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<sst xmlns="http://schemas.openxmlformats.org/spreadsheetml/2006/main" count="65" uniqueCount="25">
  <si>
    <t>SIMULADOR DE RECOMPRA</t>
  </si>
  <si>
    <t>PERÍODO</t>
  </si>
  <si>
    <t>INVESTIMENTO</t>
  </si>
  <si>
    <t>QUANTIDADE DE NOVOS CLIENTES</t>
  </si>
  <si>
    <t>EVOLUÇÃO DO CPA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</si>
  <si>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</si>
  <si>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</si>
  <si>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</si>
  <si>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</si>
  <si>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</si>
  <si>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</si>
  <si>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</si>
  <si>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</si>
  <si>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</si>
  <si>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BASE ACUMULADA DE CLIENTES</t>
  </si>
  <si>
    <t>% DE RECOMPRA</t>
  </si>
  <si>
    <t>NÚMERO DE CLIENTES QUE VOLTARAM COMPRAR</t>
  </si>
  <si>
    <t>NÚMERO DE PEDIDOS SEM RECOMPRA</t>
  </si>
  <si>
    <t>NÚMERO DE PEDIDOS COM RECOMPRA</t>
  </si>
  <si>
    <t>TICKET MÉDIO</t>
  </si>
  <si>
    <t>FATURAMENTO COMUM</t>
  </si>
  <si>
    <t>FATURAMENTO DE RECOMPRA</t>
  </si>
  <si>
    <t>FATURAMENTO TOTAL</t>
  </si>
  <si>
    <t>ROI SEM LTV</t>
  </si>
  <si>
    <t>ROI COM LTV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</si>
</sst>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6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b/>
      <sz val="13.0"/>
      <color theme="1"/>
      <name val="Arial"/>
      <scheme val="minor"/>
    </font>
    <font>
      <sz val="13.0"/>
      <color theme="1"/>
      <name val="Arial"/>
      <scheme val="minor"/>
    </font>
    <font>
      <color theme="1"/>
      <name val="Arial"/>
      <scheme val="minor"/>
    </font>
    <font>
      <b/>
      <sz val="13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2" fontId="2" numFmtId="0" xfId="0" applyAlignment="1" applyFill="1" applyFont="1">
      <alignment horizontal="center" readingOrder="0" shrinkToFit="0" vertical="center" wrapText="1"/>
    </xf>
    <xf borderId="0" fillId="0" fontId="3" numFmtId="0" xfId="0" applyFont="1"/>
    <xf borderId="0" fillId="0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0" fillId="0" fontId="3" numFmtId="3" xfId="0" applyAlignment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readingOrder="0"/>
    </xf>
    <xf borderId="0" fillId="0" fontId="3" numFmtId="9" xfId="0" applyAlignment="1" applyFont="1" applyNumberFormat="1">
      <alignment horizontal="center" readingOrder="0"/>
    </xf>
    <xf borderId="0" fillId="0" fontId="4" numFmtId="1" xfId="0" applyFont="1" applyNumberFormat="1"/>
    <xf borderId="0" fillId="2" fontId="5" numFmtId="0" xfId="0" applyAlignment="1" applyFont="1">
      <alignment horizontal="center" readingOrder="0" shrinkToFit="0" vertical="center" wrapText="1"/>
    </xf>
    <xf borderId="0" fillId="0" fontId="3" numFmtId="1" xfId="0" applyAlignment="1" applyFont="1" applyNumberFormat="1">
      <alignment horizontal="center" readingOrder="0"/>
    </xf>
    <xf borderId="0" fillId="0" fontId="3" numFmtId="1" xfId="0" applyAlignment="1" applyFont="1" applyNumberFormat="1">
      <alignment horizontal="center"/>
    </xf>
    <xf borderId="0" fillId="0" fontId="3" numFmtId="2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38"/>
    <col customWidth="1" min="2" max="4" width="33.13"/>
    <col customWidth="1" min="5" max="8" width="24.13"/>
    <col customWidth="1" min="9" max="9" width="15.75"/>
    <col customWidth="1" min="10" max="11" width="14.25"/>
  </cols>
  <sheetData>
    <row r="1">
      <c r="A1" s="1" t="s">
        <v>0</v>
      </c>
      <c r="E1" s="2"/>
      <c r="F1" s="2"/>
      <c r="G1" s="2"/>
      <c r="H1" s="2"/>
      <c r="I1" s="2"/>
      <c r="J1" s="2"/>
      <c r="K1" s="2"/>
    </row>
    <row r="2" ht="57.0" customHeight="1"/>
    <row r="3">
      <c r="A3" s="3" t="s">
        <v>1</v>
      </c>
      <c r="B3" s="3" t="s">
        <v>2</v>
      </c>
      <c r="C3" s="3" t="s">
        <v>3</v>
      </c>
      <c r="D3" s="3" t="s">
        <v>4</v>
      </c>
    </row>
    <row r="4">
      <c r="A4" s="4"/>
      <c r="B4" s="4"/>
      <c r="C4" s="5"/>
      <c r="D4" s="4"/>
    </row>
    <row r="5">
      <c r="A5" s="6" t="s">
        <v>5</v>
      </c>
      <c r="B5" s="7">
        <v>3000.0</v>
      </c>
      <c r="C5" s="8">
        <v>140.0</v>
      </c>
      <c r="D5" s="9">
        <f t="shared" ref="D5:D13" si="1">B5/C5</f>
        <v>21.42857143</v>
      </c>
    </row>
    <row r="6">
      <c r="A6" s="6" t="s">
        <v>6</v>
      </c>
      <c r="B6" s="7">
        <v>3200.0</v>
      </c>
      <c r="C6" s="8">
        <v>145.0</v>
      </c>
      <c r="D6" s="9">
        <f t="shared" si="1"/>
        <v>22.06896552</v>
      </c>
    </row>
    <row r="7">
      <c r="A7" s="6" t="s">
        <v>7</v>
      </c>
      <c r="B7" s="7">
        <v>3500.0</v>
      </c>
      <c r="C7" s="8">
        <v>150.0</v>
      </c>
      <c r="D7" s="9">
        <f t="shared" si="1"/>
        <v>23.33333333</v>
      </c>
    </row>
    <row r="8">
      <c r="A8" s="6" t="s">
        <v>8</v>
      </c>
      <c r="B8" s="7">
        <v>4000.0</v>
      </c>
      <c r="C8" s="8">
        <v>160.0</v>
      </c>
      <c r="D8" s="9">
        <f t="shared" si="1"/>
        <v>25</v>
      </c>
    </row>
    <row r="9">
      <c r="A9" s="6" t="s">
        <v>9</v>
      </c>
      <c r="B9" s="7">
        <v>4500.0</v>
      </c>
      <c r="C9" s="8">
        <v>170.0</v>
      </c>
      <c r="D9" s="9">
        <f t="shared" si="1"/>
        <v>26.47058824</v>
      </c>
    </row>
    <row r="10">
      <c r="A10" s="6" t="s">
        <v>10</v>
      </c>
      <c r="B10" s="7">
        <v>5000.0</v>
      </c>
      <c r="C10" s="8">
        <v>180.0</v>
      </c>
      <c r="D10" s="9">
        <f t="shared" si="1"/>
        <v>27.77777778</v>
      </c>
    </row>
    <row r="11">
      <c r="A11" s="6" t="s">
        <v>11</v>
      </c>
      <c r="B11" s="7">
        <v>5500.0</v>
      </c>
      <c r="C11" s="8">
        <v>190.0</v>
      </c>
      <c r="D11" s="9">
        <f t="shared" si="1"/>
        <v>28.94736842</v>
      </c>
    </row>
    <row r="12">
      <c r="A12" s="6" t="s">
        <v>12</v>
      </c>
      <c r="B12" s="7">
        <v>6000.0</v>
      </c>
      <c r="C12" s="8">
        <v>200.0</v>
      </c>
      <c r="D12" s="9">
        <f t="shared" si="1"/>
        <v>30</v>
      </c>
    </row>
    <row r="13">
      <c r="A13" s="6" t="s">
        <v>13</v>
      </c>
      <c r="B13" s="7">
        <v>6500.0</v>
      </c>
      <c r="C13" s="8">
        <v>210.0</v>
      </c>
      <c r="D13" s="9">
        <f t="shared" si="1"/>
        <v>30.95238095</v>
      </c>
    </row>
    <row r="14">
      <c r="A14" s="10"/>
      <c r="B14" s="10"/>
      <c r="C14" s="10"/>
      <c r="D14" s="4"/>
      <c r="F14" s="11"/>
      <c r="G14" s="12"/>
    </row>
    <row r="15">
      <c r="A15" s="3" t="s">
        <v>1</v>
      </c>
      <c r="B15" s="3" t="s">
        <v>14</v>
      </c>
      <c r="C15" s="3" t="s">
        <v>15</v>
      </c>
      <c r="D15" s="3" t="s">
        <v>16</v>
      </c>
    </row>
    <row r="16">
      <c r="A16" s="4"/>
      <c r="B16" s="13"/>
      <c r="C16" s="5"/>
    </row>
    <row r="17">
      <c r="A17" s="6" t="s">
        <v>5</v>
      </c>
      <c r="B17" s="14">
        <v>200.0</v>
      </c>
      <c r="C17" s="15">
        <v>0.0</v>
      </c>
      <c r="D17" s="14">
        <v>0.0</v>
      </c>
    </row>
    <row r="18">
      <c r="A18" s="6" t="s">
        <v>6</v>
      </c>
      <c r="B18" s="14">
        <f>C5+C6</f>
        <v>285</v>
      </c>
      <c r="C18" s="15">
        <v>0.03</v>
      </c>
      <c r="D18" s="14">
        <f>B17*0.03</f>
        <v>6</v>
      </c>
    </row>
    <row r="19">
      <c r="A19" s="6" t="s">
        <v>7</v>
      </c>
      <c r="B19" s="14">
        <f t="shared" ref="B19:B20" si="2">B18+C7</f>
        <v>435</v>
      </c>
      <c r="C19" s="15">
        <v>0.05</v>
      </c>
      <c r="D19" s="14">
        <f>B18*0.05</f>
        <v>14.25</v>
      </c>
    </row>
    <row r="20">
      <c r="A20" s="6" t="s">
        <v>8</v>
      </c>
      <c r="B20" s="14">
        <f t="shared" si="2"/>
        <v>595</v>
      </c>
      <c r="C20" s="15">
        <v>0.07</v>
      </c>
      <c r="D20" s="14">
        <f>B19*0.07</f>
        <v>30.45</v>
      </c>
    </row>
    <row r="21">
      <c r="A21" s="6" t="s">
        <v>9</v>
      </c>
      <c r="B21" s="14">
        <f>B20++C9</f>
        <v>765</v>
      </c>
      <c r="C21" s="15">
        <v>0.09</v>
      </c>
      <c r="D21" s="14">
        <f>B20*0.09</f>
        <v>53.55</v>
      </c>
    </row>
    <row r="22">
      <c r="A22" s="6" t="s">
        <v>10</v>
      </c>
      <c r="B22" s="14">
        <f t="shared" ref="B22:B25" si="3">B21+C10</f>
        <v>945</v>
      </c>
      <c r="C22" s="15">
        <v>0.11</v>
      </c>
      <c r="D22" s="14">
        <f>B21*0.11</f>
        <v>84.15</v>
      </c>
    </row>
    <row r="23">
      <c r="A23" s="6" t="s">
        <v>11</v>
      </c>
      <c r="B23" s="14">
        <f t="shared" si="3"/>
        <v>1135</v>
      </c>
      <c r="C23" s="15">
        <v>0.13</v>
      </c>
      <c r="D23" s="14">
        <f>B22*0.13</f>
        <v>122.85</v>
      </c>
    </row>
    <row r="24">
      <c r="A24" s="6" t="s">
        <v>12</v>
      </c>
      <c r="B24" s="14">
        <f t="shared" si="3"/>
        <v>1335</v>
      </c>
      <c r="C24" s="15">
        <v>0.15</v>
      </c>
      <c r="D24" s="14">
        <f>B23*0.15</f>
        <v>170.25</v>
      </c>
      <c r="E24" s="12"/>
      <c r="F24" s="12"/>
      <c r="G24" s="16"/>
    </row>
    <row r="25">
      <c r="A25" s="6" t="s">
        <v>13</v>
      </c>
      <c r="B25" s="14">
        <f t="shared" si="3"/>
        <v>1545</v>
      </c>
      <c r="C25" s="15">
        <v>0.18</v>
      </c>
      <c r="D25" s="14">
        <f>B24*0.18</f>
        <v>240.3</v>
      </c>
    </row>
    <row r="26">
      <c r="A26" s="4"/>
      <c r="B26" s="4"/>
      <c r="C26" s="4"/>
      <c r="D26" s="4"/>
    </row>
    <row r="27">
      <c r="A27" s="3" t="s">
        <v>1</v>
      </c>
      <c r="B27" s="17" t="s">
        <v>17</v>
      </c>
      <c r="C27" s="17" t="s">
        <v>18</v>
      </c>
      <c r="D27" s="3" t="s">
        <v>19</v>
      </c>
    </row>
    <row r="28">
      <c r="A28" s="4"/>
      <c r="B28" s="4"/>
      <c r="C28" s="4"/>
      <c r="D28" s="5"/>
    </row>
    <row r="29">
      <c r="A29" s="6" t="s">
        <v>5</v>
      </c>
      <c r="B29" s="10">
        <f t="shared" ref="B29:B37" si="4">C5</f>
        <v>140</v>
      </c>
      <c r="C29" s="18">
        <v>0.0</v>
      </c>
      <c r="D29" s="7">
        <v>120.0</v>
      </c>
    </row>
    <row r="30">
      <c r="A30" s="6" t="s">
        <v>6</v>
      </c>
      <c r="B30" s="10">
        <f t="shared" si="4"/>
        <v>145</v>
      </c>
      <c r="C30" s="18">
        <f t="shared" ref="C30:C37" si="5">B30+D18</f>
        <v>151</v>
      </c>
      <c r="D30" s="7">
        <v>120.0</v>
      </c>
    </row>
    <row r="31">
      <c r="A31" s="6" t="s">
        <v>7</v>
      </c>
      <c r="B31" s="10">
        <f t="shared" si="4"/>
        <v>150</v>
      </c>
      <c r="C31" s="18">
        <f t="shared" si="5"/>
        <v>164.25</v>
      </c>
      <c r="D31" s="7">
        <v>120.0</v>
      </c>
    </row>
    <row r="32">
      <c r="A32" s="6" t="s">
        <v>8</v>
      </c>
      <c r="B32" s="10">
        <f t="shared" si="4"/>
        <v>160</v>
      </c>
      <c r="C32" s="18">
        <f t="shared" si="5"/>
        <v>190.45</v>
      </c>
      <c r="D32" s="7">
        <v>145.0</v>
      </c>
    </row>
    <row r="33">
      <c r="A33" s="6" t="s">
        <v>9</v>
      </c>
      <c r="B33" s="10">
        <f t="shared" si="4"/>
        <v>170</v>
      </c>
      <c r="C33" s="19">
        <f t="shared" si="5"/>
        <v>223.55</v>
      </c>
      <c r="D33" s="7">
        <v>155.0</v>
      </c>
    </row>
    <row r="34">
      <c r="A34" s="6" t="s">
        <v>10</v>
      </c>
      <c r="B34" s="10">
        <f t="shared" si="4"/>
        <v>180</v>
      </c>
      <c r="C34" s="19">
        <f t="shared" si="5"/>
        <v>264.15</v>
      </c>
      <c r="D34" s="7">
        <v>165.0</v>
      </c>
    </row>
    <row r="35">
      <c r="A35" s="6" t="s">
        <v>11</v>
      </c>
      <c r="B35" s="10">
        <f t="shared" si="4"/>
        <v>190</v>
      </c>
      <c r="C35" s="19">
        <f t="shared" si="5"/>
        <v>312.85</v>
      </c>
      <c r="D35" s="7">
        <v>165.0</v>
      </c>
    </row>
    <row r="36">
      <c r="A36" s="6" t="s">
        <v>12</v>
      </c>
      <c r="B36" s="10">
        <f t="shared" si="4"/>
        <v>200</v>
      </c>
      <c r="C36" s="19">
        <f t="shared" si="5"/>
        <v>370.25</v>
      </c>
      <c r="D36" s="7">
        <v>185.0</v>
      </c>
    </row>
    <row r="37">
      <c r="A37" s="6" t="s">
        <v>13</v>
      </c>
      <c r="B37" s="10">
        <f t="shared" si="4"/>
        <v>210</v>
      </c>
      <c r="C37" s="19">
        <f t="shared" si="5"/>
        <v>450.3</v>
      </c>
      <c r="D37" s="7">
        <v>185.0</v>
      </c>
    </row>
    <row r="38">
      <c r="A38" s="4"/>
      <c r="C38" s="4"/>
      <c r="D38" s="4"/>
    </row>
    <row r="39">
      <c r="A39" s="3" t="s">
        <v>1</v>
      </c>
      <c r="B39" s="3" t="s">
        <v>20</v>
      </c>
      <c r="C39" s="3" t="s">
        <v>21</v>
      </c>
      <c r="D39" s="3" t="s">
        <v>22</v>
      </c>
    </row>
    <row r="40">
      <c r="A40" s="4"/>
      <c r="B40" s="5"/>
      <c r="C40" s="5"/>
      <c r="D40" s="4"/>
    </row>
    <row r="41">
      <c r="A41" s="6" t="s">
        <v>5</v>
      </c>
      <c r="B41" s="9">
        <f t="shared" ref="B41:B49" si="6">C5*D29</f>
        <v>16800</v>
      </c>
      <c r="C41" s="8">
        <v>0.0</v>
      </c>
      <c r="D41" s="9">
        <f t="shared" ref="D41:D49" si="7">SUM(B41:C41)</f>
        <v>16800</v>
      </c>
    </row>
    <row r="42">
      <c r="A42" s="6" t="s">
        <v>6</v>
      </c>
      <c r="B42" s="9">
        <f t="shared" si="6"/>
        <v>17400</v>
      </c>
      <c r="C42" s="9">
        <f t="shared" ref="C42:C43" si="8">D18*D29</f>
        <v>720</v>
      </c>
      <c r="D42" s="9">
        <f t="shared" si="7"/>
        <v>18120</v>
      </c>
    </row>
    <row r="43">
      <c r="A43" s="6" t="s">
        <v>7</v>
      </c>
      <c r="B43" s="9">
        <f t="shared" si="6"/>
        <v>18000</v>
      </c>
      <c r="C43" s="9">
        <f t="shared" si="8"/>
        <v>1710</v>
      </c>
      <c r="D43" s="9">
        <f t="shared" si="7"/>
        <v>19710</v>
      </c>
    </row>
    <row r="44">
      <c r="A44" s="6" t="s">
        <v>8</v>
      </c>
      <c r="B44" s="9">
        <f t="shared" si="6"/>
        <v>23200</v>
      </c>
      <c r="C44" s="9">
        <f t="shared" ref="C44:C49" si="9">D20*D32</f>
        <v>4415.25</v>
      </c>
      <c r="D44" s="9">
        <f t="shared" si="7"/>
        <v>27615.25</v>
      </c>
    </row>
    <row r="45">
      <c r="A45" s="6" t="s">
        <v>9</v>
      </c>
      <c r="B45" s="9">
        <f t="shared" si="6"/>
        <v>26350</v>
      </c>
      <c r="C45" s="9">
        <f t="shared" si="9"/>
        <v>8300.25</v>
      </c>
      <c r="D45" s="9">
        <f t="shared" si="7"/>
        <v>34650.25</v>
      </c>
    </row>
    <row r="46">
      <c r="A46" s="6" t="s">
        <v>10</v>
      </c>
      <c r="B46" s="9">
        <f t="shared" si="6"/>
        <v>29700</v>
      </c>
      <c r="C46" s="9">
        <f t="shared" si="9"/>
        <v>13884.75</v>
      </c>
      <c r="D46" s="9">
        <f t="shared" si="7"/>
        <v>43584.75</v>
      </c>
    </row>
    <row r="47">
      <c r="A47" s="6" t="s">
        <v>11</v>
      </c>
      <c r="B47" s="9">
        <f t="shared" si="6"/>
        <v>31350</v>
      </c>
      <c r="C47" s="9">
        <f t="shared" si="9"/>
        <v>20270.25</v>
      </c>
      <c r="D47" s="9">
        <f t="shared" si="7"/>
        <v>51620.25</v>
      </c>
    </row>
    <row r="48">
      <c r="A48" s="6" t="s">
        <v>12</v>
      </c>
      <c r="B48" s="9">
        <f t="shared" si="6"/>
        <v>37000</v>
      </c>
      <c r="C48" s="9">
        <f t="shared" si="9"/>
        <v>31496.25</v>
      </c>
      <c r="D48" s="9">
        <f t="shared" si="7"/>
        <v>68496.25</v>
      </c>
    </row>
    <row r="49">
      <c r="A49" s="6" t="s">
        <v>13</v>
      </c>
      <c r="B49" s="9">
        <f t="shared" si="6"/>
        <v>38850</v>
      </c>
      <c r="C49" s="9">
        <f t="shared" si="9"/>
        <v>44455.5</v>
      </c>
      <c r="D49" s="9">
        <f t="shared" si="7"/>
        <v>83305.5</v>
      </c>
    </row>
    <row r="50">
      <c r="A50" s="4"/>
      <c r="B50" s="4"/>
      <c r="C50" s="4"/>
      <c r="D50" s="4"/>
    </row>
    <row r="51">
      <c r="A51" s="3" t="s">
        <v>1</v>
      </c>
      <c r="C51" s="3" t="s">
        <v>23</v>
      </c>
      <c r="D51" s="3" t="s">
        <v>24</v>
      </c>
    </row>
    <row r="52">
      <c r="A52" s="4"/>
    </row>
    <row r="53">
      <c r="A53" s="6" t="s">
        <v>5</v>
      </c>
      <c r="C53" s="20">
        <f t="shared" ref="C53:C61" si="10">B41/B5</f>
        <v>5.6</v>
      </c>
      <c r="D53" s="20">
        <f t="shared" ref="D53:D61" si="11">D41/B5</f>
        <v>5.6</v>
      </c>
    </row>
    <row r="54">
      <c r="A54" s="6" t="s">
        <v>6</v>
      </c>
      <c r="C54" s="20">
        <f t="shared" si="10"/>
        <v>5.4375</v>
      </c>
      <c r="D54" s="20">
        <f t="shared" si="11"/>
        <v>5.6625</v>
      </c>
    </row>
    <row r="55">
      <c r="A55" s="6" t="s">
        <v>7</v>
      </c>
      <c r="C55" s="20">
        <f t="shared" si="10"/>
        <v>5.142857143</v>
      </c>
      <c r="D55" s="20">
        <f t="shared" si="11"/>
        <v>5.631428571</v>
      </c>
    </row>
    <row r="56">
      <c r="A56" s="6" t="s">
        <v>8</v>
      </c>
      <c r="C56" s="20">
        <f t="shared" si="10"/>
        <v>5.8</v>
      </c>
      <c r="D56" s="20">
        <f t="shared" si="11"/>
        <v>6.9038125</v>
      </c>
    </row>
    <row r="57">
      <c r="A57" s="6" t="s">
        <v>9</v>
      </c>
      <c r="C57" s="20">
        <f t="shared" si="10"/>
        <v>5.855555556</v>
      </c>
      <c r="D57" s="20">
        <f t="shared" si="11"/>
        <v>7.700055556</v>
      </c>
    </row>
    <row r="58">
      <c r="A58" s="6" t="s">
        <v>10</v>
      </c>
      <c r="C58" s="20">
        <f t="shared" si="10"/>
        <v>5.94</v>
      </c>
      <c r="D58" s="20">
        <f t="shared" si="11"/>
        <v>8.71695</v>
      </c>
    </row>
    <row r="59">
      <c r="A59" s="6" t="s">
        <v>11</v>
      </c>
      <c r="C59" s="20">
        <f t="shared" si="10"/>
        <v>5.7</v>
      </c>
      <c r="D59" s="20">
        <f t="shared" si="11"/>
        <v>9.3855</v>
      </c>
    </row>
    <row r="60">
      <c r="A60" s="6" t="s">
        <v>12</v>
      </c>
      <c r="C60" s="20">
        <f t="shared" si="10"/>
        <v>6.166666667</v>
      </c>
      <c r="D60" s="20">
        <f t="shared" si="11"/>
        <v>11.41604167</v>
      </c>
    </row>
    <row r="61">
      <c r="A61" s="6" t="s">
        <v>13</v>
      </c>
      <c r="C61" s="20">
        <f t="shared" si="10"/>
        <v>5.976923077</v>
      </c>
      <c r="D61" s="20">
        <f t="shared" si="11"/>
        <v>12.81623077</v>
      </c>
    </row>
  </sheetData>
  <mergeCells count="12">
    <mergeCell ref="A57:B57"/>
    <mergeCell ref="A58:B58"/>
    <mergeCell ref="A59:B59"/>
    <mergeCell ref="A60:B60"/>
    <mergeCell ref="A61:B61"/>
    <mergeCell ref="A1:D2"/>
    <mergeCell ref="A51:B51"/>
    <mergeCell ref="A52:D52"/>
    <mergeCell ref="A53:B53"/>
    <mergeCell ref="A54:B54"/>
    <mergeCell ref="A55:B55"/>
    <mergeCell ref="A56:B56"/>
  </mergeCells>
  <drawing r:id="rId1"/>
</worksheet>
</file>