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Principais Ações:
- Trocar lead do VSL;
- Trocar player de vídeo;
- Melhorar a velocidade de carregamento da página;
- Adicionar elementos de escassez, prova social etc...; </t>
      </text>
    </comment>
    <comment authorId="0" ref="C3">
      <text>
        <t xml:space="preserve">Principais Ações:
- Imagens com cores chamativas;
- Imagens vetorizadas; 
- Elementos de curiosidade;
- Ângulos de anúncios diferentes;</t>
      </text>
    </comment>
    <comment authorId="0" ref="C4">
      <text>
        <t xml:space="preserve">Principais ações:
- Melhorar velocidade de carregamento;</t>
      </text>
    </comment>
    <comment authorId="0" ref="C5">
      <text>
        <t xml:space="preserve">Principais Ações
- Texto com curiosidade; 
- Congruencia com o tema do Anúncio;
- CTA em destaque; 
- Melhorar UX; </t>
      </text>
    </comment>
    <comment authorId="0" ref="C6">
      <text>
        <t xml:space="preserve">Principais Ações
- Retirar ou substituir partes de grande queda na retenção do VSL;
- Melhorar copy da oferta; 
- Testar preços diferentes;
- Adicionar ou melhorar os bônus; 
- Melhorar a ancoragem de preço;</t>
      </text>
    </comment>
    <comment authorId="0" ref="C7">
      <text>
        <t xml:space="preserve">Principais Ações
- Adicionar elementos de prova;
- Adicionar elementos de escassez; 
- Adicionar elementos de garantia; 
- Adicionar vídeo ensinando como comprar;</t>
      </text>
    </comment>
  </commentList>
</comments>
</file>

<file path=xl/sharedStrings.xml><?xml version="1.0" encoding="utf-8"?>
<sst xmlns="http://schemas.openxmlformats.org/spreadsheetml/2006/main" count="53" uniqueCount="44">
  <si>
    <t>Métricas base</t>
  </si>
  <si>
    <t>Realizado</t>
  </si>
  <si>
    <t>Cenário 01</t>
  </si>
  <si>
    <t>Cenário 02</t>
  </si>
  <si>
    <t>Cenário 03</t>
  </si>
  <si>
    <t>Cenário 04</t>
  </si>
  <si>
    <t>% Conversão VSL</t>
  </si>
  <si>
    <t>R$ Investimento</t>
  </si>
  <si>
    <t>% CTR Link</t>
  </si>
  <si>
    <t># Impressões</t>
  </si>
  <si>
    <t>% Cliques &gt; Presell</t>
  </si>
  <si>
    <t># Cliques Link</t>
  </si>
  <si>
    <t>% Presell &gt; VSL</t>
  </si>
  <si>
    <t xml:space="preserve"># Acessos Presell </t>
  </si>
  <si>
    <t>% VSL &gt; Checkout</t>
  </si>
  <si>
    <t># Acessos VSL</t>
  </si>
  <si>
    <t>% Checkout &gt; Compra</t>
  </si>
  <si>
    <t># Acessos Checkout</t>
  </si>
  <si>
    <t>% Conv. Order Bump</t>
  </si>
  <si>
    <t># Vendas Front</t>
  </si>
  <si>
    <t>% Conv. Upsell 1</t>
  </si>
  <si>
    <t># OrderBump</t>
  </si>
  <si>
    <t># Upsell 1</t>
  </si>
  <si>
    <t>Resultado esperado</t>
  </si>
  <si>
    <t>R$ Ticket Front</t>
  </si>
  <si>
    <t>% Margem</t>
  </si>
  <si>
    <t>R$ Ticket Order Bump</t>
  </si>
  <si>
    <t>R$ Ticket Upsell 1</t>
  </si>
  <si>
    <t>R$ Fat. Front</t>
  </si>
  <si>
    <t>O que tiver fundo cinza</t>
  </si>
  <si>
    <t>Pode mexer</t>
  </si>
  <si>
    <t>R$ Fat. OrderBump</t>
  </si>
  <si>
    <t>R$ Fat. Upsell 1</t>
  </si>
  <si>
    <t>R$ Faturamento Total</t>
  </si>
  <si>
    <t>R$ Ticket Médio (AOV)</t>
  </si>
  <si>
    <t># Cliques para Compra</t>
  </si>
  <si>
    <t># Acessos VSL p/ Compra</t>
  </si>
  <si>
    <t># Checkouts para Compra</t>
  </si>
  <si>
    <t>R$ CPM</t>
  </si>
  <si>
    <t>R$ CPC</t>
  </si>
  <si>
    <t>R$ Custo Checkout</t>
  </si>
  <si>
    <t>R$ CPA</t>
  </si>
  <si>
    <t>R$ Retorno</t>
  </si>
  <si>
    <t># ROAS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</si>
</sst>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7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color rgb="FFFFFFFF"/>
      <name val="Arial"/>
    </font>
    <font/>
    <font>
      <color rgb="FFFFFFFF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434343"/>
        <bgColor rgb="FF434343"/>
      </patternFill>
    </fill>
    <fill>
      <patternFill patternType="solid">
        <fgColor rgb="FF4A86E8"/>
        <bgColor rgb="FF4A86E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D9EAD3"/>
        <bgColor rgb="FFD9EAD3"/>
      </patternFill>
    </fill>
  </fills>
  <borders count="2">
    <border/>
    <border>
      <right style="thin">
        <color rgb="FF000000"/>
      </right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2" numFmtId="0" xfId="0" applyAlignment="1" applyFill="1" applyFont="1">
      <alignment horizontal="center" vertical="bottom"/>
    </xf>
    <xf borderId="0" fillId="3" fontId="3" numFmtId="0" xfId="0" applyAlignment="1" applyFill="1" applyFont="1">
      <alignment horizontal="center" vertical="bottom"/>
    </xf>
    <xf borderId="1" fillId="0" fontId="4" numFmtId="0" xfId="0" applyBorder="1" applyFont="1"/>
    <xf borderId="0" fillId="4" fontId="3" numFmtId="0" xfId="0" applyAlignment="1" applyFill="1" applyFont="1">
      <alignment horizontal="center" vertical="bottom"/>
    </xf>
    <xf borderId="0" fillId="0" fontId="1" numFmtId="10" xfId="0" applyAlignment="1" applyFont="1" applyNumberFormat="1">
      <alignment horizontal="right" vertical="bottom"/>
    </xf>
    <xf borderId="0" fillId="5" fontId="1" numFmtId="0" xfId="0" applyAlignment="1" applyFill="1" applyFont="1">
      <alignment vertical="bottom"/>
    </xf>
    <xf borderId="1" fillId="5" fontId="1" numFmtId="164" xfId="0" applyAlignment="1" applyBorder="1" applyFont="1" applyNumberFormat="1">
      <alignment horizontal="right" vertical="bottom"/>
    </xf>
    <xf borderId="0" fillId="5" fontId="1" numFmtId="164" xfId="0" applyAlignment="1" applyFont="1" applyNumberFormat="1">
      <alignment horizontal="right" vertical="bottom"/>
    </xf>
    <xf borderId="1" fillId="5" fontId="1" numFmtId="3" xfId="0" applyAlignment="1" applyBorder="1" applyFont="1" applyNumberFormat="1">
      <alignment horizontal="right" vertical="bottom"/>
    </xf>
    <xf borderId="0" fillId="5" fontId="1" numFmtId="3" xfId="0" applyAlignment="1" applyFont="1" applyNumberFormat="1">
      <alignment horizontal="right" vertical="bottom"/>
    </xf>
    <xf borderId="0" fillId="6" fontId="1" numFmtId="3" xfId="0" applyAlignment="1" applyFill="1" applyFont="1" applyNumberFormat="1">
      <alignment horizontal="right" vertical="bottom"/>
    </xf>
    <xf borderId="0" fillId="5" fontId="1" numFmtId="0" xfId="0" applyAlignment="1" applyFont="1">
      <alignment readingOrder="0" vertical="bottom"/>
    </xf>
    <xf borderId="1" fillId="5" fontId="1" numFmtId="0" xfId="0" applyAlignment="1" applyBorder="1" applyFont="1">
      <alignment horizontal="right" vertical="bottom"/>
    </xf>
    <xf borderId="0" fillId="6" fontId="1" numFmtId="0" xfId="0" applyAlignment="1" applyFont="1">
      <alignment horizontal="right" vertical="bottom"/>
    </xf>
    <xf borderId="1" fillId="5" fontId="1" numFmtId="0" xfId="0" applyAlignment="1" applyBorder="1" applyFont="1">
      <alignment horizontal="right" readingOrder="0" vertical="bottom"/>
    </xf>
    <xf borderId="1" fillId="5" fontId="1" numFmtId="164" xfId="0" applyAlignment="1" applyBorder="1" applyFont="1" applyNumberFormat="1">
      <alignment horizontal="right" readingOrder="0" vertical="bottom"/>
    </xf>
    <xf borderId="0" fillId="6" fontId="1" numFmtId="164" xfId="0" applyAlignment="1" applyFont="1" applyNumberFormat="1">
      <alignment horizontal="right" readingOrder="0" vertical="bottom"/>
    </xf>
    <xf borderId="0" fillId="0" fontId="1" numFmtId="0" xfId="0" applyAlignment="1" applyFont="1">
      <alignment readingOrder="0" vertical="bottom"/>
    </xf>
    <xf borderId="0" fillId="0" fontId="1" numFmtId="9" xfId="0" applyAlignment="1" applyFont="1" applyNumberFormat="1">
      <alignment readingOrder="0" vertical="bottom"/>
    </xf>
    <xf borderId="0" fillId="5" fontId="1" numFmtId="164" xfId="0" applyAlignment="1" applyFont="1" applyNumberFormat="1">
      <alignment horizontal="right" readingOrder="0" vertical="bottom"/>
    </xf>
    <xf borderId="0" fillId="7" fontId="1" numFmtId="164" xfId="0" applyAlignment="1" applyFill="1" applyFont="1" applyNumberFormat="1">
      <alignment horizontal="right" readingOrder="0" vertical="bottom"/>
    </xf>
    <xf borderId="0" fillId="6" fontId="1" numFmtId="0" xfId="0" applyAlignment="1" applyFont="1">
      <alignment vertical="bottom"/>
    </xf>
    <xf borderId="1" fillId="6" fontId="1" numFmtId="164" xfId="0" applyAlignment="1" applyBorder="1" applyFont="1" applyNumberFormat="1">
      <alignment horizontal="right" vertical="bottom"/>
    </xf>
    <xf borderId="0" fillId="6" fontId="1" numFmtId="164" xfId="0" applyAlignment="1" applyFont="1" applyNumberFormat="1">
      <alignment horizontal="right" vertical="bottom"/>
    </xf>
    <xf borderId="1" fillId="0" fontId="1" numFmtId="164" xfId="0" applyAlignment="1" applyBorder="1" applyFont="1" applyNumberFormat="1">
      <alignment horizontal="right" vertical="bottom"/>
    </xf>
    <xf borderId="0" fillId="0" fontId="1" numFmtId="164" xfId="0" applyAlignment="1" applyFont="1" applyNumberFormat="1">
      <alignment horizontal="right" vertical="bottom"/>
    </xf>
    <xf borderId="1" fillId="0" fontId="1" numFmtId="3" xfId="0" applyAlignment="1" applyBorder="1" applyFont="1" applyNumberFormat="1">
      <alignment horizontal="right" vertical="bottom"/>
    </xf>
    <xf borderId="0" fillId="0" fontId="1" numFmtId="3" xfId="0" applyAlignment="1" applyFont="1" applyNumberFormat="1">
      <alignment horizontal="right" vertical="bottom"/>
    </xf>
    <xf borderId="1" fillId="0" fontId="1" numFmtId="10" xfId="0" applyAlignment="1" applyBorder="1" applyFont="1" applyNumberFormat="1">
      <alignment horizontal="right" vertical="bottom"/>
    </xf>
    <xf borderId="0" fillId="5" fontId="1" numFmtId="10" xfId="0" applyAlignment="1" applyFont="1" applyNumberFormat="1">
      <alignment horizontal="right" readingOrder="0" vertical="bottom"/>
    </xf>
    <xf borderId="0" fillId="4" fontId="5" numFmtId="10" xfId="0" applyAlignment="1" applyFont="1" applyNumberFormat="1">
      <alignment horizontal="right" readingOrder="0" vertical="bottom"/>
    </xf>
    <xf borderId="0" fillId="8" fontId="1" numFmtId="0" xfId="0" applyAlignment="1" applyFill="1" applyFont="1">
      <alignment vertical="bottom"/>
    </xf>
    <xf borderId="1" fillId="8" fontId="1" numFmtId="164" xfId="0" applyAlignment="1" applyBorder="1" applyFont="1" applyNumberFormat="1">
      <alignment horizontal="right" vertical="bottom"/>
    </xf>
    <xf borderId="0" fillId="8" fontId="1" numFmtId="164" xfId="0" applyAlignment="1" applyFont="1" applyNumberFormat="1">
      <alignment horizontal="right" vertical="bottom"/>
    </xf>
    <xf borderId="1" fillId="8" fontId="1" numFmtId="2" xfId="0" applyAlignment="1" applyBorder="1" applyFont="1" applyNumberFormat="1">
      <alignment horizontal="right" vertical="bottom"/>
    </xf>
    <xf borderId="0" fillId="8" fontId="1" numFmtId="2" xfId="0" applyAlignment="1" applyFont="1" applyNumberFormat="1">
      <alignment horizontal="right" vertical="bottom"/>
    </xf>
    <xf borderId="0" fillId="0" fontId="6" numFmtId="9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0"/>
    <col customWidth="1" min="2" max="2" width="17.75"/>
    <col customWidth="1" min="5" max="5" width="20.5"/>
  </cols>
  <sheetData>
    <row r="1">
      <c r="A1" s="1"/>
      <c r="B1" s="2" t="s">
        <v>0</v>
      </c>
      <c r="D1" s="1"/>
      <c r="E1" s="3" t="s">
        <v>1</v>
      </c>
      <c r="F1" s="4"/>
      <c r="G1" s="5" t="s">
        <v>2</v>
      </c>
      <c r="H1" s="5" t="s">
        <v>3</v>
      </c>
      <c r="I1" s="5" t="s">
        <v>4</v>
      </c>
      <c r="J1" s="5" t="s">
        <v>5</v>
      </c>
    </row>
    <row r="2">
      <c r="A2" s="1"/>
      <c r="B2" s="1" t="s">
        <v>6</v>
      </c>
      <c r="C2" s="6">
        <v>0.005</v>
      </c>
      <c r="D2" s="1"/>
      <c r="E2" s="7" t="s">
        <v>7</v>
      </c>
      <c r="F2" s="8">
        <v>1500.0</v>
      </c>
      <c r="G2" s="9">
        <v>1500.0</v>
      </c>
      <c r="H2" s="9">
        <v>1500.0</v>
      </c>
      <c r="I2" s="9">
        <v>1500.0</v>
      </c>
      <c r="J2" s="9">
        <v>1500.0</v>
      </c>
    </row>
    <row r="3">
      <c r="A3" s="1"/>
      <c r="B3" s="1" t="s">
        <v>8</v>
      </c>
      <c r="C3" s="6">
        <v>0.03</v>
      </c>
      <c r="D3" s="1"/>
      <c r="E3" s="7" t="s">
        <v>9</v>
      </c>
      <c r="F3" s="10">
        <v>50000.0</v>
      </c>
      <c r="G3" s="11">
        <v>50000.0</v>
      </c>
      <c r="H3" s="11">
        <v>50000.0</v>
      </c>
      <c r="I3" s="11">
        <v>50000.0</v>
      </c>
      <c r="J3" s="11">
        <v>50000.0</v>
      </c>
    </row>
    <row r="4">
      <c r="A4" s="1"/>
      <c r="B4" s="1" t="s">
        <v>10</v>
      </c>
      <c r="C4" s="6">
        <v>0.8</v>
      </c>
      <c r="D4" s="1"/>
      <c r="E4" s="7" t="s">
        <v>11</v>
      </c>
      <c r="F4" s="10">
        <v>2500.0</v>
      </c>
      <c r="G4" s="12">
        <f t="shared" ref="G4:J4" si="1">G3*G23</f>
        <v>2500</v>
      </c>
      <c r="H4" s="12">
        <f t="shared" si="1"/>
        <v>2500</v>
      </c>
      <c r="I4" s="12">
        <f t="shared" si="1"/>
        <v>2500</v>
      </c>
      <c r="J4" s="12">
        <f t="shared" si="1"/>
        <v>2500</v>
      </c>
    </row>
    <row r="5">
      <c r="A5" s="1"/>
      <c r="B5" s="1" t="s">
        <v>12</v>
      </c>
      <c r="C5" s="6">
        <v>0.6</v>
      </c>
      <c r="D5" s="1"/>
      <c r="E5" s="13" t="s">
        <v>13</v>
      </c>
      <c r="F5" s="10">
        <v>2000.0</v>
      </c>
      <c r="G5" s="12">
        <f t="shared" ref="G5:J5" si="2">G4*G24</f>
        <v>2000</v>
      </c>
      <c r="H5" s="12">
        <f t="shared" si="2"/>
        <v>2000</v>
      </c>
      <c r="I5" s="12">
        <f t="shared" si="2"/>
        <v>2250</v>
      </c>
      <c r="J5" s="12">
        <f t="shared" si="2"/>
        <v>2250</v>
      </c>
    </row>
    <row r="6">
      <c r="A6" s="1"/>
      <c r="B6" s="1" t="s">
        <v>14</v>
      </c>
      <c r="C6" s="6">
        <v>0.05</v>
      </c>
      <c r="D6" s="1"/>
      <c r="E6" s="13" t="s">
        <v>15</v>
      </c>
      <c r="F6" s="10">
        <v>1000.0</v>
      </c>
      <c r="G6" s="12">
        <f t="shared" ref="G6:J6" si="3">G5*G25</f>
        <v>1200</v>
      </c>
      <c r="H6" s="12">
        <f t="shared" si="3"/>
        <v>1200</v>
      </c>
      <c r="I6" s="12">
        <f t="shared" si="3"/>
        <v>1350</v>
      </c>
      <c r="J6" s="12">
        <f t="shared" si="3"/>
        <v>1350</v>
      </c>
    </row>
    <row r="7">
      <c r="A7" s="1"/>
      <c r="B7" s="1" t="s">
        <v>16</v>
      </c>
      <c r="C7" s="6">
        <v>0.03</v>
      </c>
      <c r="D7" s="1"/>
      <c r="E7" s="13" t="s">
        <v>17</v>
      </c>
      <c r="F7" s="14">
        <v>200.0</v>
      </c>
      <c r="G7" s="15">
        <f t="shared" ref="G7:J7" si="4">G6*G26</f>
        <v>240</v>
      </c>
      <c r="H7" s="15">
        <f t="shared" si="4"/>
        <v>240</v>
      </c>
      <c r="I7" s="15">
        <f t="shared" si="4"/>
        <v>270</v>
      </c>
      <c r="J7" s="15">
        <f t="shared" si="4"/>
        <v>270</v>
      </c>
    </row>
    <row r="8">
      <c r="A8" s="1"/>
      <c r="B8" s="1" t="s">
        <v>18</v>
      </c>
      <c r="C8" s="6">
        <v>0.1</v>
      </c>
      <c r="D8" s="1"/>
      <c r="E8" s="7" t="s">
        <v>19</v>
      </c>
      <c r="F8" s="16">
        <v>10.0</v>
      </c>
      <c r="G8" s="15">
        <f t="shared" ref="G8:J8" si="5">G6*G22</f>
        <v>12</v>
      </c>
      <c r="H8" s="15">
        <f t="shared" si="5"/>
        <v>12</v>
      </c>
      <c r="I8" s="15">
        <f t="shared" si="5"/>
        <v>13.5</v>
      </c>
      <c r="J8" s="15">
        <f t="shared" si="5"/>
        <v>13.5</v>
      </c>
    </row>
    <row r="9">
      <c r="A9" s="1"/>
      <c r="B9" s="1" t="s">
        <v>20</v>
      </c>
      <c r="C9" s="6">
        <v>0.2</v>
      </c>
      <c r="D9" s="1"/>
      <c r="E9" s="7" t="s">
        <v>21</v>
      </c>
      <c r="F9" s="14">
        <v>0.0</v>
      </c>
      <c r="G9" s="15">
        <f t="shared" ref="G9:J9" si="6">G8*G28</f>
        <v>0</v>
      </c>
      <c r="H9" s="15">
        <f t="shared" si="6"/>
        <v>1.2</v>
      </c>
      <c r="I9" s="15">
        <f t="shared" si="6"/>
        <v>0</v>
      </c>
      <c r="J9" s="15">
        <f t="shared" si="6"/>
        <v>0</v>
      </c>
    </row>
    <row r="10">
      <c r="A10" s="1"/>
      <c r="B10" s="1"/>
      <c r="C10" s="1"/>
      <c r="D10" s="1"/>
      <c r="E10" s="7" t="s">
        <v>22</v>
      </c>
      <c r="F10" s="14">
        <v>0.0</v>
      </c>
      <c r="G10" s="15">
        <f t="shared" ref="G10:J10" si="7">G8*G29</f>
        <v>0</v>
      </c>
      <c r="H10" s="15">
        <f t="shared" si="7"/>
        <v>0</v>
      </c>
      <c r="I10" s="15">
        <f t="shared" si="7"/>
        <v>0</v>
      </c>
      <c r="J10" s="15">
        <f t="shared" si="7"/>
        <v>2.7</v>
      </c>
    </row>
    <row r="11">
      <c r="A11" s="1"/>
      <c r="B11" s="2" t="s">
        <v>23</v>
      </c>
      <c r="D11" s="1"/>
      <c r="E11" s="13" t="s">
        <v>24</v>
      </c>
      <c r="F11" s="17">
        <v>150.0</v>
      </c>
      <c r="G11" s="18">
        <v>150.0</v>
      </c>
      <c r="H11" s="18">
        <v>150.0</v>
      </c>
      <c r="I11" s="18">
        <v>150.0</v>
      </c>
      <c r="J11" s="18">
        <v>150.0</v>
      </c>
    </row>
    <row r="12">
      <c r="A12" s="1"/>
      <c r="B12" s="19" t="s">
        <v>25</v>
      </c>
      <c r="C12" s="20">
        <v>0.5</v>
      </c>
      <c r="D12" s="1"/>
      <c r="E12" s="13" t="s">
        <v>26</v>
      </c>
      <c r="F12" s="17">
        <v>0.0</v>
      </c>
      <c r="G12" s="21">
        <v>0.0</v>
      </c>
      <c r="H12" s="22">
        <v>50.0</v>
      </c>
      <c r="I12" s="21">
        <v>0.0</v>
      </c>
      <c r="J12" s="21">
        <v>0.0</v>
      </c>
    </row>
    <row r="13">
      <c r="A13" s="1"/>
      <c r="B13" s="1"/>
      <c r="C13" s="1"/>
      <c r="D13" s="1"/>
      <c r="E13" s="13" t="s">
        <v>27</v>
      </c>
      <c r="F13" s="17">
        <v>0.0</v>
      </c>
      <c r="G13" s="21">
        <v>0.0</v>
      </c>
      <c r="H13" s="21">
        <v>0.0</v>
      </c>
      <c r="I13" s="21">
        <v>0.0</v>
      </c>
      <c r="J13" s="22">
        <v>75.0</v>
      </c>
    </row>
    <row r="14">
      <c r="A14" s="1"/>
      <c r="D14" s="1"/>
      <c r="E14" s="23" t="s">
        <v>28</v>
      </c>
      <c r="F14" s="24">
        <f t="shared" ref="F14:J14" si="8">F8*F11</f>
        <v>1500</v>
      </c>
      <c r="G14" s="25">
        <f t="shared" si="8"/>
        <v>1800</v>
      </c>
      <c r="H14" s="25">
        <f t="shared" si="8"/>
        <v>1800</v>
      </c>
      <c r="I14" s="25">
        <f t="shared" si="8"/>
        <v>2025</v>
      </c>
      <c r="J14" s="25">
        <f t="shared" si="8"/>
        <v>2025</v>
      </c>
    </row>
    <row r="15">
      <c r="A15" s="1"/>
      <c r="B15" s="13" t="s">
        <v>29</v>
      </c>
      <c r="C15" s="19" t="s">
        <v>30</v>
      </c>
      <c r="D15" s="1"/>
      <c r="E15" s="23" t="s">
        <v>31</v>
      </c>
      <c r="F15" s="24">
        <f t="shared" ref="F15:J15" si="9">F9*F12</f>
        <v>0</v>
      </c>
      <c r="G15" s="25">
        <f t="shared" si="9"/>
        <v>0</v>
      </c>
      <c r="H15" s="25">
        <f t="shared" si="9"/>
        <v>60</v>
      </c>
      <c r="I15" s="25">
        <f t="shared" si="9"/>
        <v>0</v>
      </c>
      <c r="J15" s="25">
        <f t="shared" si="9"/>
        <v>0</v>
      </c>
    </row>
    <row r="16">
      <c r="A16" s="1"/>
      <c r="B16" s="1"/>
      <c r="C16" s="1"/>
      <c r="D16" s="1"/>
      <c r="E16" s="23" t="s">
        <v>32</v>
      </c>
      <c r="F16" s="24">
        <f t="shared" ref="F16:J16" si="10">F10*F13</f>
        <v>0</v>
      </c>
      <c r="G16" s="25">
        <f t="shared" si="10"/>
        <v>0</v>
      </c>
      <c r="H16" s="25">
        <f t="shared" si="10"/>
        <v>0</v>
      </c>
      <c r="I16" s="25">
        <f t="shared" si="10"/>
        <v>0</v>
      </c>
      <c r="J16" s="25">
        <f t="shared" si="10"/>
        <v>202.5</v>
      </c>
    </row>
    <row r="17">
      <c r="A17" s="1"/>
      <c r="B17" s="1"/>
      <c r="C17" s="1"/>
      <c r="D17" s="1"/>
      <c r="E17" s="23" t="s">
        <v>33</v>
      </c>
      <c r="F17" s="24">
        <f t="shared" ref="F17:J17" si="11">SUM(F14:F16)</f>
        <v>1500</v>
      </c>
      <c r="G17" s="25">
        <f t="shared" si="11"/>
        <v>1800</v>
      </c>
      <c r="H17" s="25">
        <f t="shared" si="11"/>
        <v>1860</v>
      </c>
      <c r="I17" s="25">
        <f t="shared" si="11"/>
        <v>2025</v>
      </c>
      <c r="J17" s="25">
        <f t="shared" si="11"/>
        <v>2227.5</v>
      </c>
    </row>
    <row r="18">
      <c r="A18" s="1"/>
      <c r="B18" s="1"/>
      <c r="C18" s="1"/>
      <c r="D18" s="1"/>
      <c r="E18" s="1" t="s">
        <v>34</v>
      </c>
      <c r="F18" s="26">
        <f t="shared" ref="F18:J18" si="12">F17/F8</f>
        <v>150</v>
      </c>
      <c r="G18" s="27">
        <f t="shared" si="12"/>
        <v>150</v>
      </c>
      <c r="H18" s="27">
        <f t="shared" si="12"/>
        <v>155</v>
      </c>
      <c r="I18" s="27">
        <f t="shared" si="12"/>
        <v>150</v>
      </c>
      <c r="J18" s="27">
        <f t="shared" si="12"/>
        <v>165</v>
      </c>
    </row>
    <row r="19">
      <c r="A19" s="1"/>
      <c r="B19" s="1"/>
      <c r="C19" s="1"/>
      <c r="D19" s="1"/>
      <c r="E19" s="1" t="s">
        <v>35</v>
      </c>
      <c r="F19" s="28">
        <f t="shared" ref="F19:J19" si="13">F4/F8</f>
        <v>250</v>
      </c>
      <c r="G19" s="29">
        <f t="shared" si="13"/>
        <v>208.3333333</v>
      </c>
      <c r="H19" s="29">
        <f t="shared" si="13"/>
        <v>208.3333333</v>
      </c>
      <c r="I19" s="29">
        <f t="shared" si="13"/>
        <v>185.1851852</v>
      </c>
      <c r="J19" s="29">
        <f t="shared" si="13"/>
        <v>185.1851852</v>
      </c>
    </row>
    <row r="20">
      <c r="A20" s="1"/>
      <c r="B20" s="1"/>
      <c r="C20" s="1"/>
      <c r="D20" s="1"/>
      <c r="E20" s="1" t="s">
        <v>36</v>
      </c>
      <c r="F20" s="28">
        <f t="shared" ref="F20:J20" si="14">F6/F8</f>
        <v>100</v>
      </c>
      <c r="G20" s="29">
        <f t="shared" si="14"/>
        <v>100</v>
      </c>
      <c r="H20" s="29">
        <f t="shared" si="14"/>
        <v>100</v>
      </c>
      <c r="I20" s="29">
        <f t="shared" si="14"/>
        <v>100</v>
      </c>
      <c r="J20" s="29">
        <f t="shared" si="14"/>
        <v>100</v>
      </c>
    </row>
    <row r="21">
      <c r="A21" s="1"/>
      <c r="B21" s="1"/>
      <c r="C21" s="1"/>
      <c r="D21" s="1"/>
      <c r="E21" s="1" t="s">
        <v>37</v>
      </c>
      <c r="F21" s="28">
        <f t="shared" ref="F21:J21" si="15">F7/F8</f>
        <v>20</v>
      </c>
      <c r="G21" s="29">
        <f t="shared" si="15"/>
        <v>20</v>
      </c>
      <c r="H21" s="29">
        <f t="shared" si="15"/>
        <v>20</v>
      </c>
      <c r="I21" s="29">
        <f t="shared" si="15"/>
        <v>20</v>
      </c>
      <c r="J21" s="29">
        <f t="shared" si="15"/>
        <v>20</v>
      </c>
    </row>
    <row r="22">
      <c r="A22" s="1"/>
      <c r="B22" s="1"/>
      <c r="C22" s="1"/>
      <c r="D22" s="1"/>
      <c r="E22" s="1" t="s">
        <v>6</v>
      </c>
      <c r="F22" s="30">
        <f>F8/F6</f>
        <v>0.01</v>
      </c>
      <c r="G22" s="31">
        <v>0.01</v>
      </c>
      <c r="H22" s="31">
        <v>0.01</v>
      </c>
      <c r="I22" s="31">
        <v>0.01</v>
      </c>
      <c r="J22" s="31">
        <v>0.01</v>
      </c>
    </row>
    <row r="23">
      <c r="A23" s="1"/>
      <c r="B23" s="1"/>
      <c r="C23" s="1"/>
      <c r="D23" s="1"/>
      <c r="E23" s="1" t="s">
        <v>8</v>
      </c>
      <c r="F23" s="30">
        <f t="shared" ref="F23:F26" si="16">F4/F3</f>
        <v>0.05</v>
      </c>
      <c r="G23" s="31">
        <v>0.05</v>
      </c>
      <c r="H23" s="31">
        <v>0.05</v>
      </c>
      <c r="I23" s="31">
        <v>0.05</v>
      </c>
      <c r="J23" s="31">
        <v>0.05</v>
      </c>
    </row>
    <row r="24">
      <c r="A24" s="1"/>
      <c r="B24" s="1"/>
      <c r="C24" s="1"/>
      <c r="D24" s="1"/>
      <c r="E24" s="1" t="s">
        <v>10</v>
      </c>
      <c r="F24" s="30">
        <f t="shared" si="16"/>
        <v>0.8</v>
      </c>
      <c r="G24" s="31">
        <v>0.8</v>
      </c>
      <c r="H24" s="31">
        <v>0.8</v>
      </c>
      <c r="I24" s="32">
        <v>0.9</v>
      </c>
      <c r="J24" s="32">
        <v>0.9</v>
      </c>
    </row>
    <row r="25">
      <c r="A25" s="1"/>
      <c r="B25" s="1"/>
      <c r="C25" s="1"/>
      <c r="D25" s="1"/>
      <c r="E25" s="1" t="s">
        <v>12</v>
      </c>
      <c r="F25" s="30">
        <f t="shared" si="16"/>
        <v>0.5</v>
      </c>
      <c r="G25" s="32">
        <v>0.6</v>
      </c>
      <c r="H25" s="32">
        <v>0.6</v>
      </c>
      <c r="I25" s="32">
        <v>0.6</v>
      </c>
      <c r="J25" s="32">
        <v>0.6</v>
      </c>
    </row>
    <row r="26">
      <c r="A26" s="1"/>
      <c r="B26" s="1"/>
      <c r="C26" s="1"/>
      <c r="D26" s="1"/>
      <c r="E26" s="1" t="s">
        <v>14</v>
      </c>
      <c r="F26" s="30">
        <f t="shared" si="16"/>
        <v>0.2</v>
      </c>
      <c r="G26" s="31">
        <v>0.2</v>
      </c>
      <c r="H26" s="31">
        <v>0.2</v>
      </c>
      <c r="I26" s="31">
        <v>0.2</v>
      </c>
      <c r="J26" s="31">
        <v>0.2</v>
      </c>
    </row>
    <row r="27">
      <c r="A27" s="1"/>
      <c r="B27" s="1"/>
      <c r="C27" s="1"/>
      <c r="D27" s="1"/>
      <c r="E27" s="1" t="s">
        <v>16</v>
      </c>
      <c r="F27" s="30">
        <f>(F8/F7)</f>
        <v>0.05</v>
      </c>
      <c r="G27" s="31">
        <v>0.05</v>
      </c>
      <c r="H27" s="31">
        <v>0.05</v>
      </c>
      <c r="I27" s="31">
        <v>0.05</v>
      </c>
      <c r="J27" s="31">
        <v>0.05</v>
      </c>
    </row>
    <row r="28">
      <c r="A28" s="1"/>
      <c r="B28" s="1"/>
      <c r="C28" s="1"/>
      <c r="D28" s="1"/>
      <c r="E28" s="1" t="s">
        <v>18</v>
      </c>
      <c r="F28" s="30">
        <f>F9/F8</f>
        <v>0</v>
      </c>
      <c r="G28" s="31">
        <v>0.0</v>
      </c>
      <c r="H28" s="32">
        <v>0.1</v>
      </c>
      <c r="I28" s="31">
        <v>0.0</v>
      </c>
      <c r="J28" s="31">
        <v>0.0</v>
      </c>
    </row>
    <row r="29">
      <c r="A29" s="1"/>
      <c r="B29" s="1"/>
      <c r="C29" s="1"/>
      <c r="D29" s="1"/>
      <c r="E29" s="1" t="s">
        <v>20</v>
      </c>
      <c r="F29" s="30">
        <f>F10/F8</f>
        <v>0</v>
      </c>
      <c r="G29" s="31">
        <v>0.0</v>
      </c>
      <c r="H29" s="31">
        <v>0.0</v>
      </c>
      <c r="I29" s="31">
        <v>0.0</v>
      </c>
      <c r="J29" s="32">
        <v>0.2</v>
      </c>
    </row>
    <row r="30">
      <c r="A30" s="1"/>
      <c r="B30" s="1"/>
      <c r="C30" s="1"/>
      <c r="D30" s="1"/>
      <c r="E30" s="1" t="s">
        <v>38</v>
      </c>
      <c r="F30" s="26">
        <f t="shared" ref="F30:J30" si="17">(F2/F3)*1000</f>
        <v>30</v>
      </c>
      <c r="G30" s="25">
        <f t="shared" si="17"/>
        <v>30</v>
      </c>
      <c r="H30" s="25">
        <f t="shared" si="17"/>
        <v>30</v>
      </c>
      <c r="I30" s="25">
        <f t="shared" si="17"/>
        <v>30</v>
      </c>
      <c r="J30" s="25">
        <f t="shared" si="17"/>
        <v>30</v>
      </c>
    </row>
    <row r="31">
      <c r="A31" s="1"/>
      <c r="B31" s="1"/>
      <c r="C31" s="1"/>
      <c r="D31" s="1"/>
      <c r="E31" s="1" t="s">
        <v>39</v>
      </c>
      <c r="F31" s="26">
        <f t="shared" ref="F31:J31" si="18">F2/F4</f>
        <v>0.6</v>
      </c>
      <c r="G31" s="27">
        <f t="shared" si="18"/>
        <v>0.6</v>
      </c>
      <c r="H31" s="27">
        <f t="shared" si="18"/>
        <v>0.6</v>
      </c>
      <c r="I31" s="27">
        <f t="shared" si="18"/>
        <v>0.6</v>
      </c>
      <c r="J31" s="27">
        <f t="shared" si="18"/>
        <v>0.6</v>
      </c>
    </row>
    <row r="32">
      <c r="A32" s="1"/>
      <c r="B32" s="1"/>
      <c r="C32" s="1"/>
      <c r="D32" s="1"/>
      <c r="E32" s="1" t="s">
        <v>40</v>
      </c>
      <c r="F32" s="26">
        <f t="shared" ref="F32:J32" si="19">F2/F7</f>
        <v>7.5</v>
      </c>
      <c r="G32" s="27">
        <f t="shared" si="19"/>
        <v>6.25</v>
      </c>
      <c r="H32" s="27">
        <f t="shared" si="19"/>
        <v>6.25</v>
      </c>
      <c r="I32" s="27">
        <f t="shared" si="19"/>
        <v>5.555555556</v>
      </c>
      <c r="J32" s="27">
        <f t="shared" si="19"/>
        <v>5.555555556</v>
      </c>
    </row>
    <row r="33">
      <c r="A33" s="1"/>
      <c r="B33" s="1"/>
      <c r="C33" s="1"/>
      <c r="D33" s="1"/>
      <c r="E33" s="1" t="s">
        <v>41</v>
      </c>
      <c r="F33" s="26">
        <f t="shared" ref="F33:J33" si="20">F2/F8</f>
        <v>150</v>
      </c>
      <c r="G33" s="27">
        <f t="shared" si="20"/>
        <v>125</v>
      </c>
      <c r="H33" s="27">
        <f t="shared" si="20"/>
        <v>125</v>
      </c>
      <c r="I33" s="27">
        <f t="shared" si="20"/>
        <v>111.1111111</v>
      </c>
      <c r="J33" s="27">
        <f t="shared" si="20"/>
        <v>111.1111111</v>
      </c>
    </row>
    <row r="34">
      <c r="A34" s="1"/>
      <c r="B34" s="1"/>
      <c r="C34" s="1"/>
      <c r="D34" s="1"/>
      <c r="E34" s="33" t="s">
        <v>42</v>
      </c>
      <c r="F34" s="34">
        <f t="shared" ref="F34:J34" si="21">F17-F2</f>
        <v>0</v>
      </c>
      <c r="G34" s="35">
        <f t="shared" si="21"/>
        <v>300</v>
      </c>
      <c r="H34" s="35">
        <f t="shared" si="21"/>
        <v>360</v>
      </c>
      <c r="I34" s="35">
        <f t="shared" si="21"/>
        <v>525</v>
      </c>
      <c r="J34" s="35">
        <f t="shared" si="21"/>
        <v>727.5</v>
      </c>
    </row>
    <row r="35">
      <c r="A35" s="1"/>
      <c r="B35" s="1"/>
      <c r="C35" s="1"/>
      <c r="D35" s="1"/>
      <c r="E35" s="33" t="s">
        <v>43</v>
      </c>
      <c r="F35" s="36">
        <f t="shared" ref="F35:J35" si="22">F17/F2</f>
        <v>1</v>
      </c>
      <c r="G35" s="37">
        <f t="shared" si="22"/>
        <v>1.2</v>
      </c>
      <c r="H35" s="37">
        <f t="shared" si="22"/>
        <v>1.24</v>
      </c>
      <c r="I35" s="37">
        <f t="shared" si="22"/>
        <v>1.35</v>
      </c>
      <c r="J35" s="37">
        <f t="shared" si="22"/>
        <v>1.485</v>
      </c>
    </row>
    <row r="36">
      <c r="A36" s="1"/>
      <c r="B36" s="1"/>
      <c r="C36" s="1"/>
      <c r="D36" s="1"/>
      <c r="E36" s="1" t="s">
        <v>25</v>
      </c>
      <c r="F36" s="30">
        <f t="shared" ref="F36:J36" si="23">F34/F2</f>
        <v>0</v>
      </c>
      <c r="G36" s="6">
        <f t="shared" si="23"/>
        <v>0.2</v>
      </c>
      <c r="H36" s="6">
        <f t="shared" si="23"/>
        <v>0.24</v>
      </c>
      <c r="I36" s="6">
        <f t="shared" si="23"/>
        <v>0.35</v>
      </c>
      <c r="J36" s="6">
        <f t="shared" si="23"/>
        <v>0.485</v>
      </c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F38" s="38"/>
    </row>
  </sheetData>
  <mergeCells count="3">
    <mergeCell ref="B1:C1"/>
    <mergeCell ref="E1:F1"/>
    <mergeCell ref="B11:C11"/>
  </mergeCells>
  <conditionalFormatting sqref="F22">
    <cfRule type="cellIs" dxfId="0" priority="1" operator="lessThan">
      <formula>C2</formula>
    </cfRule>
  </conditionalFormatting>
  <conditionalFormatting sqref="F23">
    <cfRule type="cellIs" dxfId="0" priority="2" operator="lessThan">
      <formula>C3</formula>
    </cfRule>
  </conditionalFormatting>
  <conditionalFormatting sqref="F24">
    <cfRule type="cellIs" dxfId="0" priority="3" operator="lessThan">
      <formula>C4</formula>
    </cfRule>
  </conditionalFormatting>
  <conditionalFormatting sqref="F25">
    <cfRule type="cellIs" dxfId="0" priority="4" operator="lessThan">
      <formula>C5</formula>
    </cfRule>
  </conditionalFormatting>
  <conditionalFormatting sqref="F26">
    <cfRule type="cellIs" dxfId="0" priority="5" operator="lessThan">
      <formula>C6</formula>
    </cfRule>
  </conditionalFormatting>
  <conditionalFormatting sqref="F27">
    <cfRule type="cellIs" dxfId="0" priority="6" operator="lessThan">
      <formula>C7</formula>
    </cfRule>
  </conditionalFormatting>
  <conditionalFormatting sqref="F28">
    <cfRule type="cellIs" dxfId="0" priority="7" operator="lessThan">
      <formula>C8</formula>
    </cfRule>
  </conditionalFormatting>
  <conditionalFormatting sqref="F29">
    <cfRule type="cellIs" dxfId="0" priority="8" operator="lessThan">
      <formula>C9</formula>
    </cfRule>
  </conditionalFormatting>
  <drawing r:id="rId2"/>
  <legacyDrawing r:id="rId3"/>
</worksheet>
</file>