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grade\Desktop\"/>
    </mc:Choice>
  </mc:AlternateContent>
  <xr:revisionPtr revIDLastSave="0" documentId="13_ncr:1_{5072E0EB-B63E-45AC-8887-33F455931A9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rçamento Sintético" sheetId="1" r:id="rId1"/>
  </sheets>
  <externalReferences>
    <externalReference r:id="rId2"/>
  </externalReferences>
  <definedNames>
    <definedName name="_xlnm.Print_Titles" localSheetId="0">'[1]repeated header'!$4:$4</definedName>
  </definedNames>
  <calcPr calcId="191029"/>
</workbook>
</file>

<file path=xl/calcChain.xml><?xml version="1.0" encoding="utf-8"?>
<calcChain xmlns="http://schemas.openxmlformats.org/spreadsheetml/2006/main">
  <c r="Q6" i="1" l="1"/>
  <c r="P7" i="1"/>
  <c r="P8" i="1"/>
  <c r="P6" i="1"/>
  <c r="O9" i="1"/>
  <c r="K7" i="1"/>
  <c r="K8" i="1"/>
  <c r="K9" i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/>
  <c r="K23" i="1" s="1"/>
  <c r="K24" i="1" s="1"/>
  <c r="K25" i="1" s="1"/>
  <c r="K26" i="1"/>
  <c r="K27" i="1" s="1"/>
  <c r="K28" i="1" s="1"/>
  <c r="K29" i="1" s="1"/>
  <c r="K30" i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6" i="1"/>
  <c r="K5" i="1"/>
  <c r="J37" i="1"/>
  <c r="J21" i="1"/>
  <c r="J27" i="1"/>
  <c r="J67" i="1"/>
  <c r="J78" i="1"/>
  <c r="J49" i="1"/>
  <c r="J22" i="1"/>
  <c r="J10" i="1"/>
  <c r="J23" i="1"/>
  <c r="J33" i="1"/>
  <c r="J20" i="1"/>
  <c r="J5" i="1"/>
  <c r="J50" i="1"/>
  <c r="J36" i="1"/>
  <c r="J40" i="1"/>
  <c r="J7" i="1"/>
  <c r="J13" i="1"/>
  <c r="J41" i="1"/>
  <c r="J53" i="1"/>
  <c r="J43" i="1"/>
  <c r="J15" i="1"/>
  <c r="J16" i="1"/>
  <c r="J29" i="1"/>
  <c r="J19" i="1"/>
  <c r="J32" i="1"/>
  <c r="J66" i="1"/>
  <c r="J101" i="1"/>
  <c r="J106" i="1"/>
  <c r="J62" i="1"/>
  <c r="J74" i="1"/>
  <c r="J102" i="1"/>
  <c r="J87" i="1"/>
  <c r="J72" i="1"/>
  <c r="J64" i="1"/>
  <c r="J52" i="1"/>
  <c r="J55" i="1"/>
  <c r="J81" i="1"/>
  <c r="J69" i="1"/>
  <c r="J85" i="1"/>
  <c r="J54" i="1"/>
  <c r="J82" i="1"/>
  <c r="J86" i="1"/>
  <c r="J91" i="1"/>
  <c r="J97" i="1"/>
  <c r="J96" i="1"/>
  <c r="J47" i="1"/>
  <c r="J58" i="1"/>
  <c r="J61" i="1"/>
  <c r="J46" i="1"/>
  <c r="J28" i="1"/>
  <c r="J44" i="1"/>
  <c r="J59" i="1"/>
  <c r="J100" i="1"/>
  <c r="J95" i="1"/>
  <c r="J79" i="1"/>
  <c r="J105" i="1"/>
  <c r="J104" i="1"/>
  <c r="J75" i="1"/>
  <c r="J90" i="1"/>
  <c r="J99" i="1"/>
  <c r="J107" i="1"/>
  <c r="J108" i="1"/>
  <c r="J93" i="1"/>
  <c r="J76" i="1"/>
  <c r="J31" i="1"/>
  <c r="J83" i="1"/>
  <c r="J68" i="1"/>
  <c r="J71" i="1"/>
  <c r="J92" i="1"/>
  <c r="J48" i="1"/>
  <c r="J60" i="1"/>
  <c r="J24" i="1"/>
  <c r="J39" i="1"/>
  <c r="J84" i="1"/>
  <c r="J77" i="1"/>
  <c r="J51" i="1"/>
  <c r="J57" i="1"/>
  <c r="J42" i="1"/>
  <c r="J70" i="1"/>
  <c r="J56" i="1"/>
  <c r="J63" i="1"/>
  <c r="J89" i="1"/>
  <c r="J98" i="1"/>
  <c r="J103" i="1"/>
  <c r="J73" i="1"/>
  <c r="J88" i="1"/>
  <c r="J30" i="1"/>
  <c r="J45" i="1"/>
  <c r="J12" i="1"/>
  <c r="J9" i="1"/>
  <c r="J34" i="1"/>
  <c r="J35" i="1"/>
  <c r="J6" i="1"/>
  <c r="J94" i="1"/>
  <c r="J8" i="1"/>
  <c r="J18" i="1"/>
  <c r="J65" i="1"/>
  <c r="J17" i="1"/>
  <c r="J25" i="1"/>
  <c r="J14" i="1"/>
  <c r="J26" i="1"/>
  <c r="J11" i="1"/>
  <c r="J80" i="1"/>
  <c r="J38" i="1"/>
</calcChain>
</file>

<file path=xl/sharedStrings.xml><?xml version="1.0" encoding="utf-8"?>
<sst xmlns="http://schemas.openxmlformats.org/spreadsheetml/2006/main" count="573" uniqueCount="366">
  <si>
    <t>Obra</t>
  </si>
  <si>
    <t>Bancos</t>
  </si>
  <si>
    <t>B.D.I.</t>
  </si>
  <si>
    <t>Encargos Sociais</t>
  </si>
  <si>
    <t>Orçamento Livro</t>
  </si>
  <si>
    <t xml:space="preserve">SINAPI - 11/2020 - Maranhão
</t>
  </si>
  <si>
    <t xml:space="preserve"> 26,52%</t>
  </si>
  <si>
    <t>Não Desonerado: embutido nos preços unitário dos insumos de mão de obra, de acordo com as bases.</t>
  </si>
  <si>
    <t>Orçamento Sintética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</si>
  <si>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</si>
  <si>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</si>
  <si>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</si>
  <si>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</si>
  <si>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</si>
  <si>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</si>
  <si>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</si>
  <si>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</si>
  <si>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Peso (%)</t>
  </si>
  <si>
    <t xml:space="preserve"> 1 </t>
  </si>
  <si>
    <t>SERVIÇOS PRELIMINARES</t>
  </si>
  <si>
    <t xml:space="preserve"> 1.1 </t>
  </si>
  <si>
    <t xml:space="preserve"> 98524 </t>
  </si>
  <si>
    <t>SINAPI</t>
  </si>
  <si>
    <t>LIMPEZA MANUAL DE VEGETAÇÃO EM TERRENO COM ENXADA.AF_05/2018</t>
  </si>
  <si>
    <t>m²</t>
  </si>
  <si>
    <t xml:space="preserve"> 1.2 </t>
  </si>
  <si>
    <t xml:space="preserve"> 99059 </t>
  </si>
  <si>
    <t>LOCACAO CONVENCIONAL DE OBRA, UTILIZANDO GABARITO DE TÁBUAS CORRIDAS PONTALETADAS A CADA 2,00M -  2 UTILIZAÇÕES. AF_10/2018</t>
  </si>
  <si>
    <t>M</t>
  </si>
  <si>
    <t xml:space="preserve"> 2 </t>
  </si>
  <si>
    <t>FUNDAÇÕES</t>
  </si>
  <si>
    <t xml:space="preserve"> 2.1 </t>
  </si>
  <si>
    <t xml:space="preserve"> 96526 </t>
  </si>
  <si>
    <t>ESCAVAÇÃO MANUAL DE VALA PARA VIGA BALDRAME, SEM PREVISÃO DE FÔRMA. AF_06/2017</t>
  </si>
  <si>
    <t>m³</t>
  </si>
  <si>
    <t xml:space="preserve"> 2.4 </t>
  </si>
  <si>
    <t xml:space="preserve"> 101616 </t>
  </si>
  <si>
    <t>PREPARO DE FUNDO DE VALA COM LARGURA MENOR QUE 1,5 M (ACERTO DO SOLO NATURAL). AF_08/2020</t>
  </si>
  <si>
    <t xml:space="preserve"> 2.5 </t>
  </si>
  <si>
    <t xml:space="preserve"> 93382 </t>
  </si>
  <si>
    <t>REATERRO MANUAL DE VALAS COM COMPACTAÇÃO MECANIZADA. AF_04/2016</t>
  </si>
  <si>
    <t xml:space="preserve"> 2.6 </t>
  </si>
  <si>
    <t xml:space="preserve"> 96995 </t>
  </si>
  <si>
    <t>REATERRO MANUAL APILOADO COM SOQUETE. AF_10/2017</t>
  </si>
  <si>
    <t xml:space="preserve"> 2.7 </t>
  </si>
  <si>
    <t xml:space="preserve"> 94974 </t>
  </si>
  <si>
    <t>CONCRETO MAGRO PARA LASTRO, TRAÇO 1:4,5:4,5 (CIMENTO/ AREIA MÉDIA/ BRITA 1)  - PREPARO MANUAL. AF_07/2016</t>
  </si>
  <si>
    <t xml:space="preserve"> 2.8 </t>
  </si>
  <si>
    <t xml:space="preserve"> 93205 </t>
  </si>
  <si>
    <t>CINTA DE AMARRAÇÃO DE ALVENARIA MOLDADA IN LOCO COM UTILIZAÇÃO DE BLOCOS CANALETA. AF_03/2016</t>
  </si>
  <si>
    <t xml:space="preserve"> 2.10 </t>
  </si>
  <si>
    <t xml:space="preserve"> 98557 </t>
  </si>
  <si>
    <t>IMPERMEABILIZAÇÃO DE SUPERFÍCIE COM EMULSÃO ASFÁLTICA, 2 DEMÃOS AF_06/2018</t>
  </si>
  <si>
    <t xml:space="preserve"> 3 </t>
  </si>
  <si>
    <t>ESTRUTURA</t>
  </si>
  <si>
    <t xml:space="preserve"> 3.1 </t>
  </si>
  <si>
    <t xml:space="preserve"> 101964 </t>
  </si>
  <si>
    <t>LAJE PRÉ-MOLDADA UNIDIRECIONAL, BIAPOIADA, PARA FORRO, ENCHIMENTO EM CERÂMICA, VIGOTA CONVENCIONAL, ALTURA TOTAL DA LAJE (ENCHIMENTO+CAPA) = (8+3). AF_11/2020</t>
  </si>
  <si>
    <t xml:space="preserve"> 3.2 </t>
  </si>
  <si>
    <t xml:space="preserve"> 4 </t>
  </si>
  <si>
    <t>PAREDES E PAINEIS</t>
  </si>
  <si>
    <t xml:space="preserve"> 4.1 </t>
  </si>
  <si>
    <t xml:space="preserve"> 89169 </t>
  </si>
  <si>
    <t>(COMPOSIÇÃO REPRESENTATIVA) DO SERVIÇO DE ALVENARIA DE VEDAÇÃO DE BLOCOS VAZADOS DE CONCRETO DE 9X19X39CM (ESPESSURA 9CM), PARA EDIFICAÇÃO HABITACIONAL UNIFAMILIAR (CASA) E EDIFICAÇÃO PÚBLICA PADRÃO. AF_11/2014</t>
  </si>
  <si>
    <t xml:space="preserve"> 4.2 </t>
  </si>
  <si>
    <t xml:space="preserve"> 93192 </t>
  </si>
  <si>
    <t>VERGA MOLDADA IN LOCO COM UTILIZAÇÃO DE BLOCOS CANALETA PARA PORTAS COM ATÉ 1,5 M DE VÃO. AF_03/2016</t>
  </si>
  <si>
    <t xml:space="preserve"> 4.3 </t>
  </si>
  <si>
    <t xml:space="preserve"> 93186 </t>
  </si>
  <si>
    <t>VERGA MOLDADA IN LOCO EM CONCRETO PARA JANELAS COM ATÉ 1,5 M DE VÃO. AF_03/2016</t>
  </si>
  <si>
    <t xml:space="preserve"> 4.4 </t>
  </si>
  <si>
    <t xml:space="preserve"> 93198 </t>
  </si>
  <si>
    <t>CONTRAVERGA MOLDADA IN LOCO COM UTILIZAÇÃO DE BLOCOS CANALETA PARA VÃOS DE ATÉ 1,5 M DE COMPRIMENTO. AF_03/2016</t>
  </si>
  <si>
    <t xml:space="preserve"> 5 </t>
  </si>
  <si>
    <t>COBERTURA</t>
  </si>
  <si>
    <t xml:space="preserve"> 5.1 </t>
  </si>
  <si>
    <t xml:space="preserve"> 92541 </t>
  </si>
  <si>
    <t>TRAMA DE MADEIRA COMPOSTA POR RIPAS, CAIBROS E TERÇAS PARA TELHADOS DE ATÉ 2 ÁGUAS PARA TELHA CERÂMICA CAPA-CANAL, INCLUSO TRANSPORTE VERTICAL. AF_07/2019</t>
  </si>
  <si>
    <t xml:space="preserve"> 5.2 </t>
  </si>
  <si>
    <t xml:space="preserve"> 94445 </t>
  </si>
  <si>
    <t>TELHAMENTO COM TELHA CERÂMICA CAPA-CANAL, TIPO PLAN, COM ATÉ 2 ÁGUAS, INCLUSO TRANSPORTE VERTICAL. AF_07/2019</t>
  </si>
  <si>
    <t xml:space="preserve"> 5.3 </t>
  </si>
  <si>
    <t xml:space="preserve"> 94224 </t>
  </si>
  <si>
    <t>EMBOÇAMENTO COM ARGAMASSA TRAÇO 1:2:9 (CIMENTO, CAL E AREIA). AF_07/2019</t>
  </si>
  <si>
    <t xml:space="preserve"> 5.4 </t>
  </si>
  <si>
    <t xml:space="preserve"> 94221 </t>
  </si>
  <si>
    <t>CUMEEIRA PARA TELHA CERÂMICA EMBOÇADA COM ARGAMASSA TRAÇO 1:2:9 (CIMENTO, CAL E AREIA) PARA TELHADOS COM ATÉ 2 ÁGUAS, INCLUSO TRANSPORTE VERTICAL. AF_07/2019</t>
  </si>
  <si>
    <t xml:space="preserve"> 5.5 </t>
  </si>
  <si>
    <t xml:space="preserve"> 55960 </t>
  </si>
  <si>
    <t>IMUNIZACAO DE MADEIRAMENTO PARA COBERTURA UTILIZANDO CUPINICIDA INCOLOR</t>
  </si>
  <si>
    <t xml:space="preserve"> 6 </t>
  </si>
  <si>
    <t>ESQUADRIAS</t>
  </si>
  <si>
    <t xml:space="preserve"> 6.1 </t>
  </si>
  <si>
    <t xml:space="preserve"> 100689 </t>
  </si>
  <si>
    <t>KIT DE PORTA DE MADEIRA FRISADA, SEMI-OCA (LEVE OU MÉDIA), PADRÃO MÉDIO, 80X210CM, ESPESSURA DE 3,5CM, ITENS INCLUSOS: DOBRADIÇAS, MONTAGEM E INSTALAÇÃO DE BATENTE, FECHADURA COM EXECUÇÃO DO FURO - FORNECIMENTO E INSTALAÇÃO. AF_12/2019</t>
  </si>
  <si>
    <t>UN</t>
  </si>
  <si>
    <t xml:space="preserve"> 6.2 </t>
  </si>
  <si>
    <t xml:space="preserve"> 100681 </t>
  </si>
  <si>
    <t>KIT DE PORTA DE MADEIRA FRISADA, SEMI-OCA (LEVE OU MÉDIA), PADRÃO MÉDIO, 70X210CM, ESPESSURA DE 3CM, ITENS INCLUSOS: DOBRADIÇAS, MONTAGEM E INSTALAÇÃO DE BATENTE, FECHADURA COM EXECUÇÃO DO FURO - FORNECIMENTO E INSTALAÇÃO. AF_12/2019</t>
  </si>
  <si>
    <t xml:space="preserve"> 6.3 </t>
  </si>
  <si>
    <t xml:space="preserve"> 100687 </t>
  </si>
  <si>
    <t>KIT DE PORTA DE MADEIRA FRISADA, SEMI-OCA (LEVE OU MÉDIA), PADRÃO MÉDIO, 60X210CM, ESPESSURA DE 3,5CM, ITENS INCLUSOS: DOBRADIÇAS, MONTAGEM E INSTALAÇÃO DE BATENTE, FECHADURA COM EXECUÇÃO DO FURO - FORNECIMENTO E INSTALAÇÃO. AF_12/2019</t>
  </si>
  <si>
    <t xml:space="preserve"> 6.4 </t>
  </si>
  <si>
    <t xml:space="preserve"> 94570 </t>
  </si>
  <si>
    <t>JANELA DE ALUMÍNIO DE CORRER COM 2 FOLHAS PARA VIDROS, COM VIDROS, BATENTE, ACABAMENTO COM ACETATO OU BRILHANTE E FERRAGENS. EXCLUSIVE ALIZAR E CONTRAMARCO. FORNECIMENTO E INSTALAÇÃO. AF_12/2019</t>
  </si>
  <si>
    <t xml:space="preserve"> 6.5 </t>
  </si>
  <si>
    <t xml:space="preserve"> 94569 </t>
  </si>
  <si>
    <t>JANELA DE ALUMÍNIO TIPO MAXIM-AR, COM VIDROS, BATENTE E FERRAGENS. EXCLUSIVE ALIZAR, ACABAMENTO E CONTRAMARCO. FORNECIMENTO E INSTALAÇÃO. AF_12/2019</t>
  </si>
  <si>
    <t xml:space="preserve"> 7 </t>
  </si>
  <si>
    <t>INSTALAÇÕES ELETRICAS</t>
  </si>
  <si>
    <t xml:space="preserve"> 7.1 </t>
  </si>
  <si>
    <t xml:space="preserve"> 91852 </t>
  </si>
  <si>
    <t>ELETRODUTO FLEXÍVEL CORRUGADO, PVC, DN 20 MM (1/2"), PARA CIRCUITOS TERMINAIS, INSTALADO EM PAREDE - FORNECIMENTO E INSTALAÇÃO. AF_12/2015</t>
  </si>
  <si>
    <t xml:space="preserve"> 7.2 </t>
  </si>
  <si>
    <t xml:space="preserve"> 91842 </t>
  </si>
  <si>
    <t>ELETRODUTO FLEXÍVEL CORRUGADO, PVC, DN 20 MM (1/2"), PARA CIRCUITOS TERMINAIS, INSTALADO EM LAJE - FORNECIMENTO E INSTALAÇÃO. AF_12/2015</t>
  </si>
  <si>
    <t xml:space="preserve"> 7.3 </t>
  </si>
  <si>
    <t xml:space="preserve"> 91854 </t>
  </si>
  <si>
    <t>ELETRODUTO FLEXÍVEL CORRUGADO, PVC, DN 25 MM (3/4"), PARA CIRCUITOS TERMINAIS, INSTALADO EM PAREDE - FORNECIMENTO E INSTALAÇÃO. AF_12/2015</t>
  </si>
  <si>
    <t xml:space="preserve"> 7.4 </t>
  </si>
  <si>
    <t xml:space="preserve"> 91856 </t>
  </si>
  <si>
    <t>ELETRODUTO FLEXÍVEL CORRUGADO, PVC, DN 32 MM (1"), PARA CIRCUITOS TERMINAIS, INSTALADO EM PAREDE - FORNECIMENTO E INSTALAÇÃO. AF_12/2015</t>
  </si>
  <si>
    <t xml:space="preserve"> 7.5 </t>
  </si>
  <si>
    <t xml:space="preserve"> 101876 </t>
  </si>
  <si>
    <t>QUADRO DE DISTRIBUIÇÃO DE ENERGIA EM PVC, DE EMBUTIR, SEM BARRAMENTO, PARA 6 DISJUNTORES - FORNECIMENTO E INSTALAÇÃO. AF_10/2020</t>
  </si>
  <si>
    <t xml:space="preserve"> 7.6 </t>
  </si>
  <si>
    <t xml:space="preserve"> 91937 </t>
  </si>
  <si>
    <t>CAIXA OCTOGONAL 3" X 3", PVC, INSTALADA EM LAJE - FORNECIMENTO E INSTALAÇÃO. AF_12/2015</t>
  </si>
  <si>
    <t xml:space="preserve"> 7.7 </t>
  </si>
  <si>
    <t xml:space="preserve"> 92869 </t>
  </si>
  <si>
    <t>CAIXA RETANGULAR 4" X 2" BAIXA (0,30 M DO PISO), METÁLICA, INSTALADA EM PAREDE - FORNECIMENTO E INSTALAÇÃO. AF_12/2015</t>
  </si>
  <si>
    <t xml:space="preserve"> 7.8 </t>
  </si>
  <si>
    <t xml:space="preserve"> 91939 </t>
  </si>
  <si>
    <t>CAIXA RETANGULAR 4" X 2" ALTA (2,00 M DO PISO), PVC, INSTALADA EM PAREDE - FORNECIMENTO E INSTALAÇÃO. AF_12/2015</t>
  </si>
  <si>
    <t xml:space="preserve"> 7.9 </t>
  </si>
  <si>
    <t xml:space="preserve"> 91940 </t>
  </si>
  <si>
    <t>CAIXA RETANGULAR 4" X 2" MÉDIA (1,30 M DO PISO), PVC, INSTALADA EM PAREDE - FORNECIMENTO E INSTALAÇÃO. AF_12/2015</t>
  </si>
  <si>
    <t xml:space="preserve"> 7.10 </t>
  </si>
  <si>
    <t xml:space="preserve"> 97589 </t>
  </si>
  <si>
    <t>LUMINÁRIA TIPO PLAFON EM PLÁSTICO, DE SOBREPOR, COM 1 LÂMPADA FLUORESCENTE DE 15 W, SEM REATOR - FORNECIMENTO E INSTALAÇÃO. AF_02/2020</t>
  </si>
  <si>
    <t xml:space="preserve"> 7.11 </t>
  </si>
  <si>
    <t xml:space="preserve"> 97606 </t>
  </si>
  <si>
    <t>LUMINÁRIA ARANDELA TIPO MEIA LUA, DE SOBREPOR, COM 1 LÂMPADA FLUORESCENTE DE 15 W, SEM REATOR - FORNECIMENTO E INSTALAÇÃO. AF_02/2020</t>
  </si>
  <si>
    <t xml:space="preserve"> 7.12 </t>
  </si>
  <si>
    <t xml:space="preserve"> 91953 </t>
  </si>
  <si>
    <t>INTERRUPTOR SIMPLES (1 MÓDULO), 10A/250V, INCLUINDO SUPORTE E PLACA - FORNECIMENTO E INSTALAÇÃO. AF_12/2015</t>
  </si>
  <si>
    <t xml:space="preserve"> 7.13 </t>
  </si>
  <si>
    <t xml:space="preserve"> 91959 </t>
  </si>
  <si>
    <t>INTERRUPTOR SIMPLES (2 MÓDULOS), 10A/250V, INCLUINDO SUPORTE E PLACA - FORNECIMENTO E INSTALAÇÃO. AF_12/2015</t>
  </si>
  <si>
    <t xml:space="preserve"> 7.14 </t>
  </si>
  <si>
    <t xml:space="preserve"> 92023 </t>
  </si>
  <si>
    <t>INTERRUPTOR SIMPLES (1 MÓDULO) COM 1 TOMADA DE EMBUTIR 2P+T 10 A,  INCLUINDO SUPORTE E PLACA - FORNECIMENTO E INSTALAÇÃO. AF_12/2015</t>
  </si>
  <si>
    <t xml:space="preserve"> 7.15 </t>
  </si>
  <si>
    <t xml:space="preserve"> 92000 </t>
  </si>
  <si>
    <t>TOMADA BAIXA DE EMBUTIR (1 MÓDULO), 2P+T 10 A, INCLUINDO SUPORTE E PLACA - FORNECIMENTO E INSTALAÇÃO. AF_12/2015</t>
  </si>
  <si>
    <t xml:space="preserve"> 7.16 </t>
  </si>
  <si>
    <t xml:space="preserve"> 92004 </t>
  </si>
  <si>
    <t>TOMADA MÉDIA DE EMBUTIR (2 MÓDULOS), 2P+T 10 A, INCLUINDO SUPORTE E PLACA - FORNECIMENTO E INSTALAÇÃO. AF_12/2015</t>
  </si>
  <si>
    <t xml:space="preserve"> 7.17 </t>
  </si>
  <si>
    <t xml:space="preserve"> 91992 </t>
  </si>
  <si>
    <t>TOMADA ALTA DE EMBUTIR (1 MÓDULO), 2P+T 10 A, INCLUINDO SUPORTE E PLACA - FORNECIMENTO E INSTALAÇÃO. AF_12/2015</t>
  </si>
  <si>
    <t xml:space="preserve"> 7.18 </t>
  </si>
  <si>
    <t xml:space="preserve"> 93653 </t>
  </si>
  <si>
    <t>DISJUNTOR MONOPOLAR TIPO DIN, CORRENTE NOMINAL DE 10A - FORNECIMENTO E INSTALAÇÃO. AF_10/2020</t>
  </si>
  <si>
    <t xml:space="preserve"> 7.19 </t>
  </si>
  <si>
    <t xml:space="preserve"> 93655 </t>
  </si>
  <si>
    <t>DISJUNTOR MONOPOLAR TIPO DIN, CORRENTE NOMINAL DE 20A - FORNECIMENTO E INSTALAÇÃO. AF_10/2020</t>
  </si>
  <si>
    <t xml:space="preserve"> 7.20 </t>
  </si>
  <si>
    <t xml:space="preserve"> 93657 </t>
  </si>
  <si>
    <t>DISJUNTOR MONOPOLAR TIPO DIN, CORRENTE NOMINAL DE 32A - FORNECIMENTO E INSTALAÇÃO. AF_10/2020</t>
  </si>
  <si>
    <t xml:space="preserve"> 7.21 </t>
  </si>
  <si>
    <t xml:space="preserve"> 91924 </t>
  </si>
  <si>
    <t>CABO DE COBRE FLEXÍVEL ISOLADO, 1,5 MM², ANTI-CHAMA 450/750 V, PARA CIRCUITOS TERMINAIS - FORNECIMENTO E INSTALAÇÃO. AF_12/2015</t>
  </si>
  <si>
    <t xml:space="preserve"> 7.22 </t>
  </si>
  <si>
    <t xml:space="preserve"> 91926 </t>
  </si>
  <si>
    <t>CABO DE COBRE FLEXÍVEL ISOLADO, 2,5 MM², ANTI-CHAMA 450/750 V, PARA CIRCUITOS TERMINAIS - FORNECIMENTO E INSTALAÇÃO. AF_12/2015</t>
  </si>
  <si>
    <t xml:space="preserve"> 7.23 </t>
  </si>
  <si>
    <t xml:space="preserve"> 91930 </t>
  </si>
  <si>
    <t>CABO DE COBRE FLEXÍVEL ISOLADO, 6 MM², ANTI-CHAMA 450/750 V, PARA CIRCUITOS TERMINAIS - FORNECIMENTO E INSTALAÇÃO. AF_12/2015</t>
  </si>
  <si>
    <t xml:space="preserve"> 7.24 </t>
  </si>
  <si>
    <t xml:space="preserve"> 92979 </t>
  </si>
  <si>
    <t>CABO DE COBRE FLEXÍVEL ISOLADO, 10 MM², ANTI-CHAMA 450/750 V, PARA DISTRIBUIÇÃO - FORNECIMENTO E INSTALAÇÃO. AF_12/2015</t>
  </si>
  <si>
    <t xml:space="preserve"> 7.25 </t>
  </si>
  <si>
    <t xml:space="preserve"> 101489 </t>
  </si>
  <si>
    <t>ENTRADA DE ENERGIA ELÉTRICA, AÉREA, MONOFÁSICA, COM CAIXA DE SOBREPOR, CABO DE 10 MM2 E DISJUNTOR DIN 50A (NÃO INCLUSO O POSTE DE CONCRETO). AF_07/2020_P</t>
  </si>
  <si>
    <t xml:space="preserve"> 8 </t>
  </si>
  <si>
    <t>INSTALAÇÕES HIDRAULICAS</t>
  </si>
  <si>
    <t xml:space="preserve"> 8.1 </t>
  </si>
  <si>
    <t xml:space="preserve"> 89355 </t>
  </si>
  <si>
    <t>TUBO, PVC, SOLDÁVEL, DN 20MM, INSTALADO EM RAMAL OU SUB-RAMAL DE ÁGUA - FORNECIMENTO E INSTALAÇÃO. AF_12/2014</t>
  </si>
  <si>
    <t xml:space="preserve"> 8.2 </t>
  </si>
  <si>
    <t xml:space="preserve"> 89356 </t>
  </si>
  <si>
    <t>TUBO, PVC, SOLDÁVEL, DN 25MM, INSTALADO EM RAMAL OU SUB-RAMAL DE ÁGUA - FORNECIMENTO E INSTALAÇÃO. AF_12/2014</t>
  </si>
  <si>
    <t xml:space="preserve"> 8.3 </t>
  </si>
  <si>
    <t xml:space="preserve"> 94688 </t>
  </si>
  <si>
    <t>TÊ, PVC, SOLDÁVEL, DN  25 MM INSTALADO EM RESERVAÇÃO DE ÁGUA DE EDIFICAÇÃO QUE POSSUA RESERVATÓRIO DE FIBRA/FIBROCIMENTO   FORNECIMENTO E INSTALAÇÃO. AF_06/2016</t>
  </si>
  <si>
    <t xml:space="preserve"> 8.4 </t>
  </si>
  <si>
    <t xml:space="preserve"> 89440 </t>
  </si>
  <si>
    <t>TE, PVC, SOLDÁVEL, DN 25MM, INSTALADO EM RAMAL DE DISTRIBUIÇÃO DE ÁGUA - FORNECIMENTO E INSTALAÇÃO. AF_12/2014</t>
  </si>
  <si>
    <t xml:space="preserve"> 8.5 </t>
  </si>
  <si>
    <t xml:space="preserve"> 89358 </t>
  </si>
  <si>
    <t>JOELHO 90 GRAUS, PVC, SOLDÁVEL, DN 20MM, INSTALADO EM RAMAL OU SUB-RAMAL DE ÁGUA - FORNECIMENTO E INSTALAÇÃO. AF_12/2014</t>
  </si>
  <si>
    <t xml:space="preserve"> 8.6 </t>
  </si>
  <si>
    <t xml:space="preserve"> 89362 </t>
  </si>
  <si>
    <t>JOELHO 90 GRAUS, PVC, SOLDÁVEL, DN 25MM, INSTALADO EM RAMAL OU SUB-RAMAL DE ÁGUA - FORNECIMENTO E INSTALAÇÃO. AF_12/2014</t>
  </si>
  <si>
    <t xml:space="preserve"> 8.7 </t>
  </si>
  <si>
    <t xml:space="preserve"> 89481 </t>
  </si>
  <si>
    <t>JOELHO 90 GRAUS, PVC, SOLDÁVEL, DN 25MM, INSTALADO EM PRUMADA DE ÁGUA - FORNECIMENTO E INSTALAÇÃO. AF_12/2014</t>
  </si>
  <si>
    <t xml:space="preserve"> 8.8 </t>
  </si>
  <si>
    <t xml:space="preserve"> 90373 </t>
  </si>
  <si>
    <t>JOELHO 90 GRAUS COM BUCHA DE LATÃO, PVC, SOLDÁVEL, DN 25MM, X 1/2 INSTALADO EM RAMAL OU SUB-RAMAL DE ÁGUA - FORNECIMENTO E INSTALAÇÃO. AF_12/2014</t>
  </si>
  <si>
    <t xml:space="preserve"> 8.9 </t>
  </si>
  <si>
    <t xml:space="preserve"> 89373 </t>
  </si>
  <si>
    <t>LUVA DE REDUÇÃO, PVC, SOLDÁVEL, DN 25MM X 20MM, INSTALADO EM RAMAL OU SUB-RAMAL DE ÁGUA - FORNECIMENTO E INSTALAÇÃO. AF_12/2014</t>
  </si>
  <si>
    <t xml:space="preserve"> 8.10 </t>
  </si>
  <si>
    <t xml:space="preserve"> 89376 </t>
  </si>
  <si>
    <t>ADAPTADOR CURTO COM BOLSA E ROSCA PARA REGISTRO, PVC, SOLDÁVEL, DN 20MM X 1/2, INSTALADO EM RAMAL OU SUB-RAMAL DE ÁGUA - FORNECIMENTO E INSTALAÇÃO. AF_12/2014</t>
  </si>
  <si>
    <t xml:space="preserve"> 8.11 </t>
  </si>
  <si>
    <t xml:space="preserve"> 94656 </t>
  </si>
  <si>
    <t>ADAPTADOR CURTO COM BOLSA E ROSCA PARA REGISTRO, PVC, SOLDÁVEL, DN  25 MM X 3/4 , INSTALADO EM RESERVAÇÃO DE ÁGUA DE EDIFICAÇÃO QUE POSSUA RESERVATÓRIO DE FIBRA/FIBROCIMENTO   FORNECIMENTO E INSTALAÇÃO. AF_06/2016</t>
  </si>
  <si>
    <t xml:space="preserve"> 8.12 </t>
  </si>
  <si>
    <t xml:space="preserve"> 89538 </t>
  </si>
  <si>
    <t>ADAPTADOR CURTO COM BOLSA E ROSCA PARA REGISTRO, PVC, SOLDÁVEL, DN 25MM X 3/4, INSTALADO EM PRUMADA DE ÁGUA - FORNECIMENTO E INSTALAÇÃO. AF_12/2014</t>
  </si>
  <si>
    <t xml:space="preserve"> 8.13 </t>
  </si>
  <si>
    <t xml:space="preserve"> 94783 </t>
  </si>
  <si>
    <t>ADAPTADOR COM FLANGE E ANEL DE VEDAÇÃO, PVC, SOLDÁVEL, DN  20 MM X 1/2 , INSTALADO EM RESERVAÇÃO DE ÁGUA DE EDIFICAÇÃO QUE POSSUA RESERVATÓRIO DE FIBRA/FIBROCIMENTO   FORNECIMENTO E INSTALAÇÃO. AF_06/2016</t>
  </si>
  <si>
    <t xml:space="preserve"> 8.14 </t>
  </si>
  <si>
    <t xml:space="preserve"> 94703 </t>
  </si>
  <si>
    <t>ADAPTADOR COM FLANGE E ANEL DE VEDAÇÃO, PVC, SOLDÁVEL, DN  25 MM X 3/4 , INSTALADO EM RESERVAÇÃO DE ÁGUA DE EDIFICAÇÃO QUE POSSUA RESERVATÓRIO DE FIBRA/FIBROCIMENTO   FORNECIMENTO E INSTALAÇÃO. AF_06/2016</t>
  </si>
  <si>
    <t xml:space="preserve"> 8.15 </t>
  </si>
  <si>
    <t xml:space="preserve"> 88504 </t>
  </si>
  <si>
    <t>CAIXA D´AGUA EM POLIETILENO, 500 LITROS, COM ACESSÓRIOS</t>
  </si>
  <si>
    <t xml:space="preserve"> 8.16 </t>
  </si>
  <si>
    <t xml:space="preserve"> 89972 </t>
  </si>
  <si>
    <t>KIT DE REGISTRO DE GAVETA BRUTO DE LATÃO ¾", INCLUSIVE CONEXÕES, ROSCÁVEL, INSTALADO EM RAMAL DE ÁGUA FRIA - FORNECIMENTO E INSTALAÇÃO. AF_12/2014</t>
  </si>
  <si>
    <t xml:space="preserve"> 8.17 </t>
  </si>
  <si>
    <t xml:space="preserve"> 89987 </t>
  </si>
  <si>
    <t>REGISTRO DE GAVETA BRUTO, LATÃO, ROSCÁVEL, 3/4", COM ACABAMENTO E CANOPLA CROMADOS. FORNECIDO E INSTALADO EM RAMAL DE ÁGUA. AF_12/2014</t>
  </si>
  <si>
    <t xml:space="preserve"> 8.18 </t>
  </si>
  <si>
    <t xml:space="preserve"> 89984 </t>
  </si>
  <si>
    <t>REGISTRO DE PRESSÃO BRUTO, LATÃO, ROSCÁVEL, 1/2", COM ACABAMENTO E CANOPLA CROMADOS. FORNECIDO E INSTALADO EM RAMAL DE ÁGUA. AF_12/2014</t>
  </si>
  <si>
    <t xml:space="preserve"> 8.19 </t>
  </si>
  <si>
    <t xml:space="preserve"> 94795 </t>
  </si>
  <si>
    <t>TORNEIRA DE BOIA, ROSCÁVEL, 1/2 , FORNECIDA E INSTALADA EM RESERVAÇÃO DE ÁGUA. AF_06/2016</t>
  </si>
  <si>
    <t xml:space="preserve"> 8.20 </t>
  </si>
  <si>
    <t xml:space="preserve"> 95470 </t>
  </si>
  <si>
    <t>VASO SANITARIO SIFONADO CONVENCIONAL COM LOUÇA BRANCA, INCLUSO CONJUNTO DE LIGAÇÃO PARA BACIA SANITÁRIA AJUSTÁVEL - FORNECIMENTO E INSTALAÇÃO. AF_10/2016</t>
  </si>
  <si>
    <t xml:space="preserve"> 8.21 </t>
  </si>
  <si>
    <t xml:space="preserve"> 86904 </t>
  </si>
  <si>
    <t>LAVATÓRIO LOUÇA BRANCA SUSPENSO, 29,5 X 39CM OU EQUIVALENTE, PADRÃO POPULAR - FORNECIMENTO E INSTALAÇÃO. AF_01/2020</t>
  </si>
  <si>
    <t xml:space="preserve"> 8.22 </t>
  </si>
  <si>
    <t xml:space="preserve"> 93442 </t>
  </si>
  <si>
    <t>BANCADA MÁRMORE BRANCO 150 X 60 CM, COM CUBA DE EMBUTIR DE AÇO, VÁLVULA AMERICANA E SIFÃO TIPO GARRAFA EM METAL , ENGATE FLEXÍVEL 30 CM, TORNEIRA CROMADA, DE MESA, 1/2 OU 3/4, PARA PIA COZINHA, PADRÃO ALTO - FORNEC. E INSTALAÇÃO. AF_01/2020</t>
  </si>
  <si>
    <t xml:space="preserve"> 8.23 </t>
  </si>
  <si>
    <t xml:space="preserve"> 86925 </t>
  </si>
  <si>
    <t>TANQUE DE MÁRMORE SINTÉTICO COM COLUNA, 22L OU EQUIVALENTE, INCLUSO SIFÃO FLEXÍVEL EM PVC, VÁLVULA PLÁSTICA E TORNEIRA DE METAL CROMADO PADRÃO POPULAR - FORNECIMENTO E INSTALAÇÃO. AF_01/2020</t>
  </si>
  <si>
    <t xml:space="preserve"> 8.24 </t>
  </si>
  <si>
    <t xml:space="preserve"> 86911 </t>
  </si>
  <si>
    <t>TORNEIRA CROMADA LONGA, DE PAREDE, 1/2 OU 3/4, PARA PIA DE COZINHA, PADRÃO POPULAR - FORNECIMENTO E INSTALAÇÃO. AF_01/2020</t>
  </si>
  <si>
    <t xml:space="preserve"> 8.25 </t>
  </si>
  <si>
    <t xml:space="preserve"> 86906 </t>
  </si>
  <si>
    <t>TORNEIRA CROMADA DE MESA, 1/2 OU 3/4, PARA LAVATÓRIO, PADRÃO POPULAR - FORNECIMENTO E INSTALAÇÃO. AF_01/2020</t>
  </si>
  <si>
    <t xml:space="preserve"> 8.26 </t>
  </si>
  <si>
    <t xml:space="preserve"> 95546 </t>
  </si>
  <si>
    <t>KIT DE ACESSORIOS PARA BANHEIRO EM METAL CROMADO, 5 PECAS, INCLUSO FIXAÇÃO. AF_01/2020</t>
  </si>
  <si>
    <t xml:space="preserve"> 8.27 </t>
  </si>
  <si>
    <t xml:space="preserve"> 97741 </t>
  </si>
  <si>
    <t>KIT CAVALETE PARA MEDIÇÃO DE ÁGUA - ENTRADA INDIVIDUALIZADA, EM PVC DN 25 (¾), PARA 1 MEDIDOR  FORNECIMENTO E INSTALAÇÃO (EXCLUSIVE HIDRÔMETRO). AF_11/2016</t>
  </si>
  <si>
    <t xml:space="preserve"> 9 </t>
  </si>
  <si>
    <t>INSTALAÇÕES SANITARIAS</t>
  </si>
  <si>
    <t xml:space="preserve"> 9.1 </t>
  </si>
  <si>
    <t xml:space="preserve"> 89714 </t>
  </si>
  <si>
    <t>TUBO PVC, SERIE NORMAL, ESGOTO PREDIAL, DN 100 MM, FORNECIDO E INSTALADO EM RAMAL DE DESCARGA OU RAMAL DE ESGOTO SANITÁRIO. AF_12/2014</t>
  </si>
  <si>
    <t xml:space="preserve"> 9.2 </t>
  </si>
  <si>
    <t xml:space="preserve"> 89712 </t>
  </si>
  <si>
    <t>TUBO PVC, SERIE NORMAL, ESGOTO PREDIAL, DN 50 MM, FORNECIDO E INSTALADO EM RAMAL DE DESCARGA OU RAMAL DE ESGOTO SANITÁRIO. AF_12/2014</t>
  </si>
  <si>
    <t xml:space="preserve"> 9.3 </t>
  </si>
  <si>
    <t xml:space="preserve"> 89711 </t>
  </si>
  <si>
    <t>TUBO PVC, SERIE NORMAL, ESGOTO PREDIAL, DN 40 MM, FORNECIDO E INSTALADO EM RAMAL DE DESCARGA OU RAMAL DE ESGOTO SANITÁRIO. AF_12/2014</t>
  </si>
  <si>
    <t xml:space="preserve"> 9.4 </t>
  </si>
  <si>
    <t xml:space="preserve"> 89748 </t>
  </si>
  <si>
    <t>CURVA CURTA 90 GRAUS, PVC, SERIE NORMAL, ESGOTO PREDIAL, DN 100 MM, JUNTA ELÁSTICA, FORNECIDO E INSTALADO EM RAMAL DE DESCARGA OU RAMAL DE ESGOTO SANITÁRIO. AF_12/2014</t>
  </si>
  <si>
    <t xml:space="preserve"> 9.5 </t>
  </si>
  <si>
    <t xml:space="preserve"> 89728 </t>
  </si>
  <si>
    <t>CURVA CURTA 90 GRAUS, PVC, SERIE NORMAL, ESGOTO PREDIAL, DN 40 MM, JUNTA SOLDÁVEL, FORNECIDO E INSTALADO EM RAMAL DE DESCARGA OU RAMAL DE ESGOTO SANITÁRIO. AF_12/2014</t>
  </si>
  <si>
    <t xml:space="preserve"> 9.6 </t>
  </si>
  <si>
    <t xml:space="preserve"> 89726 </t>
  </si>
  <si>
    <t>JOELHO 45 GRAUS, PVC, SERIE NORMAL, ESGOTO PREDIAL, DN 40 MM, JUNTA SOLDÁVEL, FORNECIDO E INSTALADO EM RAMAL DE DESCARGA OU RAMAL DE ESGOTO SANITÁRIO. AF_12/2014</t>
  </si>
  <si>
    <t xml:space="preserve"> 9.7 </t>
  </si>
  <si>
    <t xml:space="preserve"> 89724 </t>
  </si>
  <si>
    <t>JOELHO 90 GRAUS, PVC, SERIE NORMAL, ESGOTO PREDIAL, DN 40 MM, JUNTA SOLDÁVEL, FORNECIDO E INSTALADO EM RAMAL DE DESCARGA OU RAMAL DE ESGOTO SANITÁRIO. AF_12/2014</t>
  </si>
  <si>
    <t xml:space="preserve"> 9.8 </t>
  </si>
  <si>
    <t xml:space="preserve"> 89796 </t>
  </si>
  <si>
    <t>TE, PVC, SERIE NORMAL, ESGOTO PREDIAL, DN 100 X 100 MM, JUNTA ELÁSTICA, FORNECIDO E INSTALADO EM RAMAL DE DESCARGA OU RAMAL DE ESGOTO SANITÁRIO. AF_12/2014</t>
  </si>
  <si>
    <t xml:space="preserve"> 9.9 </t>
  </si>
  <si>
    <t xml:space="preserve"> 89707 </t>
  </si>
  <si>
    <t>CAIXA SIFONADA, PVC, DN 100 X 100 X 50 MM, JUNTA ELÁSTICA, FORNECIDA E INSTALADA EM RAMAL DE DESCARGA OU EM RAMAL DE ESGOTO SANITÁRIO. AF_12/2014</t>
  </si>
  <si>
    <t xml:space="preserve"> 9.10 </t>
  </si>
  <si>
    <t xml:space="preserve"> 97906 </t>
  </si>
  <si>
    <t>CAIXA ENTERRADA HIDRÁULICA RETANGULAR, EM ALVENARIA COM BLOCOS DE CONCRETO, DIMENSÕES INTERNAS: 0,6X0,6X0,6 M PARA REDE DE ESGOTO. AF_05/2018</t>
  </si>
  <si>
    <t xml:space="preserve"> 9.11 </t>
  </si>
  <si>
    <t xml:space="preserve"> 98107 </t>
  </si>
  <si>
    <t>CAIXA DE GORDURA SIMPLES (CAPACIDADE: 36 L), RETANGULAR, EM ALVENARIA COM BLOCOS DE CONCRETO, DIMENSÕES INTERNAS = 0,2X0,4 M, ALTURA INTERNA = 0,8 M. AF_05/2018</t>
  </si>
  <si>
    <t xml:space="preserve"> 9.12 </t>
  </si>
  <si>
    <t xml:space="preserve"> 98052 </t>
  </si>
  <si>
    <t>TANQUE SÉPTICO CIRCULAR, EM CONCRETO PRÉ-MOLDADO, DIÂMETRO INTERNO = 1,10 M, ALTURA INTERNA = 2,50 M, VOLUME ÚTIL: 2138,2 L (PARA 5 CONTRIBUINTES). AF_05/2018</t>
  </si>
  <si>
    <t xml:space="preserve"> 9.13 </t>
  </si>
  <si>
    <t xml:space="preserve"> 98062 </t>
  </si>
  <si>
    <t>SUMIDOURO CIRCULAR, EM CONCRETO PRÉ-MOLDADO, DIÂMETRO INTERNO = 1,88 M, ALTURA INTERNA = 2,00 M, ÁREA DE INFILTRAÇÃO: 13,1 M² (PARA 5 CONTRIBUINTES). AF_05/2018</t>
  </si>
  <si>
    <t xml:space="preserve"> 10 </t>
  </si>
  <si>
    <t>REVESTIMENTOS</t>
  </si>
  <si>
    <t xml:space="preserve"> 10.1 </t>
  </si>
  <si>
    <t xml:space="preserve"> 87905 </t>
  </si>
  <si>
    <t>CHAPISCO APLICADO EM ALVENARIA (COM PRESENÇA DE VÃOS) E ESTRUTURAS DE CONCRETO DE FACHADA, COM COLHER DE PEDREIRO.  ARGAMASSA TRAÇO 1:3 COM PREPARO EM BETONEIRA 400L. AF_06/2014</t>
  </si>
  <si>
    <t xml:space="preserve"> 10.2 </t>
  </si>
  <si>
    <t xml:space="preserve"> 87879 </t>
  </si>
  <si>
    <t>CHAPISCO APLICADO EM ALVENARIAS E ESTRUTURAS DE CONCRETO INTERNAS, COM COLHER DE PEDREIRO.  ARGAMASSA TRAÇO 1:3 COM PREPARO EM BETONEIRA 400L. AF_06/2014</t>
  </si>
  <si>
    <t xml:space="preserve"> 10.3 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</si>
  <si>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</si>
  <si>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</si>
  <si>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87881 </t>
  </si>
  <si>
    <t>CHAPISCO APLICADO NO TETO, COM ROLO PARA TEXTURA ACRÍLICA. ARGAMASSA TRAÇO 1:4 E EMULSÃO POLIMÉRICA (ADESIVO) COM PREPARO MANUAL. AF_06/2014</t>
  </si>
  <si>
    <t xml:space="preserve"> 10.4 </t>
  </si>
  <si>
    <t xml:space="preserve"> 87777 </t>
  </si>
  <si>
    <t>EMBOÇO OU MASSA ÚNICA EM ARGAMASSA TRAÇO 1:2:8, PREPARO MANUAL, APLICADA MANUALMENTE EM PANOS DE FACHADA COM PRESENÇA DE VÃOS, ESPESSURA DE 25 MM. AF_06/2014</t>
  </si>
  <si>
    <t xml:space="preserve"> 10.5 </t>
  </si>
  <si>
    <t xml:space="preserve"> 89170 </t>
  </si>
  <si>
    <t>(COMPOSIÇÃO REPRESENTATIVA) DO SERVIÇO DE REVESTIMENTO CERÂMICO PARA PAREDES INTERNAS, MEIA PAREDE, OU PAREDE INTEIRA, PLACAS TIPO ESMALTADA EXTRA DE 20X20 CM, PARA EDIFICAÇÕES HABITACIONAIS UNIFAMILIAR (CASAS) E EDIFICAÇÕES PÚBLICAS PADRÃO. AF_11/2014</t>
  </si>
  <si>
    <t xml:space="preserve"> 90409 </t>
  </si>
  <si>
    <t>MASSA ÚNICA, PARA RECEBIMENTO DE PINTURA, EM ARGAMASSA TRAÇO 1:2:8, PREPARO MANUAL, APLICADA MANUALMENTE EM TETO, ESPESSURA DE 10MM, COM EXECUÇÃO DE TALISCAS. AF_03/2015</t>
  </si>
  <si>
    <t xml:space="preserve"> 10.6 </t>
  </si>
  <si>
    <t xml:space="preserve"> 96111 </t>
  </si>
  <si>
    <t>FORRO EM RÉGUAS DE PVC, FRISADO, PARA AMBIENTES RESIDENCIAIS, INCLUSIVE ESTRUTURA DE FIXAÇÃO. AF_05/2017_P</t>
  </si>
  <si>
    <t xml:space="preserve"> 11 </t>
  </si>
  <si>
    <t>PISO</t>
  </si>
  <si>
    <t xml:space="preserve"> 11.1 </t>
  </si>
  <si>
    <t xml:space="preserve"> 96620 </t>
  </si>
  <si>
    <t>LASTRO DE CONCRETO MAGRO, APLICADO EM PISOS OU RADIERS. AF_08/2017</t>
  </si>
  <si>
    <t xml:space="preserve"> 11.2 </t>
  </si>
  <si>
    <t xml:space="preserve"> 89171 </t>
  </si>
  <si>
    <t>(COMPOSIÇÃO REPRESENTATIVA) DO SERVIÇO DE REVESTIMENTO CERÂMICO PARA PISO COM PLACAS TIPO ESMALTADA EXTRA DE DIMENSÕES 35X35 CM, PARA EDIFICAÇÃO HABITACIONAL UNIFAMILIAR (CASA) E EDIFICAÇÃO PÚBLICA PADRÃO. AF_11/2014</t>
  </si>
  <si>
    <t xml:space="preserve"> 11.3 </t>
  </si>
  <si>
    <t xml:space="preserve"> 94992 </t>
  </si>
  <si>
    <t>EXECUÇÃO DE PASSEIO (CALÇADA) OU PISO DE CONCRETO COM CONCRETO MOLDADO IN LOCO, FEITO EM OBRA, ACABAMENTO CONVENCIONAL, ESPESSURA 6 CM, ARMADO. AF_07/2016</t>
  </si>
  <si>
    <t xml:space="preserve"> 12 </t>
  </si>
  <si>
    <t>PINTURA</t>
  </si>
  <si>
    <t xml:space="preserve"> 12.1 </t>
  </si>
  <si>
    <t xml:space="preserve"> 88489 </t>
  </si>
  <si>
    <t>APLICAÇÃO MANUAL DE PINTURA COM TINTA LÁTEX ACRÍLICA EM PAREDES, DUAS DEMÃOS. AF_06/2014</t>
  </si>
  <si>
    <t xml:space="preserve"> 12.2 </t>
  </si>
  <si>
    <t xml:space="preserve"> 88488 </t>
  </si>
  <si>
    <t>APLICAÇÃO MANUAL DE PINTURA COM TINTA LÁTEX ACRÍLICA EM TETO, DUAS DEMÃOS. AF_06/2014</t>
  </si>
  <si>
    <t xml:space="preserve"> 12.3 </t>
  </si>
  <si>
    <t xml:space="preserve"> 74065/002 </t>
  </si>
  <si>
    <t>PINTURA ESMALTE ACETINADO PARA MADEIRA, DUAS DEMAOS, SOBRE FUNDO NIVELADOR BRANCO</t>
  </si>
  <si>
    <t>Total sem BDI</t>
  </si>
  <si>
    <t>Total do BDI</t>
  </si>
  <si>
    <t>Total Geral</t>
  </si>
  <si>
    <t xml:space="preserve">_______________________________________________________________
Murilo
</t>
  </si>
  <si>
    <t>Peso % acumulado</t>
  </si>
  <si>
    <t>Faixa</t>
  </si>
  <si>
    <t>Total com BDI</t>
  </si>
  <si>
    <t>Faixa A</t>
  </si>
  <si>
    <t>Faixa B</t>
  </si>
  <si>
    <t>Faixa C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</si>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</sst>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\ %"/>
    <numFmt numFmtId="170" formatCode="0.000%"/>
  </numFmts>
  <fonts count="21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</fonts>
  <fills count="2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166" fontId="9" fillId="10" borderId="7" xfId="0" applyNumberFormat="1" applyFont="1" applyFill="1" applyBorder="1" applyAlignment="1">
      <alignment horizontal="right" vertical="top" wrapText="1"/>
    </xf>
    <xf numFmtId="0" fontId="10" fillId="11" borderId="8" xfId="0" applyFont="1" applyFill="1" applyBorder="1" applyAlignment="1">
      <alignment horizontal="left" vertical="top" wrapText="1"/>
    </xf>
    <xf numFmtId="0" fontId="11" fillId="12" borderId="9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right" vertical="top" wrapText="1"/>
    </xf>
    <xf numFmtId="4" fontId="13" fillId="14" borderId="11" xfId="0" applyNumberFormat="1" applyFont="1" applyFill="1" applyBorder="1" applyAlignment="1">
      <alignment horizontal="right" vertical="top" wrapText="1"/>
    </xf>
    <xf numFmtId="0" fontId="14" fillId="15" borderId="0" xfId="0" applyFont="1" applyFill="1" applyAlignment="1">
      <alignment horizontal="left" vertical="top" wrapText="1"/>
    </xf>
    <xf numFmtId="0" fontId="15" fillId="16" borderId="0" xfId="0" applyFont="1" applyFill="1" applyAlignment="1">
      <alignment horizontal="center" vertical="top" wrapText="1"/>
    </xf>
    <xf numFmtId="0" fontId="16" fillId="17" borderId="0" xfId="0" applyFont="1" applyFill="1" applyAlignment="1">
      <alignment horizontal="right" vertical="top" wrapText="1"/>
    </xf>
    <xf numFmtId="0" fontId="18" fillId="19" borderId="0" xfId="0" applyFont="1" applyFill="1" applyAlignment="1">
      <alignment horizontal="left" vertical="top" wrapText="1"/>
    </xf>
    <xf numFmtId="0" fontId="19" fillId="20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14" fillId="15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wrapText="1"/>
    </xf>
    <xf numFmtId="0" fontId="0" fillId="0" borderId="0" xfId="0"/>
    <xf numFmtId="0" fontId="16" fillId="17" borderId="0" xfId="0" applyFont="1" applyFill="1" applyAlignment="1">
      <alignment horizontal="right" vertical="top" wrapText="1"/>
    </xf>
    <xf numFmtId="4" fontId="17" fillId="18" borderId="0" xfId="0" applyNumberFormat="1" applyFont="1" applyFill="1" applyAlignment="1">
      <alignment horizontal="right" vertical="top" wrapText="1"/>
    </xf>
    <xf numFmtId="0" fontId="19" fillId="20" borderId="0" xfId="0" applyFont="1" applyFill="1" applyAlignment="1">
      <alignment horizontal="center" vertical="top" wrapText="1"/>
    </xf>
    <xf numFmtId="0" fontId="1" fillId="21" borderId="12" xfId="0" applyFont="1" applyFill="1" applyBorder="1" applyAlignment="1">
      <alignment horizontal="right" vertical="top" wrapText="1"/>
    </xf>
    <xf numFmtId="0" fontId="1" fillId="6" borderId="3" xfId="0" applyFont="1" applyFill="1" applyBorder="1" applyAlignment="1">
      <alignment horizontal="right" vertical="top" wrapText="1"/>
    </xf>
    <xf numFmtId="0" fontId="10" fillId="11" borderId="4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left" vertical="top" wrapText="1"/>
    </xf>
    <xf numFmtId="0" fontId="12" fillId="13" borderId="4" xfId="0" applyFont="1" applyFill="1" applyBorder="1" applyAlignment="1">
      <alignment horizontal="right" vertical="top" wrapText="1"/>
    </xf>
    <xf numFmtId="0" fontId="6" fillId="7" borderId="10" xfId="0" applyFont="1" applyFill="1" applyBorder="1" applyAlignment="1">
      <alignment horizontal="left" vertical="top" wrapText="1"/>
    </xf>
    <xf numFmtId="0" fontId="11" fillId="12" borderId="4" xfId="0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left" vertical="top" wrapText="1"/>
    </xf>
    <xf numFmtId="0" fontId="12" fillId="13" borderId="5" xfId="0" applyFont="1" applyFill="1" applyBorder="1" applyAlignment="1">
      <alignment horizontal="right" vertical="top" wrapText="1"/>
    </xf>
    <xf numFmtId="0" fontId="7" fillId="8" borderId="10" xfId="0" applyFont="1" applyFill="1" applyBorder="1" applyAlignment="1">
      <alignment horizontal="right" vertical="top" wrapText="1"/>
    </xf>
    <xf numFmtId="4" fontId="13" fillId="14" borderId="4" xfId="0" applyNumberFormat="1" applyFont="1" applyFill="1" applyBorder="1" applyAlignment="1">
      <alignment horizontal="right" vertical="top" wrapText="1"/>
    </xf>
    <xf numFmtId="0" fontId="6" fillId="7" borderId="11" xfId="0" applyFont="1" applyFill="1" applyBorder="1" applyAlignment="1">
      <alignment horizontal="left" vertical="top" wrapText="1"/>
    </xf>
    <xf numFmtId="4" fontId="13" fillId="14" borderId="6" xfId="0" applyNumberFormat="1" applyFont="1" applyFill="1" applyBorder="1" applyAlignment="1">
      <alignment horizontal="right" vertical="top" wrapText="1"/>
    </xf>
    <xf numFmtId="4" fontId="8" fillId="9" borderId="11" xfId="0" applyNumberFormat="1" applyFont="1" applyFill="1" applyBorder="1" applyAlignment="1">
      <alignment horizontal="right" vertical="top" wrapText="1"/>
    </xf>
    <xf numFmtId="166" fontId="0" fillId="0" borderId="0" xfId="0" applyNumberFormat="1"/>
    <xf numFmtId="10" fontId="0" fillId="0" borderId="0" xfId="0" applyNumberFormat="1"/>
    <xf numFmtId="170" fontId="0" fillId="0" borderId="0" xfId="1" applyNumberFormat="1" applyFont="1"/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</cellXfs>
  <cellStyles count="2">
    <cellStyle name="Normal" xfId="0" builtinId="0"/>
    <cellStyle name="Porcentagem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'Orçamento Sintético'!$K$4</c:f>
              <c:strCache>
                <c:ptCount val="1"/>
                <c:pt idx="0">
                  <c:v>Peso % acumulado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'Orçamento Sintético'!$A$5:$A$108</c:f>
              <c:strCache>
                <c:ptCount val="104"/>
                <c:pt idx="0">
                  <c:v> 4.1 </c:v>
                </c:pt>
                <c:pt idx="1">
                  <c:v> 10.3 </c:v>
                </c:pt>
                <c:pt idx="2">
                  <c:v> 5.1 </c:v>
                </c:pt>
                <c:pt idx="3">
                  <c:v> 10.4 </c:v>
                </c:pt>
                <c:pt idx="4">
                  <c:v> 9.13 </c:v>
                </c:pt>
                <c:pt idx="5">
                  <c:v> 2.8 </c:v>
                </c:pt>
                <c:pt idx="6">
                  <c:v> 12.1 </c:v>
                </c:pt>
                <c:pt idx="7">
                  <c:v> 9.12 </c:v>
                </c:pt>
                <c:pt idx="8">
                  <c:v> 5.2 </c:v>
                </c:pt>
                <c:pt idx="9">
                  <c:v> 11.2 </c:v>
                </c:pt>
                <c:pt idx="10">
                  <c:v> 6.1 </c:v>
                </c:pt>
                <c:pt idx="11">
                  <c:v> 6.2 </c:v>
                </c:pt>
                <c:pt idx="12">
                  <c:v> 10.6 </c:v>
                </c:pt>
                <c:pt idx="13">
                  <c:v> 10.5 </c:v>
                </c:pt>
                <c:pt idx="14">
                  <c:v> 6.4 </c:v>
                </c:pt>
                <c:pt idx="15">
                  <c:v> 3.2 </c:v>
                </c:pt>
                <c:pt idx="16">
                  <c:v> 1.2 </c:v>
                </c:pt>
                <c:pt idx="17">
                  <c:v> 2.7 </c:v>
                </c:pt>
                <c:pt idx="18">
                  <c:v> 2.10 </c:v>
                </c:pt>
                <c:pt idx="19">
                  <c:v> 8.22 </c:v>
                </c:pt>
                <c:pt idx="20">
                  <c:v> 11.1 </c:v>
                </c:pt>
                <c:pt idx="21">
                  <c:v> 11.3 </c:v>
                </c:pt>
                <c:pt idx="22">
                  <c:v> 2.1 </c:v>
                </c:pt>
                <c:pt idx="23">
                  <c:v> 7.25 </c:v>
                </c:pt>
                <c:pt idx="24">
                  <c:v> 6.3 </c:v>
                </c:pt>
                <c:pt idx="25">
                  <c:v> 9.10 </c:v>
                </c:pt>
                <c:pt idx="26">
                  <c:v> 8.15 </c:v>
                </c:pt>
                <c:pt idx="27">
                  <c:v> 6.5 </c:v>
                </c:pt>
                <c:pt idx="28">
                  <c:v> 3.1 </c:v>
                </c:pt>
                <c:pt idx="29">
                  <c:v> 10.1 </c:v>
                </c:pt>
                <c:pt idx="30">
                  <c:v> 10.2 </c:v>
                </c:pt>
                <c:pt idx="31">
                  <c:v> 4.3 </c:v>
                </c:pt>
                <c:pt idx="32">
                  <c:v> 1.1 </c:v>
                </c:pt>
                <c:pt idx="33">
                  <c:v> 12.3 </c:v>
                </c:pt>
                <c:pt idx="34">
                  <c:v> 8.23 </c:v>
                </c:pt>
                <c:pt idx="35">
                  <c:v> 4.4 </c:v>
                </c:pt>
                <c:pt idx="36">
                  <c:v> 5.3 </c:v>
                </c:pt>
                <c:pt idx="37">
                  <c:v> 9.1 </c:v>
                </c:pt>
                <c:pt idx="38">
                  <c:v> 5.5 </c:v>
                </c:pt>
                <c:pt idx="39">
                  <c:v> 8.1 </c:v>
                </c:pt>
                <c:pt idx="40">
                  <c:v> 9.11 </c:v>
                </c:pt>
                <c:pt idx="41">
                  <c:v> 7.24 </c:v>
                </c:pt>
                <c:pt idx="42">
                  <c:v> 7.21 </c:v>
                </c:pt>
                <c:pt idx="43">
                  <c:v> 8.20 </c:v>
                </c:pt>
                <c:pt idx="44">
                  <c:v> 2.6 </c:v>
                </c:pt>
                <c:pt idx="45">
                  <c:v> 4.2 </c:v>
                </c:pt>
                <c:pt idx="46">
                  <c:v> 8.26 </c:v>
                </c:pt>
                <c:pt idx="47">
                  <c:v> 7.10 </c:v>
                </c:pt>
                <c:pt idx="48">
                  <c:v> 5.4 </c:v>
                </c:pt>
                <c:pt idx="49">
                  <c:v> 7.15 </c:v>
                </c:pt>
                <c:pt idx="50">
                  <c:v> 7.11 </c:v>
                </c:pt>
                <c:pt idx="51">
                  <c:v> 9.3 </c:v>
                </c:pt>
                <c:pt idx="52">
                  <c:v> 8.27 </c:v>
                </c:pt>
                <c:pt idx="53">
                  <c:v> 7.22 </c:v>
                </c:pt>
                <c:pt idx="54">
                  <c:v> 8.2 </c:v>
                </c:pt>
                <c:pt idx="55">
                  <c:v> 8.21 </c:v>
                </c:pt>
                <c:pt idx="56">
                  <c:v> 7.23 </c:v>
                </c:pt>
                <c:pt idx="57">
                  <c:v> 7.4 </c:v>
                </c:pt>
                <c:pt idx="58">
                  <c:v> 9.4 </c:v>
                </c:pt>
                <c:pt idx="59">
                  <c:v> 7.9 </c:v>
                </c:pt>
                <c:pt idx="60">
                  <c:v> 10.5 </c:v>
                </c:pt>
                <c:pt idx="61">
                  <c:v> 7.1 </c:v>
                </c:pt>
                <c:pt idx="62">
                  <c:v> 2.4 </c:v>
                </c:pt>
                <c:pt idx="63">
                  <c:v> 8.17 </c:v>
                </c:pt>
                <c:pt idx="64">
                  <c:v> 7.13 </c:v>
                </c:pt>
                <c:pt idx="65">
                  <c:v> 9.2 </c:v>
                </c:pt>
                <c:pt idx="66">
                  <c:v> 8.18 </c:v>
                </c:pt>
                <c:pt idx="67">
                  <c:v> 7.8 </c:v>
                </c:pt>
                <c:pt idx="68">
                  <c:v> 9.8 </c:v>
                </c:pt>
                <c:pt idx="69">
                  <c:v> 7.5 </c:v>
                </c:pt>
                <c:pt idx="70">
                  <c:v> 8.8 </c:v>
                </c:pt>
                <c:pt idx="71">
                  <c:v> 8.14 </c:v>
                </c:pt>
                <c:pt idx="72">
                  <c:v> 8.25 </c:v>
                </c:pt>
                <c:pt idx="73">
                  <c:v> 2.5 </c:v>
                </c:pt>
                <c:pt idx="74">
                  <c:v> 8.5 </c:v>
                </c:pt>
                <c:pt idx="75">
                  <c:v> 12.2 </c:v>
                </c:pt>
                <c:pt idx="76">
                  <c:v> 7.12 </c:v>
                </c:pt>
                <c:pt idx="77">
                  <c:v> 7.16 </c:v>
                </c:pt>
                <c:pt idx="78">
                  <c:v> 8.16 </c:v>
                </c:pt>
                <c:pt idx="79">
                  <c:v> 8.24 </c:v>
                </c:pt>
                <c:pt idx="80">
                  <c:v> 7.14 </c:v>
                </c:pt>
                <c:pt idx="81">
                  <c:v> 7.17 </c:v>
                </c:pt>
                <c:pt idx="82">
                  <c:v> 7.7 </c:v>
                </c:pt>
                <c:pt idx="83">
                  <c:v> 9.9 </c:v>
                </c:pt>
                <c:pt idx="84">
                  <c:v> 9.5 </c:v>
                </c:pt>
                <c:pt idx="85">
                  <c:v> 8.9 </c:v>
                </c:pt>
                <c:pt idx="86">
                  <c:v> 7.18 </c:v>
                </c:pt>
                <c:pt idx="87">
                  <c:v> 8.19 </c:v>
                </c:pt>
                <c:pt idx="88">
                  <c:v> 8.13 </c:v>
                </c:pt>
                <c:pt idx="89">
                  <c:v> 10.3 </c:v>
                </c:pt>
                <c:pt idx="90">
                  <c:v> 8.4 </c:v>
                </c:pt>
                <c:pt idx="91">
                  <c:v> 7.20 </c:v>
                </c:pt>
                <c:pt idx="92">
                  <c:v> 7.19 </c:v>
                </c:pt>
                <c:pt idx="93">
                  <c:v> 9.6 </c:v>
                </c:pt>
                <c:pt idx="94">
                  <c:v> 8.10 </c:v>
                </c:pt>
                <c:pt idx="95">
                  <c:v> 8.3 </c:v>
                </c:pt>
                <c:pt idx="96">
                  <c:v> 7.2 </c:v>
                </c:pt>
                <c:pt idx="97">
                  <c:v> 7.6 </c:v>
                </c:pt>
                <c:pt idx="98">
                  <c:v> 9.7 </c:v>
                </c:pt>
                <c:pt idx="99">
                  <c:v> 8.7 </c:v>
                </c:pt>
                <c:pt idx="100">
                  <c:v> 8.6 </c:v>
                </c:pt>
                <c:pt idx="101">
                  <c:v> 7.3 </c:v>
                </c:pt>
                <c:pt idx="102">
                  <c:v> 8.11 </c:v>
                </c:pt>
                <c:pt idx="103">
                  <c:v> 8.12 </c:v>
                </c:pt>
              </c:strCache>
            </c:strRef>
          </c:cat>
          <c:val>
            <c:numRef>
              <c:f>'Orçamento Sintético'!$K$5:$K$108</c:f>
              <c:numCache>
                <c:formatCode>0.00%</c:formatCode>
                <c:ptCount val="104"/>
                <c:pt idx="0" formatCode="#,##0.00\ %">
                  <c:v>9.2749035394924212E-2</c:v>
                </c:pt>
                <c:pt idx="1">
                  <c:v>0.15392043363304531</c:v>
                </c:pt>
                <c:pt idx="2">
                  <c:v>0.2113867819783804</c:v>
                </c:pt>
                <c:pt idx="3">
                  <c:v>0.2622559090040969</c:v>
                </c:pt>
                <c:pt idx="4">
                  <c:v>0.31225680353739749</c:v>
                </c:pt>
                <c:pt idx="5">
                  <c:v>0.35470263801693125</c:v>
                </c:pt>
                <c:pt idx="6">
                  <c:v>0.39231585190993556</c:v>
                </c:pt>
                <c:pt idx="7">
                  <c:v>0.42829214631873547</c:v>
                </c:pt>
                <c:pt idx="8">
                  <c:v>0.4616753645376111</c:v>
                </c:pt>
                <c:pt idx="9">
                  <c:v>0.49431512619112455</c:v>
                </c:pt>
                <c:pt idx="10">
                  <c:v>0.52637489386018332</c:v>
                </c:pt>
                <c:pt idx="11">
                  <c:v>0.55670767706827939</c:v>
                </c:pt>
                <c:pt idx="12">
                  <c:v>0.58551715416692718</c:v>
                </c:pt>
                <c:pt idx="13">
                  <c:v>0.60926632519450741</c:v>
                </c:pt>
                <c:pt idx="14">
                  <c:v>0.63076509509653533</c:v>
                </c:pt>
                <c:pt idx="15">
                  <c:v>0.65198801233630221</c:v>
                </c:pt>
                <c:pt idx="16">
                  <c:v>0.67275922848720038</c:v>
                </c:pt>
                <c:pt idx="17">
                  <c:v>0.69302491863952032</c:v>
                </c:pt>
                <c:pt idx="18">
                  <c:v>0.71291276404214665</c:v>
                </c:pt>
                <c:pt idx="19">
                  <c:v>0.73220410099938471</c:v>
                </c:pt>
                <c:pt idx="20">
                  <c:v>0.74978512086826909</c:v>
                </c:pt>
                <c:pt idx="21">
                  <c:v>0.76712943346377194</c:v>
                </c:pt>
                <c:pt idx="22">
                  <c:v>0.7829903498970826</c:v>
                </c:pt>
                <c:pt idx="23">
                  <c:v>0.79864498848039878</c:v>
                </c:pt>
                <c:pt idx="24">
                  <c:v>0.81340830490832694</c:v>
                </c:pt>
                <c:pt idx="25">
                  <c:v>0.82618958020087374</c:v>
                </c:pt>
                <c:pt idx="26">
                  <c:v>0.83702887721697061</c:v>
                </c:pt>
                <c:pt idx="27">
                  <c:v>0.84715438253271569</c:v>
                </c:pt>
                <c:pt idx="28">
                  <c:v>0.85533607463190708</c:v>
                </c:pt>
                <c:pt idx="29">
                  <c:v>0.86327754248918487</c:v>
                </c:pt>
                <c:pt idx="30">
                  <c:v>0.87084361218357409</c:v>
                </c:pt>
                <c:pt idx="31">
                  <c:v>0.87830019711844065</c:v>
                </c:pt>
                <c:pt idx="32">
                  <c:v>0.88481423448669005</c:v>
                </c:pt>
                <c:pt idx="33">
                  <c:v>0.89069827575265803</c:v>
                </c:pt>
                <c:pt idx="34">
                  <c:v>0.89657329522978269</c:v>
                </c:pt>
                <c:pt idx="35">
                  <c:v>0.90233928868241053</c:v>
                </c:pt>
                <c:pt idx="36">
                  <c:v>0.90803020250246069</c:v>
                </c:pt>
                <c:pt idx="37">
                  <c:v>0.91318944242745448</c:v>
                </c:pt>
                <c:pt idx="38">
                  <c:v>0.91813414727198683</c:v>
                </c:pt>
                <c:pt idx="39">
                  <c:v>0.92242928331979801</c:v>
                </c:pt>
                <c:pt idx="40">
                  <c:v>0.9265374083887038</c:v>
                </c:pt>
                <c:pt idx="41">
                  <c:v>0.93060256527684726</c:v>
                </c:pt>
                <c:pt idx="42">
                  <c:v>0.93404307797134523</c:v>
                </c:pt>
                <c:pt idx="43">
                  <c:v>0.93737502337637235</c:v>
                </c:pt>
                <c:pt idx="44">
                  <c:v>0.94066124819048147</c:v>
                </c:pt>
                <c:pt idx="45">
                  <c:v>0.94390741014565904</c:v>
                </c:pt>
                <c:pt idx="46">
                  <c:v>0.94681640185677585</c:v>
                </c:pt>
                <c:pt idx="47">
                  <c:v>0.94953593600218233</c:v>
                </c:pt>
                <c:pt idx="48">
                  <c:v>0.9520991944154209</c:v>
                </c:pt>
                <c:pt idx="49">
                  <c:v>0.95446076232892429</c:v>
                </c:pt>
                <c:pt idx="50">
                  <c:v>0.95679235955406672</c:v>
                </c:pt>
                <c:pt idx="51">
                  <c:v>0.95898893576990951</c:v>
                </c:pt>
                <c:pt idx="52">
                  <c:v>0.96118275957559673</c:v>
                </c:pt>
                <c:pt idx="53">
                  <c:v>0.96329095284310973</c:v>
                </c:pt>
                <c:pt idx="54">
                  <c:v>0.96539731117051897</c:v>
                </c:pt>
                <c:pt idx="55">
                  <c:v>0.96749250694563049</c:v>
                </c:pt>
                <c:pt idx="56">
                  <c:v>0.96942393431648399</c:v>
                </c:pt>
                <c:pt idx="57">
                  <c:v>0.97101054585951108</c:v>
                </c:pt>
                <c:pt idx="58">
                  <c:v>0.97253171120550508</c:v>
                </c:pt>
                <c:pt idx="59">
                  <c:v>0.9740449251443829</c:v>
                </c:pt>
                <c:pt idx="60">
                  <c:v>0.97550966608218714</c:v>
                </c:pt>
                <c:pt idx="61">
                  <c:v>0.97695804547073306</c:v>
                </c:pt>
                <c:pt idx="62">
                  <c:v>0.97823470504790477</c:v>
                </c:pt>
                <c:pt idx="63">
                  <c:v>0.97943582625747283</c:v>
                </c:pt>
                <c:pt idx="64">
                  <c:v>0.98061232868731585</c:v>
                </c:pt>
                <c:pt idx="65">
                  <c:v>0.98175503763691507</c:v>
                </c:pt>
                <c:pt idx="66">
                  <c:v>0.98286548222302372</c:v>
                </c:pt>
                <c:pt idx="67">
                  <c:v>0.98394717941417387</c:v>
                </c:pt>
                <c:pt idx="68">
                  <c:v>0.98502398343171405</c:v>
                </c:pt>
                <c:pt idx="69">
                  <c:v>0.98606806435073768</c:v>
                </c:pt>
                <c:pt idx="70">
                  <c:v>0.98706275479863581</c:v>
                </c:pt>
                <c:pt idx="71">
                  <c:v>0.98789260646054866</c:v>
                </c:pt>
                <c:pt idx="72">
                  <c:v>0.9887068611315798</c:v>
                </c:pt>
                <c:pt idx="73">
                  <c:v>0.98949450917110682</c:v>
                </c:pt>
                <c:pt idx="74">
                  <c:v>0.99026885389488184</c:v>
                </c:pt>
                <c:pt idx="75">
                  <c:v>0.99102836618615164</c:v>
                </c:pt>
                <c:pt idx="76">
                  <c:v>0.99177151692816323</c:v>
                </c:pt>
                <c:pt idx="77">
                  <c:v>0.99249524788741028</c:v>
                </c:pt>
                <c:pt idx="78">
                  <c:v>0.99321821428828083</c:v>
                </c:pt>
                <c:pt idx="79">
                  <c:v>0.99390861050231005</c:v>
                </c:pt>
                <c:pt idx="80">
                  <c:v>0.99456444867771898</c:v>
                </c:pt>
                <c:pt idx="81">
                  <c:v>0.99512257629260414</c:v>
                </c:pt>
                <c:pt idx="82">
                  <c:v>0.9955855928454459</c:v>
                </c:pt>
                <c:pt idx="83">
                  <c:v>0.99601022856778465</c:v>
                </c:pt>
                <c:pt idx="84">
                  <c:v>0.99642400756117622</c:v>
                </c:pt>
                <c:pt idx="85">
                  <c:v>0.99683763364289257</c:v>
                </c:pt>
                <c:pt idx="86">
                  <c:v>0.99718933049610792</c:v>
                </c:pt>
                <c:pt idx="87">
                  <c:v>0.99751411489446851</c:v>
                </c:pt>
                <c:pt idx="88">
                  <c:v>0.99776825409883541</c:v>
                </c:pt>
                <c:pt idx="89">
                  <c:v>0.99800847834074902</c:v>
                </c:pt>
                <c:pt idx="90">
                  <c:v>0.99823172938670313</c:v>
                </c:pt>
                <c:pt idx="91">
                  <c:v>0.9984473348488917</c:v>
                </c:pt>
                <c:pt idx="92">
                  <c:v>0.99864535546841948</c:v>
                </c:pt>
                <c:pt idx="93">
                  <c:v>0.99883466012245448</c:v>
                </c:pt>
                <c:pt idx="94">
                  <c:v>0.99898237280080493</c:v>
                </c:pt>
                <c:pt idx="95">
                  <c:v>0.99912519230554542</c:v>
                </c:pt>
                <c:pt idx="96">
                  <c:v>0.99926587104683151</c:v>
                </c:pt>
                <c:pt idx="97">
                  <c:v>0.99940165661450775</c:v>
                </c:pt>
                <c:pt idx="98">
                  <c:v>0.99953101989182092</c:v>
                </c:pt>
                <c:pt idx="99">
                  <c:v>0.99965029099856351</c:v>
                </c:pt>
                <c:pt idx="100">
                  <c:v>0.99976573931342327</c:v>
                </c:pt>
                <c:pt idx="101">
                  <c:v>0.99986956634095947</c:v>
                </c:pt>
                <c:pt idx="102">
                  <c:v>0.99995015079384841</c:v>
                </c:pt>
                <c:pt idx="103">
                  <c:v>0.99999999999999978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B-41D6-B122-078B18DDF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2583871"/>
        <c:axId val="727385807"/>
      </c:lineChart>
      <c:catAx>
        <c:axId val="80258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7385807"/>
        <c:crosses val="autoZero"/>
        <c:auto val="1"/>
        <c:lblAlgn val="ctr"/>
        <c:lblOffset val="100"/>
        <c:noMultiLvlLbl val="0"/>
      </c:catAx>
      <c:valAx>
        <c:axId val="72738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25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31445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  <xdr:twoCellAnchor>
    <xdr:from>
      <xdr:col>3</xdr:col>
      <xdr:colOff>1443037</xdr:colOff>
      <xdr:row>108</xdr:row>
      <xdr:rowOff>342900</xdr:rowOff>
    </xdr:from>
    <xdr:to>
      <xdr:col>5</xdr:col>
      <xdr:colOff>833437</xdr:colOff>
      <xdr:row>113</xdr:row>
      <xdr:rowOff>190500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A4F9A4-FD3C-4CD4-B362-47BBA29DC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6"/>
  <sheetViews>
    <sheetView tabSelected="1" showOutlineSymbols="0" showWhiteSpace="0" topLeftCell="A108" workbookViewId="0">
      <selection activeCell="K4" activeCellId="1" sqref="A4:A108 K4:K108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7" ht="15" x14ac:dyDescent="0.2">
      <c r="A1" s="1"/>
      <c r="B1" s="1"/>
      <c r="C1" s="1"/>
      <c r="D1" s="1" t="s">
        <v>0</v>
      </c>
      <c r="E1" s="18" t="s">
        <v>1</v>
      </c>
      <c r="F1" s="18"/>
      <c r="G1" s="18" t="s">
        <v>2</v>
      </c>
      <c r="H1" s="18"/>
      <c r="I1" s="18" t="s">
        <v>3</v>
      </c>
      <c r="J1" s="18"/>
    </row>
    <row r="2" spans="1:17" ht="80.099999999999994" customHeight="1" x14ac:dyDescent="0.2">
      <c r="A2" s="13"/>
      <c r="B2" s="13"/>
      <c r="C2" s="13"/>
      <c r="D2" s="13" t="s">
        <v>4</v>
      </c>
      <c r="E2" s="19" t="s">
        <v>5</v>
      </c>
      <c r="F2" s="19"/>
      <c r="G2" s="19" t="s">
        <v>6</v>
      </c>
      <c r="H2" s="19"/>
      <c r="I2" s="19" t="s">
        <v>7</v>
      </c>
      <c r="J2" s="19"/>
    </row>
    <row r="3" spans="1:17" ht="15" x14ac:dyDescent="0.25">
      <c r="A3" s="20" t="s">
        <v>8</v>
      </c>
      <c r="B3" s="21"/>
      <c r="C3" s="21"/>
      <c r="D3" s="21"/>
      <c r="E3" s="21"/>
      <c r="F3" s="21"/>
      <c r="G3" s="21"/>
      <c r="H3" s="21"/>
      <c r="I3" s="21"/>
      <c r="J3" s="21"/>
    </row>
    <row r="4" spans="1:17" ht="30" customHeight="1" x14ac:dyDescent="0.2">
      <c r="A4" s="2" t="s">
        <v>9</v>
      </c>
      <c r="B4" s="4" t="s">
        <v>10</v>
      </c>
      <c r="C4" s="2" t="s">
        <v>11</v>
      </c>
      <c r="D4" s="2" t="s">
        <v>12</v>
      </c>
      <c r="E4" s="3" t="s">
        <v>13</v>
      </c>
      <c r="F4" s="4" t="s">
        <v>14</v>
      </c>
      <c r="G4" s="4" t="s">
        <v>15</v>
      </c>
      <c r="H4" s="4" t="s">
        <v>16</v>
      </c>
      <c r="I4" s="26" t="s">
        <v>361</v>
      </c>
      <c r="J4" s="4" t="s">
        <v>17</v>
      </c>
      <c r="K4" s="25" t="s">
        <v>359</v>
      </c>
      <c r="L4" s="25" t="s">
        <v>360</v>
      </c>
    </row>
    <row r="5" spans="1:17" ht="24" customHeight="1" x14ac:dyDescent="0.2">
      <c r="A5" s="27" t="s">
        <v>61</v>
      </c>
      <c r="B5" s="29" t="s">
        <v>62</v>
      </c>
      <c r="C5" s="27" t="s">
        <v>22</v>
      </c>
      <c r="D5" s="27" t="s">
        <v>63</v>
      </c>
      <c r="E5" s="31" t="s">
        <v>24</v>
      </c>
      <c r="F5" s="33">
        <v>90.1</v>
      </c>
      <c r="G5" s="35">
        <v>53.21</v>
      </c>
      <c r="H5" s="35">
        <v>67.319999999999993</v>
      </c>
      <c r="I5" s="37">
        <v>6065.53</v>
      </c>
      <c r="J5" s="8">
        <f>I5/$H$124</f>
        <v>9.2749035394924212E-2</v>
      </c>
      <c r="K5" s="39">
        <f>J5</f>
        <v>9.2749035394924212E-2</v>
      </c>
      <c r="O5" t="s">
        <v>365</v>
      </c>
    </row>
    <row r="6" spans="1:17" ht="24" customHeight="1" x14ac:dyDescent="0.2">
      <c r="A6" s="9" t="s">
        <v>317</v>
      </c>
      <c r="B6" s="11" t="s">
        <v>318</v>
      </c>
      <c r="C6" s="9" t="s">
        <v>22</v>
      </c>
      <c r="D6" s="9" t="s">
        <v>319</v>
      </c>
      <c r="E6" s="10" t="s">
        <v>24</v>
      </c>
      <c r="F6" s="11">
        <v>127.2</v>
      </c>
      <c r="G6" s="12">
        <v>24.86</v>
      </c>
      <c r="H6" s="12">
        <v>31.45</v>
      </c>
      <c r="I6" s="12">
        <v>4000.44</v>
      </c>
      <c r="J6" s="8">
        <f>I6/$H$124</f>
        <v>6.1171398238121094E-2</v>
      </c>
      <c r="K6" s="40">
        <f>K5+J6</f>
        <v>0.15392043363304531</v>
      </c>
      <c r="N6" t="s">
        <v>362</v>
      </c>
      <c r="O6">
        <v>10</v>
      </c>
      <c r="P6" s="41">
        <f>O6/$O$9</f>
        <v>9.6153846153846159E-2</v>
      </c>
      <c r="Q6" s="43">
        <f>SUM(P6:P7)</f>
        <v>0.23076923076923078</v>
      </c>
    </row>
    <row r="7" spans="1:17" ht="36" customHeight="1" x14ac:dyDescent="0.2">
      <c r="A7" s="9" t="s">
        <v>75</v>
      </c>
      <c r="B7" s="11" t="s">
        <v>76</v>
      </c>
      <c r="C7" s="9" t="s">
        <v>22</v>
      </c>
      <c r="D7" s="9" t="s">
        <v>77</v>
      </c>
      <c r="E7" s="10" t="s">
        <v>24</v>
      </c>
      <c r="F7" s="11">
        <v>55.85</v>
      </c>
      <c r="G7" s="12">
        <v>53.19</v>
      </c>
      <c r="H7" s="12">
        <v>67.290000000000006</v>
      </c>
      <c r="I7" s="12">
        <v>3758.14</v>
      </c>
      <c r="J7" s="8">
        <f>I7/$H$124</f>
        <v>5.7466348345335108E-2</v>
      </c>
      <c r="K7" s="40">
        <f t="shared" ref="K7:K70" si="0">K6+J7</f>
        <v>0.2113867819783804</v>
      </c>
      <c r="N7" t="s">
        <v>363</v>
      </c>
      <c r="O7">
        <v>14</v>
      </c>
      <c r="P7" s="41">
        <f t="shared" ref="P7:P8" si="1">O7/$O$9</f>
        <v>0.13461538461538461</v>
      </c>
      <c r="Q7" s="42"/>
    </row>
    <row r="8" spans="1:17" ht="24" customHeight="1" x14ac:dyDescent="0.2">
      <c r="A8" s="27" t="s">
        <v>322</v>
      </c>
      <c r="B8" s="29" t="s">
        <v>323</v>
      </c>
      <c r="C8" s="27" t="s">
        <v>22</v>
      </c>
      <c r="D8" s="27" t="s">
        <v>324</v>
      </c>
      <c r="E8" s="31" t="s">
        <v>24</v>
      </c>
      <c r="F8" s="33">
        <v>65</v>
      </c>
      <c r="G8" s="35">
        <v>40.46</v>
      </c>
      <c r="H8" s="35">
        <v>51.18</v>
      </c>
      <c r="I8" s="37">
        <v>3326.7</v>
      </c>
      <c r="J8" s="8">
        <f>I8/$H$124</f>
        <v>5.0869127025716526E-2</v>
      </c>
      <c r="K8" s="40">
        <f t="shared" si="0"/>
        <v>0.2622559090040969</v>
      </c>
      <c r="N8" t="s">
        <v>364</v>
      </c>
      <c r="O8">
        <v>80</v>
      </c>
      <c r="P8" s="41">
        <f t="shared" si="1"/>
        <v>0.76923076923076927</v>
      </c>
    </row>
    <row r="9" spans="1:17" ht="24" customHeight="1" x14ac:dyDescent="0.2">
      <c r="A9" s="9" t="s">
        <v>306</v>
      </c>
      <c r="B9" s="11" t="s">
        <v>307</v>
      </c>
      <c r="C9" s="9" t="s">
        <v>22</v>
      </c>
      <c r="D9" s="9" t="s">
        <v>308</v>
      </c>
      <c r="E9" s="10" t="s">
        <v>95</v>
      </c>
      <c r="F9" s="11">
        <v>1</v>
      </c>
      <c r="G9" s="12">
        <v>2584.5100000000002</v>
      </c>
      <c r="H9" s="12">
        <v>3269.92</v>
      </c>
      <c r="I9" s="12">
        <v>3269.92</v>
      </c>
      <c r="J9" s="8">
        <f>I9/$H$124</f>
        <v>5.0000894533300567E-2</v>
      </c>
      <c r="K9" s="40">
        <f t="shared" si="0"/>
        <v>0.31225680353739749</v>
      </c>
      <c r="O9">
        <f>SUM(O6:O8)</f>
        <v>104</v>
      </c>
    </row>
    <row r="10" spans="1:17" ht="24" customHeight="1" x14ac:dyDescent="0.2">
      <c r="A10" s="9" t="s">
        <v>47</v>
      </c>
      <c r="B10" s="11" t="s">
        <v>48</v>
      </c>
      <c r="C10" s="9" t="s">
        <v>22</v>
      </c>
      <c r="D10" s="9" t="s">
        <v>49</v>
      </c>
      <c r="E10" s="10" t="s">
        <v>28</v>
      </c>
      <c r="F10" s="11">
        <v>80.739999999999995</v>
      </c>
      <c r="G10" s="12">
        <v>27.18</v>
      </c>
      <c r="H10" s="12">
        <v>34.380000000000003</v>
      </c>
      <c r="I10" s="12">
        <v>2775.84</v>
      </c>
      <c r="J10" s="8">
        <f>I10/$H$124</f>
        <v>4.2445834479533769E-2</v>
      </c>
      <c r="K10" s="40">
        <f t="shared" si="0"/>
        <v>0.35470263801693125</v>
      </c>
    </row>
    <row r="11" spans="1:17" ht="24" customHeight="1" x14ac:dyDescent="0.2">
      <c r="A11" s="9" t="s">
        <v>346</v>
      </c>
      <c r="B11" s="11" t="s">
        <v>347</v>
      </c>
      <c r="C11" s="9" t="s">
        <v>22</v>
      </c>
      <c r="D11" s="9" t="s">
        <v>348</v>
      </c>
      <c r="E11" s="10" t="s">
        <v>24</v>
      </c>
      <c r="F11" s="11">
        <v>168.48</v>
      </c>
      <c r="G11" s="12">
        <v>11.54</v>
      </c>
      <c r="H11" s="12">
        <v>14.6</v>
      </c>
      <c r="I11" s="12">
        <v>2459.8000000000002</v>
      </c>
      <c r="J11" s="8">
        <f>I11/$H$124</f>
        <v>3.7613213893004337E-2</v>
      </c>
      <c r="K11" s="40">
        <f t="shared" si="0"/>
        <v>0.39231585190993556</v>
      </c>
    </row>
    <row r="12" spans="1:17" ht="24" customHeight="1" x14ac:dyDescent="0.2">
      <c r="A12" s="9" t="s">
        <v>303</v>
      </c>
      <c r="B12" s="11" t="s">
        <v>304</v>
      </c>
      <c r="C12" s="9" t="s">
        <v>22</v>
      </c>
      <c r="D12" s="9" t="s">
        <v>305</v>
      </c>
      <c r="E12" s="10" t="s">
        <v>95</v>
      </c>
      <c r="F12" s="11">
        <v>1</v>
      </c>
      <c r="G12" s="12">
        <v>1859.59</v>
      </c>
      <c r="H12" s="12">
        <v>2352.75</v>
      </c>
      <c r="I12" s="12">
        <v>2352.75</v>
      </c>
      <c r="J12" s="8">
        <f>I12/$H$124</f>
        <v>3.5976294408799882E-2</v>
      </c>
      <c r="K12" s="40">
        <f t="shared" si="0"/>
        <v>0.42829214631873547</v>
      </c>
    </row>
    <row r="13" spans="1:17" ht="36" customHeight="1" x14ac:dyDescent="0.2">
      <c r="A13" s="9" t="s">
        <v>78</v>
      </c>
      <c r="B13" s="11" t="s">
        <v>79</v>
      </c>
      <c r="C13" s="9" t="s">
        <v>22</v>
      </c>
      <c r="D13" s="9" t="s">
        <v>80</v>
      </c>
      <c r="E13" s="10" t="s">
        <v>24</v>
      </c>
      <c r="F13" s="11">
        <v>55.85</v>
      </c>
      <c r="G13" s="12">
        <v>30.9</v>
      </c>
      <c r="H13" s="12">
        <v>39.090000000000003</v>
      </c>
      <c r="I13" s="12">
        <v>2183.17</v>
      </c>
      <c r="J13" s="8">
        <f>I13/$H$124</f>
        <v>3.3383218218875632E-2</v>
      </c>
      <c r="K13" s="40">
        <f t="shared" si="0"/>
        <v>0.4616753645376111</v>
      </c>
    </row>
    <row r="14" spans="1:17" ht="24" customHeight="1" x14ac:dyDescent="0.2">
      <c r="A14" s="9" t="s">
        <v>338</v>
      </c>
      <c r="B14" s="11" t="s">
        <v>339</v>
      </c>
      <c r="C14" s="9" t="s">
        <v>22</v>
      </c>
      <c r="D14" s="9" t="s">
        <v>340</v>
      </c>
      <c r="E14" s="10" t="s">
        <v>24</v>
      </c>
      <c r="F14" s="11">
        <v>36.93</v>
      </c>
      <c r="G14" s="12">
        <v>45.69</v>
      </c>
      <c r="H14" s="12">
        <v>57.8</v>
      </c>
      <c r="I14" s="12">
        <v>2134.5500000000002</v>
      </c>
      <c r="J14" s="8">
        <f>I14/$H$124</f>
        <v>3.2639761653513462E-2</v>
      </c>
      <c r="K14" s="40">
        <f t="shared" si="0"/>
        <v>0.49431512619112455</v>
      </c>
    </row>
    <row r="15" spans="1:17" ht="24" customHeight="1" x14ac:dyDescent="0.2">
      <c r="A15" s="9" t="s">
        <v>92</v>
      </c>
      <c r="B15" s="11" t="s">
        <v>93</v>
      </c>
      <c r="C15" s="9" t="s">
        <v>22</v>
      </c>
      <c r="D15" s="9" t="s">
        <v>94</v>
      </c>
      <c r="E15" s="10" t="s">
        <v>95</v>
      </c>
      <c r="F15" s="11">
        <v>2</v>
      </c>
      <c r="G15" s="12">
        <v>828.58</v>
      </c>
      <c r="H15" s="12">
        <v>1048.31</v>
      </c>
      <c r="I15" s="12">
        <v>2096.62</v>
      </c>
      <c r="J15" s="8">
        <f>I15/$H$124</f>
        <v>3.2059767669058763E-2</v>
      </c>
      <c r="K15" s="40">
        <f t="shared" si="0"/>
        <v>0.52637489386018332</v>
      </c>
    </row>
    <row r="16" spans="1:17" ht="24" customHeight="1" x14ac:dyDescent="0.2">
      <c r="A16" s="27" t="s">
        <v>96</v>
      </c>
      <c r="B16" s="29" t="s">
        <v>97</v>
      </c>
      <c r="C16" s="27" t="s">
        <v>22</v>
      </c>
      <c r="D16" s="27" t="s">
        <v>98</v>
      </c>
      <c r="E16" s="31" t="s">
        <v>95</v>
      </c>
      <c r="F16" s="33">
        <v>2</v>
      </c>
      <c r="G16" s="35">
        <v>783.94</v>
      </c>
      <c r="H16" s="35">
        <v>991.84</v>
      </c>
      <c r="I16" s="37">
        <v>1983.68</v>
      </c>
      <c r="J16" s="8">
        <f>I16/$H$124</f>
        <v>3.0332783208096122E-2</v>
      </c>
      <c r="K16" s="40">
        <f t="shared" si="0"/>
        <v>0.55670767706827939</v>
      </c>
    </row>
    <row r="17" spans="1:11" ht="48" customHeight="1" x14ac:dyDescent="0.2">
      <c r="A17" s="9" t="s">
        <v>330</v>
      </c>
      <c r="B17" s="11" t="s">
        <v>331</v>
      </c>
      <c r="C17" s="9" t="s">
        <v>22</v>
      </c>
      <c r="D17" s="9" t="s">
        <v>332</v>
      </c>
      <c r="E17" s="10" t="s">
        <v>24</v>
      </c>
      <c r="F17" s="11">
        <v>33.880000000000003</v>
      </c>
      <c r="G17" s="12">
        <v>43.96</v>
      </c>
      <c r="H17" s="12">
        <v>55.61</v>
      </c>
      <c r="I17" s="12">
        <v>1884.06</v>
      </c>
      <c r="J17" s="8">
        <f>I17/$H$124</f>
        <v>2.8809477098647753E-2</v>
      </c>
      <c r="K17" s="40">
        <f t="shared" si="0"/>
        <v>0.58551715416692718</v>
      </c>
    </row>
    <row r="18" spans="1:11" ht="24" customHeight="1" x14ac:dyDescent="0.2">
      <c r="A18" s="9" t="s">
        <v>325</v>
      </c>
      <c r="B18" s="11" t="s">
        <v>326</v>
      </c>
      <c r="C18" s="9" t="s">
        <v>22</v>
      </c>
      <c r="D18" s="9" t="s">
        <v>327</v>
      </c>
      <c r="E18" s="10" t="s">
        <v>24</v>
      </c>
      <c r="F18" s="11">
        <v>22.71</v>
      </c>
      <c r="G18" s="12">
        <v>54.06</v>
      </c>
      <c r="H18" s="12">
        <v>68.39</v>
      </c>
      <c r="I18" s="12">
        <v>1553.13</v>
      </c>
      <c r="J18" s="8">
        <f>I18/$H$124</f>
        <v>2.3749171027580222E-2</v>
      </c>
      <c r="K18" s="40">
        <f t="shared" si="0"/>
        <v>0.60926632519450741</v>
      </c>
    </row>
    <row r="19" spans="1:11" ht="24" customHeight="1" x14ac:dyDescent="0.2">
      <c r="A19" s="27" t="s">
        <v>102</v>
      </c>
      <c r="B19" s="29" t="s">
        <v>103</v>
      </c>
      <c r="C19" s="27" t="s">
        <v>22</v>
      </c>
      <c r="D19" s="27" t="s">
        <v>104</v>
      </c>
      <c r="E19" s="31" t="s">
        <v>24</v>
      </c>
      <c r="F19" s="33">
        <v>5.88</v>
      </c>
      <c r="G19" s="35">
        <v>188.99</v>
      </c>
      <c r="H19" s="35">
        <v>239.11</v>
      </c>
      <c r="I19" s="37">
        <v>1405.96</v>
      </c>
      <c r="J19" s="8">
        <f>I19/$H$124</f>
        <v>2.149876990202796E-2</v>
      </c>
      <c r="K19" s="40">
        <f t="shared" si="0"/>
        <v>0.63076509509653533</v>
      </c>
    </row>
    <row r="20" spans="1:11" ht="60" customHeight="1" x14ac:dyDescent="0.2">
      <c r="A20" s="9" t="s">
        <v>58</v>
      </c>
      <c r="B20" s="11" t="s">
        <v>48</v>
      </c>
      <c r="C20" s="9" t="s">
        <v>22</v>
      </c>
      <c r="D20" s="9" t="s">
        <v>49</v>
      </c>
      <c r="E20" s="10" t="s">
        <v>28</v>
      </c>
      <c r="F20" s="11">
        <v>40.369999999999997</v>
      </c>
      <c r="G20" s="12">
        <v>27.18</v>
      </c>
      <c r="H20" s="12">
        <v>34.380000000000003</v>
      </c>
      <c r="I20" s="12">
        <v>1387.92</v>
      </c>
      <c r="J20" s="8">
        <f>I20/$H$124</f>
        <v>2.1222917239766884E-2</v>
      </c>
      <c r="K20" s="40">
        <f t="shared" si="0"/>
        <v>0.65198801233630221</v>
      </c>
    </row>
    <row r="21" spans="1:11" ht="36" customHeight="1" x14ac:dyDescent="0.2">
      <c r="A21" s="9" t="s">
        <v>25</v>
      </c>
      <c r="B21" s="11" t="s">
        <v>26</v>
      </c>
      <c r="C21" s="9" t="s">
        <v>22</v>
      </c>
      <c r="D21" s="9" t="s">
        <v>27</v>
      </c>
      <c r="E21" s="10" t="s">
        <v>28</v>
      </c>
      <c r="F21" s="11">
        <v>29.96</v>
      </c>
      <c r="G21" s="12">
        <v>35.840000000000003</v>
      </c>
      <c r="H21" s="12">
        <v>45.34</v>
      </c>
      <c r="I21" s="12">
        <v>1358.38</v>
      </c>
      <c r="J21" s="8">
        <f>I21/$H$124</f>
        <v>2.0771216150898136E-2</v>
      </c>
      <c r="K21" s="40">
        <f t="shared" si="0"/>
        <v>0.67275922848720038</v>
      </c>
    </row>
    <row r="22" spans="1:11" ht="24" customHeight="1" x14ac:dyDescent="0.2">
      <c r="A22" s="9" t="s">
        <v>44</v>
      </c>
      <c r="B22" s="11" t="s">
        <v>45</v>
      </c>
      <c r="C22" s="9" t="s">
        <v>22</v>
      </c>
      <c r="D22" s="9" t="s">
        <v>46</v>
      </c>
      <c r="E22" s="10" t="s">
        <v>34</v>
      </c>
      <c r="F22" s="11">
        <v>3.02</v>
      </c>
      <c r="G22" s="12">
        <v>346.87</v>
      </c>
      <c r="H22" s="12">
        <v>438.85</v>
      </c>
      <c r="I22" s="12">
        <v>1325.32</v>
      </c>
      <c r="J22" s="8">
        <f>I22/$H$124</f>
        <v>2.0265690152319906E-2</v>
      </c>
      <c r="K22" s="40">
        <f t="shared" si="0"/>
        <v>0.69302491863952032</v>
      </c>
    </row>
    <row r="23" spans="1:11" ht="36" customHeight="1" x14ac:dyDescent="0.2">
      <c r="A23" s="9" t="s">
        <v>50</v>
      </c>
      <c r="B23" s="11" t="s">
        <v>51</v>
      </c>
      <c r="C23" s="9" t="s">
        <v>22</v>
      </c>
      <c r="D23" s="9" t="s">
        <v>52</v>
      </c>
      <c r="E23" s="10" t="s">
        <v>24</v>
      </c>
      <c r="F23" s="11">
        <v>36.33</v>
      </c>
      <c r="G23" s="12">
        <v>28.3</v>
      </c>
      <c r="H23" s="12">
        <v>35.799999999999997</v>
      </c>
      <c r="I23" s="12">
        <v>1300.6099999999999</v>
      </c>
      <c r="J23" s="8">
        <f>I23/$H$124</f>
        <v>1.9887845402626378E-2</v>
      </c>
      <c r="K23" s="40">
        <f t="shared" si="0"/>
        <v>0.71291276404214665</v>
      </c>
    </row>
    <row r="24" spans="1:11" ht="24" customHeight="1" x14ac:dyDescent="0.2">
      <c r="A24" s="27" t="s">
        <v>250</v>
      </c>
      <c r="B24" s="29" t="s">
        <v>251</v>
      </c>
      <c r="C24" s="27" t="s">
        <v>22</v>
      </c>
      <c r="D24" s="27" t="s">
        <v>252</v>
      </c>
      <c r="E24" s="31" t="s">
        <v>95</v>
      </c>
      <c r="F24" s="33">
        <v>1</v>
      </c>
      <c r="G24" s="35">
        <v>997.16</v>
      </c>
      <c r="H24" s="35">
        <v>1261.5999999999999</v>
      </c>
      <c r="I24" s="37">
        <v>1261.5999999999999</v>
      </c>
      <c r="J24" s="8">
        <f>I24/$H$124</f>
        <v>1.9291336957238094E-2</v>
      </c>
      <c r="K24" s="40">
        <f t="shared" si="0"/>
        <v>0.73220410099938471</v>
      </c>
    </row>
    <row r="25" spans="1:11" ht="48" customHeight="1" x14ac:dyDescent="0.2">
      <c r="A25" s="9" t="s">
        <v>335</v>
      </c>
      <c r="B25" s="11" t="s">
        <v>336</v>
      </c>
      <c r="C25" s="9" t="s">
        <v>22</v>
      </c>
      <c r="D25" s="9" t="s">
        <v>337</v>
      </c>
      <c r="E25" s="10" t="s">
        <v>34</v>
      </c>
      <c r="F25" s="11">
        <v>2.21</v>
      </c>
      <c r="G25" s="12">
        <v>411.2</v>
      </c>
      <c r="H25" s="12">
        <v>520.25</v>
      </c>
      <c r="I25" s="12">
        <v>1149.75</v>
      </c>
      <c r="J25" s="8">
        <f>I25/$H$124</f>
        <v>1.7581019868884353E-2</v>
      </c>
      <c r="K25" s="40">
        <f t="shared" si="0"/>
        <v>0.74978512086826909</v>
      </c>
    </row>
    <row r="26" spans="1:11" ht="36" customHeight="1" x14ac:dyDescent="0.2">
      <c r="A26" s="9" t="s">
        <v>341</v>
      </c>
      <c r="B26" s="11" t="s">
        <v>342</v>
      </c>
      <c r="C26" s="9" t="s">
        <v>22</v>
      </c>
      <c r="D26" s="9" t="s">
        <v>343</v>
      </c>
      <c r="E26" s="10" t="s">
        <v>24</v>
      </c>
      <c r="F26" s="11">
        <v>15.6</v>
      </c>
      <c r="G26" s="12">
        <v>57.47</v>
      </c>
      <c r="H26" s="12">
        <v>72.709999999999994</v>
      </c>
      <c r="I26" s="12">
        <v>1134.27</v>
      </c>
      <c r="J26" s="8">
        <f>I26/$H$124</f>
        <v>1.7344312595502898E-2</v>
      </c>
      <c r="K26" s="40">
        <f t="shared" si="0"/>
        <v>0.76712943346377194</v>
      </c>
    </row>
    <row r="27" spans="1:11" ht="24" customHeight="1" x14ac:dyDescent="0.2">
      <c r="A27" s="9" t="s">
        <v>31</v>
      </c>
      <c r="B27" s="11" t="s">
        <v>32</v>
      </c>
      <c r="C27" s="9" t="s">
        <v>22</v>
      </c>
      <c r="D27" s="9" t="s">
        <v>33</v>
      </c>
      <c r="E27" s="10" t="s">
        <v>34</v>
      </c>
      <c r="F27" s="11">
        <v>4.0369999999999999</v>
      </c>
      <c r="G27" s="12">
        <v>203.09</v>
      </c>
      <c r="H27" s="12">
        <v>256.94</v>
      </c>
      <c r="I27" s="12">
        <v>1037.26</v>
      </c>
      <c r="J27" s="8">
        <f>I27/$H$124</f>
        <v>1.5860916433310706E-2</v>
      </c>
      <c r="K27" s="40">
        <f t="shared" si="0"/>
        <v>0.7829903498970826</v>
      </c>
    </row>
    <row r="28" spans="1:11" ht="48" customHeight="1" x14ac:dyDescent="0.2">
      <c r="A28" s="9" t="s">
        <v>182</v>
      </c>
      <c r="B28" s="11" t="s">
        <v>183</v>
      </c>
      <c r="C28" s="9" t="s">
        <v>22</v>
      </c>
      <c r="D28" s="9" t="s">
        <v>184</v>
      </c>
      <c r="E28" s="10" t="s">
        <v>95</v>
      </c>
      <c r="F28" s="11">
        <v>1</v>
      </c>
      <c r="G28" s="12">
        <v>809.18</v>
      </c>
      <c r="H28" s="12">
        <v>1023.77</v>
      </c>
      <c r="I28" s="12">
        <v>1023.77</v>
      </c>
      <c r="J28" s="8">
        <f>I28/$H$124</f>
        <v>1.5654638583316144E-2</v>
      </c>
      <c r="K28" s="40">
        <f t="shared" si="0"/>
        <v>0.79864498848039878</v>
      </c>
    </row>
    <row r="29" spans="1:11" ht="24" customHeight="1" x14ac:dyDescent="0.2">
      <c r="A29" s="9" t="s">
        <v>99</v>
      </c>
      <c r="B29" s="11" t="s">
        <v>100</v>
      </c>
      <c r="C29" s="9" t="s">
        <v>22</v>
      </c>
      <c r="D29" s="9" t="s">
        <v>101</v>
      </c>
      <c r="E29" s="10" t="s">
        <v>95</v>
      </c>
      <c r="F29" s="11">
        <v>1</v>
      </c>
      <c r="G29" s="12">
        <v>763.11</v>
      </c>
      <c r="H29" s="12">
        <v>965.48</v>
      </c>
      <c r="I29" s="12">
        <v>965.48</v>
      </c>
      <c r="J29" s="8">
        <f>I29/$H$124</f>
        <v>1.4763316427928216E-2</v>
      </c>
      <c r="K29" s="40">
        <f t="shared" si="0"/>
        <v>0.81340830490832694</v>
      </c>
    </row>
    <row r="30" spans="1:11" ht="24" customHeight="1" x14ac:dyDescent="0.2">
      <c r="A30" s="27" t="s">
        <v>297</v>
      </c>
      <c r="B30" s="29" t="s">
        <v>298</v>
      </c>
      <c r="C30" s="27" t="s">
        <v>22</v>
      </c>
      <c r="D30" s="27" t="s">
        <v>299</v>
      </c>
      <c r="E30" s="31" t="s">
        <v>95</v>
      </c>
      <c r="F30" s="33">
        <v>2</v>
      </c>
      <c r="G30" s="35">
        <v>330.33</v>
      </c>
      <c r="H30" s="35">
        <v>417.93</v>
      </c>
      <c r="I30" s="37">
        <v>835.86</v>
      </c>
      <c r="J30" s="8">
        <f>I30/$H$124</f>
        <v>1.2781275292546794E-2</v>
      </c>
      <c r="K30" s="40">
        <f t="shared" si="0"/>
        <v>0.82618958020087374</v>
      </c>
    </row>
    <row r="31" spans="1:11" ht="60" customHeight="1" x14ac:dyDescent="0.2">
      <c r="A31" s="9" t="s">
        <v>229</v>
      </c>
      <c r="B31" s="11" t="s">
        <v>230</v>
      </c>
      <c r="C31" s="9" t="s">
        <v>22</v>
      </c>
      <c r="D31" s="9" t="s">
        <v>231</v>
      </c>
      <c r="E31" s="10" t="s">
        <v>95</v>
      </c>
      <c r="F31" s="11">
        <v>1</v>
      </c>
      <c r="G31" s="12">
        <v>560.28</v>
      </c>
      <c r="H31" s="12">
        <v>708.86</v>
      </c>
      <c r="I31" s="12">
        <v>708.86</v>
      </c>
      <c r="J31" s="8">
        <f>I31/$H$124</f>
        <v>1.0839297016096859E-2</v>
      </c>
      <c r="K31" s="40">
        <f t="shared" si="0"/>
        <v>0.83702887721697061</v>
      </c>
    </row>
    <row r="32" spans="1:11" ht="60" customHeight="1" x14ac:dyDescent="0.2">
      <c r="A32" s="9" t="s">
        <v>105</v>
      </c>
      <c r="B32" s="11" t="s">
        <v>106</v>
      </c>
      <c r="C32" s="9" t="s">
        <v>22</v>
      </c>
      <c r="D32" s="9" t="s">
        <v>107</v>
      </c>
      <c r="E32" s="10" t="s">
        <v>24</v>
      </c>
      <c r="F32" s="11">
        <v>1.68</v>
      </c>
      <c r="G32" s="12">
        <v>311.54000000000002</v>
      </c>
      <c r="H32" s="12">
        <v>394.16</v>
      </c>
      <c r="I32" s="12">
        <v>662.18</v>
      </c>
      <c r="J32" s="8">
        <f>I32/$H$124</f>
        <v>1.0125505315745024E-2</v>
      </c>
      <c r="K32" s="40">
        <f t="shared" si="0"/>
        <v>0.84715438253271569</v>
      </c>
    </row>
    <row r="33" spans="1:11" ht="60" customHeight="1" x14ac:dyDescent="0.2">
      <c r="A33" s="9" t="s">
        <v>55</v>
      </c>
      <c r="B33" s="11" t="s">
        <v>56</v>
      </c>
      <c r="C33" s="9" t="s">
        <v>22</v>
      </c>
      <c r="D33" s="9" t="s">
        <v>57</v>
      </c>
      <c r="E33" s="10" t="s">
        <v>24</v>
      </c>
      <c r="F33" s="11">
        <v>3.89</v>
      </c>
      <c r="G33" s="12">
        <v>108.72</v>
      </c>
      <c r="H33" s="12">
        <v>137.55000000000001</v>
      </c>
      <c r="I33" s="12">
        <v>535.05999999999995</v>
      </c>
      <c r="J33" s="8">
        <f>I33/$H$124</f>
        <v>8.1816920991913556E-3</v>
      </c>
      <c r="K33" s="40">
        <f t="shared" si="0"/>
        <v>0.85533607463190708</v>
      </c>
    </row>
    <row r="34" spans="1:11" ht="48" customHeight="1" x14ac:dyDescent="0.2">
      <c r="A34" s="9" t="s">
        <v>311</v>
      </c>
      <c r="B34" s="11" t="s">
        <v>312</v>
      </c>
      <c r="C34" s="9" t="s">
        <v>22</v>
      </c>
      <c r="D34" s="9" t="s">
        <v>313</v>
      </c>
      <c r="E34" s="10" t="s">
        <v>24</v>
      </c>
      <c r="F34" s="11">
        <v>65</v>
      </c>
      <c r="G34" s="12">
        <v>6.32</v>
      </c>
      <c r="H34" s="12">
        <v>7.99</v>
      </c>
      <c r="I34" s="12">
        <v>519.35</v>
      </c>
      <c r="J34" s="8">
        <f>I34/$H$124</f>
        <v>7.9414678572777477E-3</v>
      </c>
      <c r="K34" s="40">
        <f t="shared" si="0"/>
        <v>0.86327754248918487</v>
      </c>
    </row>
    <row r="35" spans="1:11" ht="36" customHeight="1" x14ac:dyDescent="0.2">
      <c r="A35" s="9" t="s">
        <v>314</v>
      </c>
      <c r="B35" s="11" t="s">
        <v>315</v>
      </c>
      <c r="C35" s="9" t="s">
        <v>22</v>
      </c>
      <c r="D35" s="9" t="s">
        <v>316</v>
      </c>
      <c r="E35" s="10" t="s">
        <v>24</v>
      </c>
      <c r="F35" s="11">
        <v>127.2</v>
      </c>
      <c r="G35" s="12">
        <v>3.08</v>
      </c>
      <c r="H35" s="12">
        <v>3.89</v>
      </c>
      <c r="I35" s="12">
        <v>494.8</v>
      </c>
      <c r="J35" s="8">
        <f>I35/$H$124</f>
        <v>7.5660696943891962E-3</v>
      </c>
      <c r="K35" s="40">
        <f t="shared" si="0"/>
        <v>0.87084361218357409</v>
      </c>
    </row>
    <row r="36" spans="1:11" ht="24" customHeight="1" x14ac:dyDescent="0.2">
      <c r="A36" s="27" t="s">
        <v>67</v>
      </c>
      <c r="B36" s="29" t="s">
        <v>68</v>
      </c>
      <c r="C36" s="27" t="s">
        <v>22</v>
      </c>
      <c r="D36" s="27" t="s">
        <v>69</v>
      </c>
      <c r="E36" s="31" t="s">
        <v>28</v>
      </c>
      <c r="F36" s="33">
        <v>7.3</v>
      </c>
      <c r="G36" s="35">
        <v>52.8</v>
      </c>
      <c r="H36" s="35">
        <v>66.8</v>
      </c>
      <c r="I36" s="37">
        <v>487.64</v>
      </c>
      <c r="J36" s="8">
        <f>I36/$H$124</f>
        <v>7.4565849348665067E-3</v>
      </c>
      <c r="K36" s="40">
        <f t="shared" si="0"/>
        <v>0.87830019711844065</v>
      </c>
    </row>
    <row r="37" spans="1:11" ht="36" customHeight="1" x14ac:dyDescent="0.2">
      <c r="A37" s="9" t="s">
        <v>20</v>
      </c>
      <c r="B37" s="11" t="s">
        <v>21</v>
      </c>
      <c r="C37" s="9" t="s">
        <v>22</v>
      </c>
      <c r="D37" s="9" t="s">
        <v>23</v>
      </c>
      <c r="E37" s="10" t="s">
        <v>24</v>
      </c>
      <c r="F37" s="11">
        <v>150</v>
      </c>
      <c r="G37" s="12">
        <v>2.25</v>
      </c>
      <c r="H37" s="12">
        <v>2.84</v>
      </c>
      <c r="I37" s="12">
        <v>426</v>
      </c>
      <c r="J37" s="8">
        <f>I37/$H$124</f>
        <v>6.5140373682493887E-3</v>
      </c>
      <c r="K37" s="40">
        <f t="shared" si="0"/>
        <v>0.88481423448669005</v>
      </c>
    </row>
    <row r="38" spans="1:11" ht="36" customHeight="1" x14ac:dyDescent="0.2">
      <c r="A38" s="9" t="s">
        <v>352</v>
      </c>
      <c r="B38" s="11" t="s">
        <v>353</v>
      </c>
      <c r="C38" s="9" t="s">
        <v>22</v>
      </c>
      <c r="D38" s="9" t="s">
        <v>354</v>
      </c>
      <c r="E38" s="10" t="s">
        <v>24</v>
      </c>
      <c r="F38" s="11">
        <v>15.12</v>
      </c>
      <c r="G38" s="12">
        <v>20.12</v>
      </c>
      <c r="H38" s="12">
        <v>25.45</v>
      </c>
      <c r="I38" s="12">
        <v>384.8</v>
      </c>
      <c r="J38" s="8">
        <f>I38/$H$124</f>
        <v>5.8840412659679929E-3</v>
      </c>
      <c r="K38" s="40">
        <f t="shared" si="0"/>
        <v>0.89069827575265803</v>
      </c>
    </row>
    <row r="39" spans="1:11" ht="36" customHeight="1" x14ac:dyDescent="0.2">
      <c r="A39" s="9" t="s">
        <v>253</v>
      </c>
      <c r="B39" s="11" t="s">
        <v>254</v>
      </c>
      <c r="C39" s="9" t="s">
        <v>22</v>
      </c>
      <c r="D39" s="9" t="s">
        <v>255</v>
      </c>
      <c r="E39" s="10" t="s">
        <v>95</v>
      </c>
      <c r="F39" s="11">
        <v>1</v>
      </c>
      <c r="G39" s="12">
        <v>303.68</v>
      </c>
      <c r="H39" s="12">
        <v>384.21</v>
      </c>
      <c r="I39" s="12">
        <v>384.21</v>
      </c>
      <c r="J39" s="8">
        <f>I39/$H$124</f>
        <v>5.8750194771246423E-3</v>
      </c>
      <c r="K39" s="40">
        <f t="shared" si="0"/>
        <v>0.89657329522978269</v>
      </c>
    </row>
    <row r="40" spans="1:11" ht="36" customHeight="1" x14ac:dyDescent="0.2">
      <c r="A40" s="9" t="s">
        <v>70</v>
      </c>
      <c r="B40" s="11" t="s">
        <v>71</v>
      </c>
      <c r="C40" s="9" t="s">
        <v>22</v>
      </c>
      <c r="D40" s="9" t="s">
        <v>72</v>
      </c>
      <c r="E40" s="10" t="s">
        <v>28</v>
      </c>
      <c r="F40" s="11">
        <v>10.3</v>
      </c>
      <c r="G40" s="12">
        <v>28.94</v>
      </c>
      <c r="H40" s="12">
        <v>36.61</v>
      </c>
      <c r="I40" s="12">
        <v>377.08</v>
      </c>
      <c r="J40" s="8">
        <f>I40/$H$124</f>
        <v>5.7659934526278862E-3</v>
      </c>
      <c r="K40" s="40">
        <f t="shared" si="0"/>
        <v>0.90233928868241053</v>
      </c>
    </row>
    <row r="41" spans="1:11" ht="36" customHeight="1" x14ac:dyDescent="0.2">
      <c r="A41" s="9" t="s">
        <v>81</v>
      </c>
      <c r="B41" s="11" t="s">
        <v>82</v>
      </c>
      <c r="C41" s="9" t="s">
        <v>22</v>
      </c>
      <c r="D41" s="9" t="s">
        <v>83</v>
      </c>
      <c r="E41" s="10" t="s">
        <v>28</v>
      </c>
      <c r="F41" s="11">
        <v>15.98</v>
      </c>
      <c r="G41" s="12">
        <v>18.41</v>
      </c>
      <c r="H41" s="12">
        <v>23.29</v>
      </c>
      <c r="I41" s="12">
        <v>372.17</v>
      </c>
      <c r="J41" s="8">
        <f>I41/$H$124</f>
        <v>5.6909138200501768E-3</v>
      </c>
      <c r="K41" s="40">
        <f t="shared" si="0"/>
        <v>0.90803020250246069</v>
      </c>
    </row>
    <row r="42" spans="1:11" ht="24" customHeight="1" x14ac:dyDescent="0.2">
      <c r="A42" s="9" t="s">
        <v>270</v>
      </c>
      <c r="B42" s="11" t="s">
        <v>271</v>
      </c>
      <c r="C42" s="9" t="s">
        <v>22</v>
      </c>
      <c r="D42" s="9" t="s">
        <v>272</v>
      </c>
      <c r="E42" s="10" t="s">
        <v>28</v>
      </c>
      <c r="F42" s="11">
        <v>7</v>
      </c>
      <c r="G42" s="12">
        <v>38.1</v>
      </c>
      <c r="H42" s="12">
        <v>48.2</v>
      </c>
      <c r="I42" s="12">
        <v>337.4</v>
      </c>
      <c r="J42" s="8">
        <f>I42/$H$124</f>
        <v>5.1592399249937642E-3</v>
      </c>
      <c r="K42" s="40">
        <f t="shared" si="0"/>
        <v>0.91318944242745448</v>
      </c>
    </row>
    <row r="43" spans="1:11" ht="36" customHeight="1" x14ac:dyDescent="0.2">
      <c r="A43" s="9" t="s">
        <v>87</v>
      </c>
      <c r="B43" s="11" t="s">
        <v>88</v>
      </c>
      <c r="C43" s="9" t="s">
        <v>22</v>
      </c>
      <c r="D43" s="9" t="s">
        <v>89</v>
      </c>
      <c r="E43" s="10" t="s">
        <v>24</v>
      </c>
      <c r="F43" s="11">
        <v>55.85</v>
      </c>
      <c r="G43" s="12">
        <v>4.58</v>
      </c>
      <c r="H43" s="12">
        <v>5.79</v>
      </c>
      <c r="I43" s="12">
        <v>323.37</v>
      </c>
      <c r="J43" s="8">
        <f>I43/$H$124</f>
        <v>4.9447048445324061E-3</v>
      </c>
      <c r="K43" s="40">
        <f t="shared" si="0"/>
        <v>0.91813414727198683</v>
      </c>
    </row>
    <row r="44" spans="1:11" ht="36" customHeight="1" x14ac:dyDescent="0.2">
      <c r="A44" s="9" t="s">
        <v>187</v>
      </c>
      <c r="B44" s="11" t="s">
        <v>188</v>
      </c>
      <c r="C44" s="9" t="s">
        <v>22</v>
      </c>
      <c r="D44" s="9" t="s">
        <v>189</v>
      </c>
      <c r="E44" s="10" t="s">
        <v>28</v>
      </c>
      <c r="F44" s="11">
        <v>17.600000000000001</v>
      </c>
      <c r="G44" s="12">
        <v>12.62</v>
      </c>
      <c r="H44" s="12">
        <v>15.96</v>
      </c>
      <c r="I44" s="12">
        <v>280.89</v>
      </c>
      <c r="J44" s="8">
        <f>I44/$H$124</f>
        <v>4.2951360478111992E-3</v>
      </c>
      <c r="K44" s="40">
        <f t="shared" si="0"/>
        <v>0.92242928331979801</v>
      </c>
    </row>
    <row r="45" spans="1:11" ht="36" customHeight="1" x14ac:dyDescent="0.2">
      <c r="A45" s="9" t="s">
        <v>300</v>
      </c>
      <c r="B45" s="11" t="s">
        <v>301</v>
      </c>
      <c r="C45" s="9" t="s">
        <v>22</v>
      </c>
      <c r="D45" s="9" t="s">
        <v>302</v>
      </c>
      <c r="E45" s="10" t="s">
        <v>95</v>
      </c>
      <c r="F45" s="11">
        <v>1</v>
      </c>
      <c r="G45" s="12">
        <v>212.35</v>
      </c>
      <c r="H45" s="12">
        <v>268.66000000000003</v>
      </c>
      <c r="I45" s="12">
        <v>268.66000000000003</v>
      </c>
      <c r="J45" s="8">
        <f>I45/$H$124</f>
        <v>4.1081250689058236E-3</v>
      </c>
      <c r="K45" s="40">
        <f t="shared" si="0"/>
        <v>0.9265374083887038</v>
      </c>
    </row>
    <row r="46" spans="1:11" ht="36" customHeight="1" x14ac:dyDescent="0.2">
      <c r="A46" s="9" t="s">
        <v>179</v>
      </c>
      <c r="B46" s="11" t="s">
        <v>180</v>
      </c>
      <c r="C46" s="9" t="s">
        <v>22</v>
      </c>
      <c r="D46" s="9" t="s">
        <v>181</v>
      </c>
      <c r="E46" s="10" t="s">
        <v>28</v>
      </c>
      <c r="F46" s="11">
        <v>32.700000000000003</v>
      </c>
      <c r="G46" s="12">
        <v>6.43</v>
      </c>
      <c r="H46" s="12">
        <v>8.1300000000000008</v>
      </c>
      <c r="I46" s="12">
        <v>265.85000000000002</v>
      </c>
      <c r="J46" s="8">
        <f>I46/$H$124</f>
        <v>4.0651568881434281E-3</v>
      </c>
      <c r="K46" s="40">
        <f t="shared" si="0"/>
        <v>0.93060256527684726</v>
      </c>
    </row>
    <row r="47" spans="1:11" ht="36" customHeight="1" x14ac:dyDescent="0.2">
      <c r="A47" s="9" t="s">
        <v>170</v>
      </c>
      <c r="B47" s="11" t="s">
        <v>171</v>
      </c>
      <c r="C47" s="9" t="s">
        <v>22</v>
      </c>
      <c r="D47" s="9" t="s">
        <v>172</v>
      </c>
      <c r="E47" s="10" t="s">
        <v>28</v>
      </c>
      <c r="F47" s="11">
        <v>97.83</v>
      </c>
      <c r="G47" s="12">
        <v>1.82</v>
      </c>
      <c r="H47" s="12">
        <v>2.2999999999999998</v>
      </c>
      <c r="I47" s="12">
        <v>225</v>
      </c>
      <c r="J47" s="8">
        <f>I47/$H$124</f>
        <v>3.4405126944979168E-3</v>
      </c>
      <c r="K47" s="40">
        <f t="shared" si="0"/>
        <v>0.93404307797134523</v>
      </c>
    </row>
    <row r="48" spans="1:11" ht="36" customHeight="1" x14ac:dyDescent="0.2">
      <c r="A48" s="9" t="s">
        <v>244</v>
      </c>
      <c r="B48" s="11" t="s">
        <v>245</v>
      </c>
      <c r="C48" s="9" t="s">
        <v>22</v>
      </c>
      <c r="D48" s="9" t="s">
        <v>246</v>
      </c>
      <c r="E48" s="10" t="s">
        <v>95</v>
      </c>
      <c r="F48" s="11">
        <v>1</v>
      </c>
      <c r="G48" s="12">
        <v>172.23</v>
      </c>
      <c r="H48" s="12">
        <v>217.9</v>
      </c>
      <c r="I48" s="12">
        <v>217.9</v>
      </c>
      <c r="J48" s="8">
        <f>I48/$H$124</f>
        <v>3.3319454050270937E-3</v>
      </c>
      <c r="K48" s="40">
        <f t="shared" si="0"/>
        <v>0.93737502337637235</v>
      </c>
    </row>
    <row r="49" spans="1:11" ht="36" customHeight="1" x14ac:dyDescent="0.2">
      <c r="A49" s="9" t="s">
        <v>41</v>
      </c>
      <c r="B49" s="11" t="s">
        <v>42</v>
      </c>
      <c r="C49" s="9" t="s">
        <v>22</v>
      </c>
      <c r="D49" s="9" t="s">
        <v>43</v>
      </c>
      <c r="E49" s="10" t="s">
        <v>34</v>
      </c>
      <c r="F49" s="11">
        <v>5.17</v>
      </c>
      <c r="G49" s="12">
        <v>32.86</v>
      </c>
      <c r="H49" s="12">
        <v>41.57</v>
      </c>
      <c r="I49" s="12">
        <v>214.91</v>
      </c>
      <c r="J49" s="8">
        <f>I49/$H$124</f>
        <v>3.2862248141090991E-3</v>
      </c>
      <c r="K49" s="40">
        <f t="shared" si="0"/>
        <v>0.94066124819048147</v>
      </c>
    </row>
    <row r="50" spans="1:11" ht="36" customHeight="1" x14ac:dyDescent="0.2">
      <c r="A50" s="9" t="s">
        <v>64</v>
      </c>
      <c r="B50" s="11" t="s">
        <v>65</v>
      </c>
      <c r="C50" s="9" t="s">
        <v>22</v>
      </c>
      <c r="D50" s="9" t="s">
        <v>66</v>
      </c>
      <c r="E50" s="10" t="s">
        <v>28</v>
      </c>
      <c r="F50" s="11">
        <v>4.5999999999999996</v>
      </c>
      <c r="G50" s="12">
        <v>36.479999999999997</v>
      </c>
      <c r="H50" s="12">
        <v>46.15</v>
      </c>
      <c r="I50" s="12">
        <v>212.29</v>
      </c>
      <c r="J50" s="8">
        <f>I50/$H$124</f>
        <v>3.2461619551776119E-3</v>
      </c>
      <c r="K50" s="40">
        <f t="shared" si="0"/>
        <v>0.94390741014565904</v>
      </c>
    </row>
    <row r="51" spans="1:11" ht="36" customHeight="1" x14ac:dyDescent="0.2">
      <c r="A51" s="9" t="s">
        <v>262</v>
      </c>
      <c r="B51" s="11" t="s">
        <v>263</v>
      </c>
      <c r="C51" s="9" t="s">
        <v>22</v>
      </c>
      <c r="D51" s="9" t="s">
        <v>264</v>
      </c>
      <c r="E51" s="10" t="s">
        <v>95</v>
      </c>
      <c r="F51" s="11">
        <v>1</v>
      </c>
      <c r="G51" s="12">
        <v>150.37</v>
      </c>
      <c r="H51" s="12">
        <v>190.24</v>
      </c>
      <c r="I51" s="12">
        <v>190.24</v>
      </c>
      <c r="J51" s="8">
        <f>I51/$H$124</f>
        <v>2.9089917111168166E-3</v>
      </c>
      <c r="K51" s="40">
        <f t="shared" si="0"/>
        <v>0.94681640185677585</v>
      </c>
    </row>
    <row r="52" spans="1:11" ht="36" customHeight="1" x14ac:dyDescent="0.2">
      <c r="A52" s="9" t="s">
        <v>137</v>
      </c>
      <c r="B52" s="11" t="s">
        <v>138</v>
      </c>
      <c r="C52" s="9" t="s">
        <v>22</v>
      </c>
      <c r="D52" s="9" t="s">
        <v>139</v>
      </c>
      <c r="E52" s="10" t="s">
        <v>95</v>
      </c>
      <c r="F52" s="11">
        <v>5</v>
      </c>
      <c r="G52" s="12">
        <v>28.12</v>
      </c>
      <c r="H52" s="12">
        <v>35.57</v>
      </c>
      <c r="I52" s="12">
        <v>177.85</v>
      </c>
      <c r="J52" s="8">
        <f>I52/$H$124</f>
        <v>2.7195341454064642E-3</v>
      </c>
      <c r="K52" s="40">
        <f t="shared" si="0"/>
        <v>0.94953593600218233</v>
      </c>
    </row>
    <row r="53" spans="1:11" ht="36" customHeight="1" x14ac:dyDescent="0.2">
      <c r="A53" s="9" t="s">
        <v>84</v>
      </c>
      <c r="B53" s="11" t="s">
        <v>85</v>
      </c>
      <c r="C53" s="9" t="s">
        <v>22</v>
      </c>
      <c r="D53" s="9" t="s">
        <v>86</v>
      </c>
      <c r="E53" s="10" t="s">
        <v>28</v>
      </c>
      <c r="F53" s="11">
        <v>7.99</v>
      </c>
      <c r="G53" s="12">
        <v>16.59</v>
      </c>
      <c r="H53" s="12">
        <v>20.98</v>
      </c>
      <c r="I53" s="12">
        <v>167.63</v>
      </c>
      <c r="J53" s="8">
        <f>I53/$H$124</f>
        <v>2.5632584132386032E-3</v>
      </c>
      <c r="K53" s="40">
        <f t="shared" si="0"/>
        <v>0.9520991944154209</v>
      </c>
    </row>
    <row r="54" spans="1:11" ht="24" customHeight="1" x14ac:dyDescent="0.2">
      <c r="A54" s="9" t="s">
        <v>152</v>
      </c>
      <c r="B54" s="11" t="s">
        <v>153</v>
      </c>
      <c r="C54" s="9" t="s">
        <v>22</v>
      </c>
      <c r="D54" s="9" t="s">
        <v>154</v>
      </c>
      <c r="E54" s="10" t="s">
        <v>95</v>
      </c>
      <c r="F54" s="11">
        <v>6</v>
      </c>
      <c r="G54" s="12">
        <v>20.350000000000001</v>
      </c>
      <c r="H54" s="12">
        <v>25.74</v>
      </c>
      <c r="I54" s="12">
        <v>154.44</v>
      </c>
      <c r="J54" s="8">
        <f>I54/$H$124</f>
        <v>2.3615679135033699E-3</v>
      </c>
      <c r="K54" s="40">
        <f t="shared" si="0"/>
        <v>0.95446076232892429</v>
      </c>
    </row>
    <row r="55" spans="1:11" ht="24" customHeight="1" x14ac:dyDescent="0.2">
      <c r="A55" s="9" t="s">
        <v>140</v>
      </c>
      <c r="B55" s="11" t="s">
        <v>141</v>
      </c>
      <c r="C55" s="9" t="s">
        <v>22</v>
      </c>
      <c r="D55" s="9" t="s">
        <v>142</v>
      </c>
      <c r="E55" s="10" t="s">
        <v>95</v>
      </c>
      <c r="F55" s="11">
        <v>2</v>
      </c>
      <c r="G55" s="12">
        <v>60.26</v>
      </c>
      <c r="H55" s="12">
        <v>76.239999999999995</v>
      </c>
      <c r="I55" s="12">
        <v>152.47999999999999</v>
      </c>
      <c r="J55" s="8">
        <f>I55/$H$124</f>
        <v>2.3315972251424103E-3</v>
      </c>
      <c r="K55" s="40">
        <f t="shared" si="0"/>
        <v>0.95679235955406672</v>
      </c>
    </row>
    <row r="56" spans="1:11" ht="24" customHeight="1" x14ac:dyDescent="0.2">
      <c r="A56" s="9" t="s">
        <v>276</v>
      </c>
      <c r="B56" s="11" t="s">
        <v>277</v>
      </c>
      <c r="C56" s="9" t="s">
        <v>22</v>
      </c>
      <c r="D56" s="9" t="s">
        <v>278</v>
      </c>
      <c r="E56" s="10" t="s">
        <v>28</v>
      </c>
      <c r="F56" s="11">
        <v>8.5</v>
      </c>
      <c r="G56" s="12">
        <v>13.36</v>
      </c>
      <c r="H56" s="12">
        <v>16.899999999999999</v>
      </c>
      <c r="I56" s="12">
        <v>143.65</v>
      </c>
      <c r="J56" s="8">
        <f>I56/$H$124</f>
        <v>2.1965762158427811E-3</v>
      </c>
      <c r="K56" s="40">
        <f t="shared" si="0"/>
        <v>0.95898893576990951</v>
      </c>
    </row>
    <row r="57" spans="1:11" ht="36" customHeight="1" x14ac:dyDescent="0.2">
      <c r="A57" s="9" t="s">
        <v>265</v>
      </c>
      <c r="B57" s="11" t="s">
        <v>266</v>
      </c>
      <c r="C57" s="9" t="s">
        <v>22</v>
      </c>
      <c r="D57" s="9" t="s">
        <v>267</v>
      </c>
      <c r="E57" s="10" t="s">
        <v>95</v>
      </c>
      <c r="F57" s="11">
        <v>1</v>
      </c>
      <c r="G57" s="12">
        <v>113.4</v>
      </c>
      <c r="H57" s="12">
        <v>143.47</v>
      </c>
      <c r="I57" s="12">
        <v>143.47</v>
      </c>
      <c r="J57" s="8">
        <f>I57/$H$124</f>
        <v>2.1938238056871825E-3</v>
      </c>
      <c r="K57" s="40">
        <f t="shared" si="0"/>
        <v>0.96118275957559673</v>
      </c>
    </row>
    <row r="58" spans="1:11" ht="36" customHeight="1" x14ac:dyDescent="0.2">
      <c r="A58" s="9" t="s">
        <v>173</v>
      </c>
      <c r="B58" s="11" t="s">
        <v>174</v>
      </c>
      <c r="C58" s="9" t="s">
        <v>22</v>
      </c>
      <c r="D58" s="9" t="s">
        <v>175</v>
      </c>
      <c r="E58" s="10" t="s">
        <v>28</v>
      </c>
      <c r="F58" s="11">
        <v>41.53</v>
      </c>
      <c r="G58" s="12">
        <v>2.63</v>
      </c>
      <c r="H58" s="12">
        <v>3.32</v>
      </c>
      <c r="I58" s="12">
        <v>137.87</v>
      </c>
      <c r="J58" s="8">
        <f>I58/$H$124</f>
        <v>2.1081932675130126E-3</v>
      </c>
      <c r="K58" s="40">
        <f t="shared" si="0"/>
        <v>0.96329095284310973</v>
      </c>
    </row>
    <row r="59" spans="1:11" ht="36" customHeight="1" x14ac:dyDescent="0.2">
      <c r="A59" s="9" t="s">
        <v>190</v>
      </c>
      <c r="B59" s="11" t="s">
        <v>191</v>
      </c>
      <c r="C59" s="9" t="s">
        <v>22</v>
      </c>
      <c r="D59" s="9" t="s">
        <v>192</v>
      </c>
      <c r="E59" s="10" t="s">
        <v>28</v>
      </c>
      <c r="F59" s="11">
        <v>7.3</v>
      </c>
      <c r="G59" s="12">
        <v>14.92</v>
      </c>
      <c r="H59" s="12">
        <v>18.87</v>
      </c>
      <c r="I59" s="12">
        <v>137.75</v>
      </c>
      <c r="J59" s="8">
        <f>I59/$H$124</f>
        <v>2.1063583274092803E-3</v>
      </c>
      <c r="K59" s="40">
        <f t="shared" si="0"/>
        <v>0.96539731117051897</v>
      </c>
    </row>
    <row r="60" spans="1:11" ht="36" customHeight="1" x14ac:dyDescent="0.2">
      <c r="A60" s="9" t="s">
        <v>247</v>
      </c>
      <c r="B60" s="11" t="s">
        <v>248</v>
      </c>
      <c r="C60" s="9" t="s">
        <v>22</v>
      </c>
      <c r="D60" s="9" t="s">
        <v>249</v>
      </c>
      <c r="E60" s="10" t="s">
        <v>95</v>
      </c>
      <c r="F60" s="11">
        <v>1</v>
      </c>
      <c r="G60" s="12">
        <v>108.3</v>
      </c>
      <c r="H60" s="12">
        <v>137.02000000000001</v>
      </c>
      <c r="I60" s="12">
        <v>137.02000000000001</v>
      </c>
      <c r="J60" s="8">
        <f>I60/$H$124</f>
        <v>2.0951957751115758E-3</v>
      </c>
      <c r="K60" s="40">
        <f t="shared" si="0"/>
        <v>0.96749250694563049</v>
      </c>
    </row>
    <row r="61" spans="1:11" ht="48" customHeight="1" x14ac:dyDescent="0.2">
      <c r="A61" s="9" t="s">
        <v>176</v>
      </c>
      <c r="B61" s="11" t="s">
        <v>177</v>
      </c>
      <c r="C61" s="9" t="s">
        <v>22</v>
      </c>
      <c r="D61" s="9" t="s">
        <v>178</v>
      </c>
      <c r="E61" s="10" t="s">
        <v>28</v>
      </c>
      <c r="F61" s="11">
        <v>17.07</v>
      </c>
      <c r="G61" s="12">
        <v>5.85</v>
      </c>
      <c r="H61" s="12">
        <v>7.4</v>
      </c>
      <c r="I61" s="12">
        <v>126.31</v>
      </c>
      <c r="J61" s="8">
        <f>I61/$H$124</f>
        <v>1.931427370853475E-3</v>
      </c>
      <c r="K61" s="40">
        <f t="shared" si="0"/>
        <v>0.96942393431648399</v>
      </c>
    </row>
    <row r="62" spans="1:11" ht="24" customHeight="1" x14ac:dyDescent="0.2">
      <c r="A62" s="27" t="s">
        <v>119</v>
      </c>
      <c r="B62" s="29" t="s">
        <v>120</v>
      </c>
      <c r="C62" s="27" t="s">
        <v>22</v>
      </c>
      <c r="D62" s="27" t="s">
        <v>121</v>
      </c>
      <c r="E62" s="31" t="s">
        <v>28</v>
      </c>
      <c r="F62" s="33">
        <v>10.9</v>
      </c>
      <c r="G62" s="35">
        <v>7.53</v>
      </c>
      <c r="H62" s="35">
        <v>9.52</v>
      </c>
      <c r="I62" s="37">
        <v>103.76</v>
      </c>
      <c r="J62" s="8">
        <f>I62/$H$124</f>
        <v>1.5866115430271282E-3</v>
      </c>
      <c r="K62" s="40">
        <f t="shared" si="0"/>
        <v>0.97101054585951108</v>
      </c>
    </row>
    <row r="63" spans="1:11" ht="36" customHeight="1" x14ac:dyDescent="0.2">
      <c r="A63" s="9" t="s">
        <v>279</v>
      </c>
      <c r="B63" s="11" t="s">
        <v>280</v>
      </c>
      <c r="C63" s="9" t="s">
        <v>22</v>
      </c>
      <c r="D63" s="9" t="s">
        <v>281</v>
      </c>
      <c r="E63" s="10" t="s">
        <v>95</v>
      </c>
      <c r="F63" s="11">
        <v>3</v>
      </c>
      <c r="G63" s="12">
        <v>26.21</v>
      </c>
      <c r="H63" s="12">
        <v>33.159999999999997</v>
      </c>
      <c r="I63" s="12">
        <v>99.48</v>
      </c>
      <c r="J63" s="8">
        <f>I63/$H$124</f>
        <v>1.5211653459940122E-3</v>
      </c>
      <c r="K63" s="40">
        <f t="shared" si="0"/>
        <v>0.97253171120550508</v>
      </c>
    </row>
    <row r="64" spans="1:11" ht="36" customHeight="1" x14ac:dyDescent="0.2">
      <c r="A64" s="9" t="s">
        <v>134</v>
      </c>
      <c r="B64" s="11" t="s">
        <v>135</v>
      </c>
      <c r="C64" s="9" t="s">
        <v>22</v>
      </c>
      <c r="D64" s="9" t="s">
        <v>136</v>
      </c>
      <c r="E64" s="10" t="s">
        <v>95</v>
      </c>
      <c r="F64" s="11">
        <v>8</v>
      </c>
      <c r="G64" s="12">
        <v>9.7799999999999994</v>
      </c>
      <c r="H64" s="12">
        <v>12.37</v>
      </c>
      <c r="I64" s="12">
        <v>98.96</v>
      </c>
      <c r="J64" s="8">
        <f>I64/$H$124</f>
        <v>1.5132139388778392E-3</v>
      </c>
      <c r="K64" s="40">
        <f t="shared" si="0"/>
        <v>0.9740449251443829</v>
      </c>
    </row>
    <row r="65" spans="1:11" ht="48" customHeight="1" x14ac:dyDescent="0.2">
      <c r="A65" s="9" t="s">
        <v>325</v>
      </c>
      <c r="B65" s="11" t="s">
        <v>328</v>
      </c>
      <c r="C65" s="9" t="s">
        <v>22</v>
      </c>
      <c r="D65" s="9" t="s">
        <v>329</v>
      </c>
      <c r="E65" s="10" t="s">
        <v>24</v>
      </c>
      <c r="F65" s="11">
        <v>3.04</v>
      </c>
      <c r="G65" s="12">
        <v>24.91</v>
      </c>
      <c r="H65" s="12">
        <v>31.51</v>
      </c>
      <c r="I65" s="12">
        <v>95.79</v>
      </c>
      <c r="J65" s="8">
        <f>I65/$H$124</f>
        <v>1.4647409378042466E-3</v>
      </c>
      <c r="K65" s="40">
        <f t="shared" si="0"/>
        <v>0.97550966608218714</v>
      </c>
    </row>
    <row r="66" spans="1:11" ht="36" customHeight="1" x14ac:dyDescent="0.2">
      <c r="A66" s="9" t="s">
        <v>110</v>
      </c>
      <c r="B66" s="11" t="s">
        <v>111</v>
      </c>
      <c r="C66" s="9" t="s">
        <v>22</v>
      </c>
      <c r="D66" s="9" t="s">
        <v>112</v>
      </c>
      <c r="E66" s="10" t="s">
        <v>28</v>
      </c>
      <c r="F66" s="11">
        <v>13.95</v>
      </c>
      <c r="G66" s="12">
        <v>5.37</v>
      </c>
      <c r="H66" s="12">
        <v>6.79</v>
      </c>
      <c r="I66" s="12">
        <v>94.72</v>
      </c>
      <c r="J66" s="8">
        <f>I66/$H$124</f>
        <v>1.4483793885459674E-3</v>
      </c>
      <c r="K66" s="40">
        <f t="shared" si="0"/>
        <v>0.97695804547073306</v>
      </c>
    </row>
    <row r="67" spans="1:11" ht="36" customHeight="1" x14ac:dyDescent="0.2">
      <c r="A67" s="9" t="s">
        <v>35</v>
      </c>
      <c r="B67" s="11" t="s">
        <v>36</v>
      </c>
      <c r="C67" s="9" t="s">
        <v>22</v>
      </c>
      <c r="D67" s="9" t="s">
        <v>37</v>
      </c>
      <c r="E67" s="10" t="s">
        <v>24</v>
      </c>
      <c r="F67" s="11">
        <v>16.149999999999999</v>
      </c>
      <c r="G67" s="12">
        <v>4.09</v>
      </c>
      <c r="H67" s="12">
        <v>5.17</v>
      </c>
      <c r="I67" s="12">
        <v>83.49</v>
      </c>
      <c r="J67" s="8">
        <f>I67/$H$124</f>
        <v>1.2766595771716936E-3</v>
      </c>
      <c r="K67" s="40">
        <f t="shared" si="0"/>
        <v>0.97823470504790477</v>
      </c>
    </row>
    <row r="68" spans="1:11" ht="36" customHeight="1" x14ac:dyDescent="0.2">
      <c r="A68" s="9" t="s">
        <v>235</v>
      </c>
      <c r="B68" s="11" t="s">
        <v>236</v>
      </c>
      <c r="C68" s="9" t="s">
        <v>22</v>
      </c>
      <c r="D68" s="9" t="s">
        <v>237</v>
      </c>
      <c r="E68" s="10" t="s">
        <v>95</v>
      </c>
      <c r="F68" s="11">
        <v>1</v>
      </c>
      <c r="G68" s="12">
        <v>62.09</v>
      </c>
      <c r="H68" s="12">
        <v>78.55</v>
      </c>
      <c r="I68" s="12">
        <v>78.55</v>
      </c>
      <c r="J68" s="8">
        <f>I68/$H$124</f>
        <v>1.2011212095680505E-3</v>
      </c>
      <c r="K68" s="40">
        <f t="shared" si="0"/>
        <v>0.97943582625747283</v>
      </c>
    </row>
    <row r="69" spans="1:11" ht="36" customHeight="1" x14ac:dyDescent="0.2">
      <c r="A69" s="9" t="s">
        <v>146</v>
      </c>
      <c r="B69" s="11" t="s">
        <v>147</v>
      </c>
      <c r="C69" s="9" t="s">
        <v>22</v>
      </c>
      <c r="D69" s="9" t="s">
        <v>148</v>
      </c>
      <c r="E69" s="10" t="s">
        <v>95</v>
      </c>
      <c r="F69" s="11">
        <v>2</v>
      </c>
      <c r="G69" s="12">
        <v>30.41</v>
      </c>
      <c r="H69" s="12">
        <v>38.47</v>
      </c>
      <c r="I69" s="12">
        <v>76.94</v>
      </c>
      <c r="J69" s="8">
        <f>I69/$H$124</f>
        <v>1.1765024298429764E-3</v>
      </c>
      <c r="K69" s="40">
        <f t="shared" si="0"/>
        <v>0.98061232868731585</v>
      </c>
    </row>
    <row r="70" spans="1:11" ht="36" customHeight="1" x14ac:dyDescent="0.2">
      <c r="A70" s="9" t="s">
        <v>273</v>
      </c>
      <c r="B70" s="11" t="s">
        <v>274</v>
      </c>
      <c r="C70" s="9" t="s">
        <v>22</v>
      </c>
      <c r="D70" s="9" t="s">
        <v>275</v>
      </c>
      <c r="E70" s="10" t="s">
        <v>28</v>
      </c>
      <c r="F70" s="11">
        <v>3</v>
      </c>
      <c r="G70" s="12">
        <v>19.690000000000001</v>
      </c>
      <c r="H70" s="12">
        <v>24.91</v>
      </c>
      <c r="I70" s="12">
        <v>74.73</v>
      </c>
      <c r="J70" s="8">
        <f>I70/$H$124</f>
        <v>1.1427089495992413E-3</v>
      </c>
      <c r="K70" s="40">
        <f t="shared" si="0"/>
        <v>0.98175503763691507</v>
      </c>
    </row>
    <row r="71" spans="1:11" ht="36" customHeight="1" x14ac:dyDescent="0.2">
      <c r="A71" s="9" t="s">
        <v>238</v>
      </c>
      <c r="B71" s="11" t="s">
        <v>239</v>
      </c>
      <c r="C71" s="9" t="s">
        <v>22</v>
      </c>
      <c r="D71" s="9" t="s">
        <v>240</v>
      </c>
      <c r="E71" s="10" t="s">
        <v>95</v>
      </c>
      <c r="F71" s="11">
        <v>1</v>
      </c>
      <c r="G71" s="12">
        <v>57.4</v>
      </c>
      <c r="H71" s="12">
        <v>72.62</v>
      </c>
      <c r="I71" s="12">
        <v>72.62</v>
      </c>
      <c r="J71" s="8">
        <f>I71/$H$124</f>
        <v>1.1104445861086166E-3</v>
      </c>
      <c r="K71" s="40">
        <f t="shared" ref="K71:K120" si="2">K70+J71</f>
        <v>0.98286548222302372</v>
      </c>
    </row>
    <row r="72" spans="1:11" ht="48" customHeight="1" x14ac:dyDescent="0.2">
      <c r="A72" s="9" t="s">
        <v>131</v>
      </c>
      <c r="B72" s="11" t="s">
        <v>132</v>
      </c>
      <c r="C72" s="9" t="s">
        <v>22</v>
      </c>
      <c r="D72" s="9" t="s">
        <v>133</v>
      </c>
      <c r="E72" s="10" t="s">
        <v>95</v>
      </c>
      <c r="F72" s="11">
        <v>3</v>
      </c>
      <c r="G72" s="12">
        <v>18.64</v>
      </c>
      <c r="H72" s="12">
        <v>23.58</v>
      </c>
      <c r="I72" s="12">
        <v>70.739999999999995</v>
      </c>
      <c r="J72" s="8">
        <f>I72/$H$124</f>
        <v>1.0816971911501449E-3</v>
      </c>
      <c r="K72" s="40">
        <f t="shared" si="2"/>
        <v>0.98394717941417387</v>
      </c>
    </row>
    <row r="73" spans="1:11" ht="60" customHeight="1" x14ac:dyDescent="0.2">
      <c r="A73" s="9" t="s">
        <v>291</v>
      </c>
      <c r="B73" s="11" t="s">
        <v>292</v>
      </c>
      <c r="C73" s="9" t="s">
        <v>22</v>
      </c>
      <c r="D73" s="9" t="s">
        <v>293</v>
      </c>
      <c r="E73" s="10" t="s">
        <v>95</v>
      </c>
      <c r="F73" s="11">
        <v>2</v>
      </c>
      <c r="G73" s="12">
        <v>27.83</v>
      </c>
      <c r="H73" s="12">
        <v>35.21</v>
      </c>
      <c r="I73" s="12">
        <v>70.42</v>
      </c>
      <c r="J73" s="8">
        <f>I73/$H$124</f>
        <v>1.0768040175401924E-3</v>
      </c>
      <c r="K73" s="40">
        <f t="shared" si="2"/>
        <v>0.98502398343171405</v>
      </c>
    </row>
    <row r="74" spans="1:11" ht="36" customHeight="1" x14ac:dyDescent="0.2">
      <c r="A74" s="9" t="s">
        <v>122</v>
      </c>
      <c r="B74" s="11" t="s">
        <v>123</v>
      </c>
      <c r="C74" s="9" t="s">
        <v>22</v>
      </c>
      <c r="D74" s="9" t="s">
        <v>124</v>
      </c>
      <c r="E74" s="10" t="s">
        <v>95</v>
      </c>
      <c r="F74" s="11">
        <v>1</v>
      </c>
      <c r="G74" s="12">
        <v>53.97</v>
      </c>
      <c r="H74" s="12">
        <v>68.28</v>
      </c>
      <c r="I74" s="12">
        <v>68.28</v>
      </c>
      <c r="J74" s="8">
        <f>I74/$H$124</f>
        <v>1.0440809190236345E-3</v>
      </c>
      <c r="K74" s="40">
        <f t="shared" si="2"/>
        <v>0.98606806435073768</v>
      </c>
    </row>
    <row r="75" spans="1:11" ht="60" customHeight="1" x14ac:dyDescent="0.2">
      <c r="A75" s="9" t="s">
        <v>208</v>
      </c>
      <c r="B75" s="11" t="s">
        <v>209</v>
      </c>
      <c r="C75" s="9" t="s">
        <v>22</v>
      </c>
      <c r="D75" s="9" t="s">
        <v>210</v>
      </c>
      <c r="E75" s="10" t="s">
        <v>95</v>
      </c>
      <c r="F75" s="11">
        <v>5</v>
      </c>
      <c r="G75" s="12">
        <v>10.29</v>
      </c>
      <c r="H75" s="12">
        <v>13.01</v>
      </c>
      <c r="I75" s="12">
        <v>65.05</v>
      </c>
      <c r="J75" s="8">
        <f>I75/$H$124</f>
        <v>9.9469044789817548E-4</v>
      </c>
      <c r="K75" s="40">
        <f t="shared" si="2"/>
        <v>0.98706275479863581</v>
      </c>
    </row>
    <row r="76" spans="1:11" ht="60" customHeight="1" x14ac:dyDescent="0.2">
      <c r="A76" s="9" t="s">
        <v>226</v>
      </c>
      <c r="B76" s="11" t="s">
        <v>227</v>
      </c>
      <c r="C76" s="9" t="s">
        <v>22</v>
      </c>
      <c r="D76" s="9" t="s">
        <v>228</v>
      </c>
      <c r="E76" s="10" t="s">
        <v>95</v>
      </c>
      <c r="F76" s="11">
        <v>3</v>
      </c>
      <c r="G76" s="12">
        <v>14.3</v>
      </c>
      <c r="H76" s="12">
        <v>18.09</v>
      </c>
      <c r="I76" s="12">
        <v>54.27</v>
      </c>
      <c r="J76" s="8">
        <f>I76/$H$124</f>
        <v>8.2985166191289759E-4</v>
      </c>
      <c r="K76" s="40">
        <f t="shared" si="2"/>
        <v>0.98789260646054866</v>
      </c>
    </row>
    <row r="77" spans="1:11" ht="24" customHeight="1" x14ac:dyDescent="0.2">
      <c r="A77" s="9" t="s">
        <v>259</v>
      </c>
      <c r="B77" s="11" t="s">
        <v>260</v>
      </c>
      <c r="C77" s="9" t="s">
        <v>22</v>
      </c>
      <c r="D77" s="9" t="s">
        <v>261</v>
      </c>
      <c r="E77" s="10" t="s">
        <v>95</v>
      </c>
      <c r="F77" s="11">
        <v>1</v>
      </c>
      <c r="G77" s="12">
        <v>42.09</v>
      </c>
      <c r="H77" s="12">
        <v>53.25</v>
      </c>
      <c r="I77" s="12">
        <v>53.25</v>
      </c>
      <c r="J77" s="8">
        <f>I77/$H$124</f>
        <v>8.1425467103117359E-4</v>
      </c>
      <c r="K77" s="40">
        <f t="shared" si="2"/>
        <v>0.9887068611315798</v>
      </c>
    </row>
    <row r="78" spans="1:11" ht="36" customHeight="1" x14ac:dyDescent="0.2">
      <c r="A78" s="9" t="s">
        <v>38</v>
      </c>
      <c r="B78" s="11" t="s">
        <v>39</v>
      </c>
      <c r="C78" s="9" t="s">
        <v>22</v>
      </c>
      <c r="D78" s="9" t="s">
        <v>40</v>
      </c>
      <c r="E78" s="10" t="s">
        <v>34</v>
      </c>
      <c r="F78" s="11">
        <v>2.02</v>
      </c>
      <c r="G78" s="12">
        <v>20.16</v>
      </c>
      <c r="H78" s="12">
        <v>25.5</v>
      </c>
      <c r="I78" s="12">
        <v>51.51</v>
      </c>
      <c r="J78" s="8">
        <f>I78/$H$124</f>
        <v>7.8764803952705638E-4</v>
      </c>
      <c r="K78" s="40">
        <f t="shared" si="2"/>
        <v>0.98949450917110682</v>
      </c>
    </row>
    <row r="79" spans="1:11" ht="36" customHeight="1" x14ac:dyDescent="0.2">
      <c r="A79" s="9" t="s">
        <v>199</v>
      </c>
      <c r="B79" s="11" t="s">
        <v>200</v>
      </c>
      <c r="C79" s="9" t="s">
        <v>22</v>
      </c>
      <c r="D79" s="9" t="s">
        <v>201</v>
      </c>
      <c r="E79" s="10" t="s">
        <v>95</v>
      </c>
      <c r="F79" s="11">
        <v>8</v>
      </c>
      <c r="G79" s="12">
        <v>5.01</v>
      </c>
      <c r="H79" s="12">
        <v>6.33</v>
      </c>
      <c r="I79" s="12">
        <v>50.64</v>
      </c>
      <c r="J79" s="8">
        <f>I79/$H$124</f>
        <v>7.7434472377499778E-4</v>
      </c>
      <c r="K79" s="40">
        <f t="shared" si="2"/>
        <v>0.99026885389488184</v>
      </c>
    </row>
    <row r="80" spans="1:11" ht="36" customHeight="1" x14ac:dyDescent="0.2">
      <c r="A80" s="9" t="s">
        <v>349</v>
      </c>
      <c r="B80" s="11" t="s">
        <v>350</v>
      </c>
      <c r="C80" s="9" t="s">
        <v>22</v>
      </c>
      <c r="D80" s="9" t="s">
        <v>351</v>
      </c>
      <c r="E80" s="10" t="s">
        <v>24</v>
      </c>
      <c r="F80" s="11">
        <v>3.04</v>
      </c>
      <c r="G80" s="12">
        <v>12.92</v>
      </c>
      <c r="H80" s="12">
        <v>16.34</v>
      </c>
      <c r="I80" s="12">
        <v>49.67</v>
      </c>
      <c r="J80" s="8">
        <f>I80/$H$124</f>
        <v>7.5951229126982895E-4</v>
      </c>
      <c r="K80" s="40">
        <f t="shared" si="2"/>
        <v>0.99102836618615164</v>
      </c>
    </row>
    <row r="81" spans="1:11" ht="24" customHeight="1" x14ac:dyDescent="0.2">
      <c r="A81" s="9" t="s">
        <v>143</v>
      </c>
      <c r="B81" s="11" t="s">
        <v>144</v>
      </c>
      <c r="C81" s="9" t="s">
        <v>22</v>
      </c>
      <c r="D81" s="9" t="s">
        <v>145</v>
      </c>
      <c r="E81" s="10" t="s">
        <v>95</v>
      </c>
      <c r="F81" s="11">
        <v>2</v>
      </c>
      <c r="G81" s="12">
        <v>19.21</v>
      </c>
      <c r="H81" s="12">
        <v>24.3</v>
      </c>
      <c r="I81" s="12">
        <v>48.6</v>
      </c>
      <c r="J81" s="8">
        <f>I81/$H$124</f>
        <v>7.4315074201155001E-4</v>
      </c>
      <c r="K81" s="40">
        <f t="shared" si="2"/>
        <v>0.99177151692816323</v>
      </c>
    </row>
    <row r="82" spans="1:11" ht="48" customHeight="1" x14ac:dyDescent="0.2">
      <c r="A82" s="9" t="s">
        <v>155</v>
      </c>
      <c r="B82" s="11" t="s">
        <v>156</v>
      </c>
      <c r="C82" s="9" t="s">
        <v>22</v>
      </c>
      <c r="D82" s="9" t="s">
        <v>157</v>
      </c>
      <c r="E82" s="10" t="s">
        <v>95</v>
      </c>
      <c r="F82" s="11">
        <v>1</v>
      </c>
      <c r="G82" s="12">
        <v>37.409999999999997</v>
      </c>
      <c r="H82" s="12">
        <v>47.33</v>
      </c>
      <c r="I82" s="12">
        <v>47.33</v>
      </c>
      <c r="J82" s="8">
        <f>I82/$H$124</f>
        <v>7.2373095924705062E-4</v>
      </c>
      <c r="K82" s="40">
        <f t="shared" si="2"/>
        <v>0.99249524788741028</v>
      </c>
    </row>
    <row r="83" spans="1:11" ht="36" customHeight="1" x14ac:dyDescent="0.2">
      <c r="A83" s="9" t="s">
        <v>232</v>
      </c>
      <c r="B83" s="11" t="s">
        <v>233</v>
      </c>
      <c r="C83" s="9" t="s">
        <v>22</v>
      </c>
      <c r="D83" s="9" t="s">
        <v>234</v>
      </c>
      <c r="E83" s="10" t="s">
        <v>95</v>
      </c>
      <c r="F83" s="11">
        <v>1</v>
      </c>
      <c r="G83" s="12">
        <v>37.369999999999997</v>
      </c>
      <c r="H83" s="12">
        <v>47.28</v>
      </c>
      <c r="I83" s="12">
        <v>47.28</v>
      </c>
      <c r="J83" s="8">
        <f>I83/$H$124</f>
        <v>7.2296640087049556E-4</v>
      </c>
      <c r="K83" s="40">
        <f t="shared" si="2"/>
        <v>0.99321821428828083</v>
      </c>
    </row>
    <row r="84" spans="1:11" ht="60" customHeight="1" x14ac:dyDescent="0.2">
      <c r="A84" s="9" t="s">
        <v>256</v>
      </c>
      <c r="B84" s="11" t="s">
        <v>257</v>
      </c>
      <c r="C84" s="9" t="s">
        <v>22</v>
      </c>
      <c r="D84" s="9" t="s">
        <v>258</v>
      </c>
      <c r="E84" s="10" t="s">
        <v>95</v>
      </c>
      <c r="F84" s="11">
        <v>1</v>
      </c>
      <c r="G84" s="12">
        <v>35.69</v>
      </c>
      <c r="H84" s="12">
        <v>45.15</v>
      </c>
      <c r="I84" s="12">
        <v>45.15</v>
      </c>
      <c r="J84" s="8">
        <f>I84/$H$124</f>
        <v>6.9039621402924856E-4</v>
      </c>
      <c r="K84" s="40">
        <f t="shared" si="2"/>
        <v>0.99390861050231005</v>
      </c>
    </row>
    <row r="85" spans="1:11" ht="48" customHeight="1" x14ac:dyDescent="0.2">
      <c r="A85" s="9" t="s">
        <v>149</v>
      </c>
      <c r="B85" s="11" t="s">
        <v>150</v>
      </c>
      <c r="C85" s="9" t="s">
        <v>22</v>
      </c>
      <c r="D85" s="9" t="s">
        <v>151</v>
      </c>
      <c r="E85" s="10" t="s">
        <v>95</v>
      </c>
      <c r="F85" s="11">
        <v>1</v>
      </c>
      <c r="G85" s="12">
        <v>33.9</v>
      </c>
      <c r="H85" s="12">
        <v>42.89</v>
      </c>
      <c r="I85" s="12">
        <v>42.89</v>
      </c>
      <c r="J85" s="8">
        <f>I85/$H$124</f>
        <v>6.5583817540895847E-4</v>
      </c>
      <c r="K85" s="40">
        <f t="shared" si="2"/>
        <v>0.99456444867771898</v>
      </c>
    </row>
    <row r="86" spans="1:11" ht="36" customHeight="1" x14ac:dyDescent="0.2">
      <c r="A86" s="9" t="s">
        <v>158</v>
      </c>
      <c r="B86" s="11" t="s">
        <v>159</v>
      </c>
      <c r="C86" s="9" t="s">
        <v>22</v>
      </c>
      <c r="D86" s="9" t="s">
        <v>160</v>
      </c>
      <c r="E86" s="10" t="s">
        <v>95</v>
      </c>
      <c r="F86" s="11">
        <v>1</v>
      </c>
      <c r="G86" s="12">
        <v>28.85</v>
      </c>
      <c r="H86" s="12">
        <v>36.5</v>
      </c>
      <c r="I86" s="12">
        <v>36.5</v>
      </c>
      <c r="J86" s="8">
        <f>I86/$H$124</f>
        <v>5.5812761488521756E-4</v>
      </c>
      <c r="K86" s="40">
        <f t="shared" si="2"/>
        <v>0.99512257629260414</v>
      </c>
    </row>
    <row r="87" spans="1:11" ht="36" customHeight="1" x14ac:dyDescent="0.2">
      <c r="A87" s="9" t="s">
        <v>128</v>
      </c>
      <c r="B87" s="11" t="s">
        <v>129</v>
      </c>
      <c r="C87" s="9" t="s">
        <v>22</v>
      </c>
      <c r="D87" s="9" t="s">
        <v>130</v>
      </c>
      <c r="E87" s="10" t="s">
        <v>95</v>
      </c>
      <c r="F87" s="11">
        <v>4</v>
      </c>
      <c r="G87" s="12">
        <v>5.99</v>
      </c>
      <c r="H87" s="12">
        <v>7.57</v>
      </c>
      <c r="I87" s="12">
        <v>30.28</v>
      </c>
      <c r="J87" s="8">
        <f>I87/$H$124</f>
        <v>4.6301655284176408E-4</v>
      </c>
      <c r="K87" s="40">
        <f t="shared" si="2"/>
        <v>0.9955855928454459</v>
      </c>
    </row>
    <row r="88" spans="1:11" ht="24" customHeight="1" x14ac:dyDescent="0.2">
      <c r="A88" s="9" t="s">
        <v>294</v>
      </c>
      <c r="B88" s="11" t="s">
        <v>295</v>
      </c>
      <c r="C88" s="9" t="s">
        <v>22</v>
      </c>
      <c r="D88" s="9" t="s">
        <v>296</v>
      </c>
      <c r="E88" s="10" t="s">
        <v>95</v>
      </c>
      <c r="F88" s="11">
        <v>1</v>
      </c>
      <c r="G88" s="12">
        <v>21.95</v>
      </c>
      <c r="H88" s="12">
        <v>27.77</v>
      </c>
      <c r="I88" s="12">
        <v>27.77</v>
      </c>
      <c r="J88" s="8">
        <f>I88/$H$124</f>
        <v>4.2463572233869843E-4</v>
      </c>
      <c r="K88" s="40">
        <f t="shared" si="2"/>
        <v>0.99601022856778465</v>
      </c>
    </row>
    <row r="89" spans="1:11" ht="48" customHeight="1" x14ac:dyDescent="0.2">
      <c r="A89" s="9" t="s">
        <v>282</v>
      </c>
      <c r="B89" s="11" t="s">
        <v>283</v>
      </c>
      <c r="C89" s="9" t="s">
        <v>22</v>
      </c>
      <c r="D89" s="9" t="s">
        <v>284</v>
      </c>
      <c r="E89" s="10" t="s">
        <v>95</v>
      </c>
      <c r="F89" s="11">
        <v>3</v>
      </c>
      <c r="G89" s="12">
        <v>7.13</v>
      </c>
      <c r="H89" s="12">
        <v>9.02</v>
      </c>
      <c r="I89" s="12">
        <v>27.06</v>
      </c>
      <c r="J89" s="8">
        <f>I89/$H$124</f>
        <v>4.137789933916161E-4</v>
      </c>
      <c r="K89" s="40">
        <f t="shared" si="2"/>
        <v>0.99642400756117622</v>
      </c>
    </row>
    <row r="90" spans="1:11" ht="24" customHeight="1" x14ac:dyDescent="0.2">
      <c r="A90" s="27" t="s">
        <v>211</v>
      </c>
      <c r="B90" s="29" t="s">
        <v>212</v>
      </c>
      <c r="C90" s="27" t="s">
        <v>22</v>
      </c>
      <c r="D90" s="27" t="s">
        <v>213</v>
      </c>
      <c r="E90" s="31" t="s">
        <v>95</v>
      </c>
      <c r="F90" s="33">
        <v>5</v>
      </c>
      <c r="G90" s="35">
        <v>4.28</v>
      </c>
      <c r="H90" s="35">
        <v>5.41</v>
      </c>
      <c r="I90" s="37">
        <v>27.05</v>
      </c>
      <c r="J90" s="8">
        <f>I90/$H$124</f>
        <v>4.1362608171630511E-4</v>
      </c>
      <c r="K90" s="40">
        <f t="shared" si="2"/>
        <v>0.99683763364289257</v>
      </c>
    </row>
    <row r="91" spans="1:11" ht="36" customHeight="1" x14ac:dyDescent="0.2">
      <c r="A91" s="9" t="s">
        <v>161</v>
      </c>
      <c r="B91" s="11" t="s">
        <v>162</v>
      </c>
      <c r="C91" s="9" t="s">
        <v>22</v>
      </c>
      <c r="D91" s="9" t="s">
        <v>163</v>
      </c>
      <c r="E91" s="10" t="s">
        <v>95</v>
      </c>
      <c r="F91" s="11">
        <v>2</v>
      </c>
      <c r="G91" s="12">
        <v>9.09</v>
      </c>
      <c r="H91" s="12">
        <v>11.5</v>
      </c>
      <c r="I91" s="12">
        <v>23</v>
      </c>
      <c r="J91" s="8">
        <f>I91/$H$124</f>
        <v>3.5169685321534259E-4</v>
      </c>
      <c r="K91" s="40">
        <f t="shared" si="2"/>
        <v>0.99718933049610792</v>
      </c>
    </row>
    <row r="92" spans="1:11" ht="36" customHeight="1" x14ac:dyDescent="0.2">
      <c r="A92" s="9" t="s">
        <v>241</v>
      </c>
      <c r="B92" s="11" t="s">
        <v>242</v>
      </c>
      <c r="C92" s="9" t="s">
        <v>22</v>
      </c>
      <c r="D92" s="9" t="s">
        <v>243</v>
      </c>
      <c r="E92" s="10" t="s">
        <v>95</v>
      </c>
      <c r="F92" s="11">
        <v>1</v>
      </c>
      <c r="G92" s="12">
        <v>16.79</v>
      </c>
      <c r="H92" s="12">
        <v>21.24</v>
      </c>
      <c r="I92" s="12">
        <v>21.24</v>
      </c>
      <c r="J92" s="8">
        <f>I92/$H$124</f>
        <v>3.2478439836060329E-4</v>
      </c>
      <c r="K92" s="40">
        <f t="shared" si="2"/>
        <v>0.99751411489446851</v>
      </c>
    </row>
    <row r="93" spans="1:11" ht="36" customHeight="1" x14ac:dyDescent="0.2">
      <c r="A93" s="9" t="s">
        <v>223</v>
      </c>
      <c r="B93" s="11" t="s">
        <v>224</v>
      </c>
      <c r="C93" s="9" t="s">
        <v>22</v>
      </c>
      <c r="D93" s="9" t="s">
        <v>225</v>
      </c>
      <c r="E93" s="10" t="s">
        <v>95</v>
      </c>
      <c r="F93" s="11">
        <v>1</v>
      </c>
      <c r="G93" s="12">
        <v>13.14</v>
      </c>
      <c r="H93" s="12">
        <v>16.62</v>
      </c>
      <c r="I93" s="12">
        <v>16.62</v>
      </c>
      <c r="J93" s="8">
        <f>I93/$H$124</f>
        <v>2.5413920436691278E-4</v>
      </c>
      <c r="K93" s="40">
        <f t="shared" si="2"/>
        <v>0.99776825409883541</v>
      </c>
    </row>
    <row r="94" spans="1:11" ht="48" customHeight="1" x14ac:dyDescent="0.2">
      <c r="A94" s="9" t="s">
        <v>317</v>
      </c>
      <c r="B94" s="11" t="s">
        <v>320</v>
      </c>
      <c r="C94" s="9" t="s">
        <v>22</v>
      </c>
      <c r="D94" s="9" t="s">
        <v>321</v>
      </c>
      <c r="E94" s="10" t="s">
        <v>24</v>
      </c>
      <c r="F94" s="11">
        <v>3.04</v>
      </c>
      <c r="G94" s="12">
        <v>4.09</v>
      </c>
      <c r="H94" s="12">
        <v>5.17</v>
      </c>
      <c r="I94" s="12">
        <v>15.71</v>
      </c>
      <c r="J94" s="8">
        <f>I94/$H$124</f>
        <v>2.4022424191361011E-4</v>
      </c>
      <c r="K94" s="40">
        <f t="shared" si="2"/>
        <v>0.99800847834074902</v>
      </c>
    </row>
    <row r="95" spans="1:11" ht="48" customHeight="1" x14ac:dyDescent="0.2">
      <c r="A95" s="9" t="s">
        <v>196</v>
      </c>
      <c r="B95" s="11" t="s">
        <v>197</v>
      </c>
      <c r="C95" s="9" t="s">
        <v>22</v>
      </c>
      <c r="D95" s="9" t="s">
        <v>198</v>
      </c>
      <c r="E95" s="10" t="s">
        <v>95</v>
      </c>
      <c r="F95" s="11">
        <v>2</v>
      </c>
      <c r="G95" s="12">
        <v>5.77</v>
      </c>
      <c r="H95" s="12">
        <v>7.3</v>
      </c>
      <c r="I95" s="12">
        <v>14.6</v>
      </c>
      <c r="J95" s="8">
        <f>I95/$H$124</f>
        <v>2.2325104595408702E-4</v>
      </c>
      <c r="K95" s="40">
        <f t="shared" si="2"/>
        <v>0.99823172938670313</v>
      </c>
    </row>
    <row r="96" spans="1:11" ht="48" customHeight="1" x14ac:dyDescent="0.2">
      <c r="A96" s="9" t="s">
        <v>167</v>
      </c>
      <c r="B96" s="11" t="s">
        <v>168</v>
      </c>
      <c r="C96" s="9" t="s">
        <v>22</v>
      </c>
      <c r="D96" s="9" t="s">
        <v>169</v>
      </c>
      <c r="E96" s="10" t="s">
        <v>95</v>
      </c>
      <c r="F96" s="11">
        <v>1</v>
      </c>
      <c r="G96" s="12">
        <v>11.15</v>
      </c>
      <c r="H96" s="12">
        <v>14.1</v>
      </c>
      <c r="I96" s="12">
        <v>14.1</v>
      </c>
      <c r="J96" s="8">
        <f>I96/$H$124</f>
        <v>2.1560546218853609E-4</v>
      </c>
      <c r="K96" s="40">
        <f t="shared" si="2"/>
        <v>0.9984473348488917</v>
      </c>
    </row>
    <row r="97" spans="1:11" ht="48" customHeight="1" x14ac:dyDescent="0.2">
      <c r="A97" s="9" t="s">
        <v>164</v>
      </c>
      <c r="B97" s="11" t="s">
        <v>165</v>
      </c>
      <c r="C97" s="9" t="s">
        <v>22</v>
      </c>
      <c r="D97" s="9" t="s">
        <v>166</v>
      </c>
      <c r="E97" s="10" t="s">
        <v>95</v>
      </c>
      <c r="F97" s="11">
        <v>1</v>
      </c>
      <c r="G97" s="12">
        <v>10.24</v>
      </c>
      <c r="H97" s="12">
        <v>12.95</v>
      </c>
      <c r="I97" s="12">
        <v>12.95</v>
      </c>
      <c r="J97" s="8">
        <f>I97/$H$124</f>
        <v>1.9802061952776896E-4</v>
      </c>
      <c r="K97" s="40">
        <f t="shared" si="2"/>
        <v>0.99864535546841948</v>
      </c>
    </row>
    <row r="98" spans="1:11" ht="48" customHeight="1" x14ac:dyDescent="0.2">
      <c r="A98" s="9" t="s">
        <v>285</v>
      </c>
      <c r="B98" s="11" t="s">
        <v>286</v>
      </c>
      <c r="C98" s="9" t="s">
        <v>22</v>
      </c>
      <c r="D98" s="9" t="s">
        <v>287</v>
      </c>
      <c r="E98" s="10" t="s">
        <v>95</v>
      </c>
      <c r="F98" s="11">
        <v>2</v>
      </c>
      <c r="G98" s="12">
        <v>4.9000000000000004</v>
      </c>
      <c r="H98" s="12">
        <v>6.19</v>
      </c>
      <c r="I98" s="12">
        <v>12.38</v>
      </c>
      <c r="J98" s="8">
        <f>I98/$H$124</f>
        <v>1.8930465403504094E-4</v>
      </c>
      <c r="K98" s="40">
        <f t="shared" si="2"/>
        <v>0.99883466012245448</v>
      </c>
    </row>
    <row r="99" spans="1:11" ht="36" customHeight="1" x14ac:dyDescent="0.2">
      <c r="A99" s="9" t="s">
        <v>214</v>
      </c>
      <c r="B99" s="11" t="s">
        <v>215</v>
      </c>
      <c r="C99" s="9" t="s">
        <v>22</v>
      </c>
      <c r="D99" s="9" t="s">
        <v>216</v>
      </c>
      <c r="E99" s="10" t="s">
        <v>95</v>
      </c>
      <c r="F99" s="11">
        <v>2</v>
      </c>
      <c r="G99" s="12">
        <v>3.82</v>
      </c>
      <c r="H99" s="12">
        <v>4.83</v>
      </c>
      <c r="I99" s="12">
        <v>9.66</v>
      </c>
      <c r="J99" s="8">
        <f>I99/$H$124</f>
        <v>1.4771267835044389E-4</v>
      </c>
      <c r="K99" s="40">
        <f t="shared" si="2"/>
        <v>0.99898237280080493</v>
      </c>
    </row>
    <row r="100" spans="1:11" ht="36" customHeight="1" x14ac:dyDescent="0.2">
      <c r="A100" s="9" t="s">
        <v>193</v>
      </c>
      <c r="B100" s="11" t="s">
        <v>194</v>
      </c>
      <c r="C100" s="9" t="s">
        <v>22</v>
      </c>
      <c r="D100" s="9" t="s">
        <v>195</v>
      </c>
      <c r="E100" s="10" t="s">
        <v>95</v>
      </c>
      <c r="F100" s="11">
        <v>1</v>
      </c>
      <c r="G100" s="12">
        <v>7.39</v>
      </c>
      <c r="H100" s="12">
        <v>9.34</v>
      </c>
      <c r="I100" s="12">
        <v>9.34</v>
      </c>
      <c r="J100" s="8">
        <f>I100/$H$124</f>
        <v>1.4281950474049129E-4</v>
      </c>
      <c r="K100" s="40">
        <f t="shared" si="2"/>
        <v>0.99912519230554542</v>
      </c>
    </row>
    <row r="101" spans="1:11" ht="48" customHeight="1" x14ac:dyDescent="0.2">
      <c r="A101" s="9" t="s">
        <v>113</v>
      </c>
      <c r="B101" s="11" t="s">
        <v>114</v>
      </c>
      <c r="C101" s="9" t="s">
        <v>22</v>
      </c>
      <c r="D101" s="9" t="s">
        <v>115</v>
      </c>
      <c r="E101" s="10" t="s">
        <v>28</v>
      </c>
      <c r="F101" s="11">
        <v>2</v>
      </c>
      <c r="G101" s="12">
        <v>3.64</v>
      </c>
      <c r="H101" s="12">
        <v>4.5999999999999996</v>
      </c>
      <c r="I101" s="12">
        <v>9.1999999999999993</v>
      </c>
      <c r="J101" s="8">
        <f>I101/$H$124</f>
        <v>1.4067874128613703E-4</v>
      </c>
      <c r="K101" s="40">
        <f t="shared" si="2"/>
        <v>0.99926587104683151</v>
      </c>
    </row>
    <row r="102" spans="1:11" ht="48" customHeight="1" x14ac:dyDescent="0.2">
      <c r="A102" s="9" t="s">
        <v>125</v>
      </c>
      <c r="B102" s="11" t="s">
        <v>126</v>
      </c>
      <c r="C102" s="9" t="s">
        <v>22</v>
      </c>
      <c r="D102" s="9" t="s">
        <v>127</v>
      </c>
      <c r="E102" s="10" t="s">
        <v>95</v>
      </c>
      <c r="F102" s="11">
        <v>1</v>
      </c>
      <c r="G102" s="12">
        <v>7.02</v>
      </c>
      <c r="H102" s="12">
        <v>8.8800000000000008</v>
      </c>
      <c r="I102" s="12">
        <v>8.8800000000000008</v>
      </c>
      <c r="J102" s="8">
        <f>I102/$H$124</f>
        <v>1.3578556767618446E-4</v>
      </c>
      <c r="K102" s="40">
        <f t="shared" si="2"/>
        <v>0.99940165661450775</v>
      </c>
    </row>
    <row r="103" spans="1:11" ht="48" customHeight="1" x14ac:dyDescent="0.2">
      <c r="A103" s="9" t="s">
        <v>288</v>
      </c>
      <c r="B103" s="11" t="s">
        <v>289</v>
      </c>
      <c r="C103" s="9" t="s">
        <v>22</v>
      </c>
      <c r="D103" s="9" t="s">
        <v>290</v>
      </c>
      <c r="E103" s="10" t="s">
        <v>95</v>
      </c>
      <c r="F103" s="11">
        <v>1</v>
      </c>
      <c r="G103" s="12">
        <v>6.69</v>
      </c>
      <c r="H103" s="12">
        <v>8.4600000000000009</v>
      </c>
      <c r="I103" s="12">
        <v>8.4600000000000009</v>
      </c>
      <c r="J103" s="8">
        <f>I103/$H$124</f>
        <v>1.2936327731312167E-4</v>
      </c>
      <c r="K103" s="40">
        <f t="shared" si="2"/>
        <v>0.99953101989182092</v>
      </c>
    </row>
    <row r="104" spans="1:11" ht="24" customHeight="1" x14ac:dyDescent="0.2">
      <c r="A104" s="27" t="s">
        <v>205</v>
      </c>
      <c r="B104" s="29" t="s">
        <v>206</v>
      </c>
      <c r="C104" s="27" t="s">
        <v>22</v>
      </c>
      <c r="D104" s="27" t="s">
        <v>207</v>
      </c>
      <c r="E104" s="31" t="s">
        <v>95</v>
      </c>
      <c r="F104" s="33">
        <v>2</v>
      </c>
      <c r="G104" s="35">
        <v>3.09</v>
      </c>
      <c r="H104" s="35">
        <v>3.9</v>
      </c>
      <c r="I104" s="37">
        <v>7.8</v>
      </c>
      <c r="J104" s="8">
        <f>I104/$H$124</f>
        <v>1.1927110674259444E-4</v>
      </c>
      <c r="K104" s="40">
        <f t="shared" si="2"/>
        <v>0.99965029099856351</v>
      </c>
    </row>
    <row r="105" spans="1:11" ht="48" customHeight="1" x14ac:dyDescent="0.2">
      <c r="A105" s="9" t="s">
        <v>202</v>
      </c>
      <c r="B105" s="11" t="s">
        <v>203</v>
      </c>
      <c r="C105" s="9" t="s">
        <v>22</v>
      </c>
      <c r="D105" s="9" t="s">
        <v>204</v>
      </c>
      <c r="E105" s="10" t="s">
        <v>95</v>
      </c>
      <c r="F105" s="11">
        <v>1</v>
      </c>
      <c r="G105" s="12">
        <v>5.97</v>
      </c>
      <c r="H105" s="12">
        <v>7.55</v>
      </c>
      <c r="I105" s="12">
        <v>7.55</v>
      </c>
      <c r="J105" s="8">
        <f>I105/$H$124</f>
        <v>1.1544831485981897E-4</v>
      </c>
      <c r="K105" s="40">
        <f t="shared" si="2"/>
        <v>0.99976573931342327</v>
      </c>
    </row>
    <row r="106" spans="1:11" ht="48" customHeight="1" x14ac:dyDescent="0.2">
      <c r="A106" s="9" t="s">
        <v>116</v>
      </c>
      <c r="B106" s="11" t="s">
        <v>117</v>
      </c>
      <c r="C106" s="9" t="s">
        <v>22</v>
      </c>
      <c r="D106" s="9" t="s">
        <v>118</v>
      </c>
      <c r="E106" s="10" t="s">
        <v>28</v>
      </c>
      <c r="F106" s="11">
        <v>0.9</v>
      </c>
      <c r="G106" s="12">
        <v>5.97</v>
      </c>
      <c r="H106" s="12">
        <v>7.55</v>
      </c>
      <c r="I106" s="12">
        <v>6.79</v>
      </c>
      <c r="J106" s="8">
        <f>I106/$H$124</f>
        <v>1.0382702753618157E-4</v>
      </c>
      <c r="K106" s="40">
        <f t="shared" si="2"/>
        <v>0.99986956634095947</v>
      </c>
    </row>
    <row r="107" spans="1:11" ht="60" customHeight="1" x14ac:dyDescent="0.2">
      <c r="A107" s="9" t="s">
        <v>217</v>
      </c>
      <c r="B107" s="11" t="s">
        <v>218</v>
      </c>
      <c r="C107" s="9" t="s">
        <v>22</v>
      </c>
      <c r="D107" s="9" t="s">
        <v>219</v>
      </c>
      <c r="E107" s="10" t="s">
        <v>95</v>
      </c>
      <c r="F107" s="11">
        <v>1</v>
      </c>
      <c r="G107" s="12">
        <v>4.17</v>
      </c>
      <c r="H107" s="12">
        <v>5.27</v>
      </c>
      <c r="I107" s="12">
        <v>5.27</v>
      </c>
      <c r="J107" s="8">
        <f>I107/$H$124</f>
        <v>8.0584452888906756E-5</v>
      </c>
      <c r="K107" s="40">
        <f t="shared" si="2"/>
        <v>0.99995015079384841</v>
      </c>
    </row>
    <row r="108" spans="1:11" ht="36" customHeight="1" x14ac:dyDescent="0.2">
      <c r="A108" s="9" t="s">
        <v>220</v>
      </c>
      <c r="B108" s="11" t="s">
        <v>221</v>
      </c>
      <c r="C108" s="9" t="s">
        <v>22</v>
      </c>
      <c r="D108" s="9" t="s">
        <v>222</v>
      </c>
      <c r="E108" s="10" t="s">
        <v>95</v>
      </c>
      <c r="F108" s="11">
        <v>1</v>
      </c>
      <c r="G108" s="12">
        <v>2.58</v>
      </c>
      <c r="H108" s="12">
        <v>3.26</v>
      </c>
      <c r="I108" s="12">
        <v>3.26</v>
      </c>
      <c r="J108" s="8">
        <f>I108/$H$124</f>
        <v>4.9849206151392035E-5</v>
      </c>
      <c r="K108" s="40">
        <f t="shared" si="2"/>
        <v>0.99999999999999978</v>
      </c>
    </row>
    <row r="109" spans="1:11" ht="48" customHeight="1" x14ac:dyDescent="0.2">
      <c r="A109" s="28" t="s">
        <v>18</v>
      </c>
      <c r="B109" s="30"/>
      <c r="C109" s="28"/>
      <c r="D109" s="28" t="s">
        <v>19</v>
      </c>
      <c r="E109" s="32"/>
      <c r="F109" s="34"/>
      <c r="G109" s="36"/>
      <c r="H109" s="36"/>
      <c r="I109" s="38">
        <v>1784.38</v>
      </c>
      <c r="J109" s="8"/>
      <c r="K109" s="40"/>
    </row>
    <row r="110" spans="1:11" ht="72" customHeight="1" x14ac:dyDescent="0.2">
      <c r="A110" s="28" t="s">
        <v>29</v>
      </c>
      <c r="B110" s="30"/>
      <c r="C110" s="28"/>
      <c r="D110" s="28" t="s">
        <v>30</v>
      </c>
      <c r="E110" s="32"/>
      <c r="F110" s="34"/>
      <c r="G110" s="36"/>
      <c r="H110" s="36"/>
      <c r="I110" s="38">
        <v>6788.94</v>
      </c>
      <c r="J110" s="8"/>
      <c r="K110" s="40"/>
    </row>
    <row r="111" spans="1:11" ht="48" customHeight="1" x14ac:dyDescent="0.2">
      <c r="A111" s="28" t="s">
        <v>53</v>
      </c>
      <c r="B111" s="30"/>
      <c r="C111" s="28"/>
      <c r="D111" s="28" t="s">
        <v>54</v>
      </c>
      <c r="E111" s="32"/>
      <c r="F111" s="34"/>
      <c r="G111" s="36"/>
      <c r="H111" s="36"/>
      <c r="I111" s="38">
        <v>1922.98</v>
      </c>
      <c r="J111" s="8"/>
      <c r="K111" s="40"/>
    </row>
    <row r="112" spans="1:11" ht="36" customHeight="1" x14ac:dyDescent="0.2">
      <c r="A112" s="28" t="s">
        <v>59</v>
      </c>
      <c r="B112" s="30"/>
      <c r="C112" s="28"/>
      <c r="D112" s="28" t="s">
        <v>60</v>
      </c>
      <c r="E112" s="32"/>
      <c r="F112" s="34"/>
      <c r="G112" s="36"/>
      <c r="H112" s="36"/>
      <c r="I112" s="38">
        <v>7142.54</v>
      </c>
      <c r="J112" s="8"/>
      <c r="K112" s="40"/>
    </row>
    <row r="113" spans="1:11" ht="24" customHeight="1" x14ac:dyDescent="0.2">
      <c r="A113" s="5" t="s">
        <v>73</v>
      </c>
      <c r="B113" s="5"/>
      <c r="C113" s="5"/>
      <c r="D113" s="5" t="s">
        <v>74</v>
      </c>
      <c r="E113" s="5"/>
      <c r="F113" s="6"/>
      <c r="G113" s="5"/>
      <c r="H113" s="5"/>
      <c r="I113" s="7">
        <v>6804.48</v>
      </c>
      <c r="J113" s="8"/>
      <c r="K113" s="40"/>
    </row>
    <row r="114" spans="1:11" ht="24" customHeight="1" x14ac:dyDescent="0.2">
      <c r="A114" s="28" t="s">
        <v>90</v>
      </c>
      <c r="B114" s="30"/>
      <c r="C114" s="28"/>
      <c r="D114" s="28" t="s">
        <v>91</v>
      </c>
      <c r="E114" s="32"/>
      <c r="F114" s="34"/>
      <c r="G114" s="36"/>
      <c r="H114" s="36"/>
      <c r="I114" s="38">
        <v>7113.92</v>
      </c>
      <c r="J114" s="8"/>
      <c r="K114" s="40"/>
    </row>
    <row r="115" spans="1:11" ht="60" customHeight="1" x14ac:dyDescent="0.2">
      <c r="A115" s="28" t="s">
        <v>108</v>
      </c>
      <c r="B115" s="30"/>
      <c r="C115" s="28"/>
      <c r="D115" s="28" t="s">
        <v>109</v>
      </c>
      <c r="E115" s="32"/>
      <c r="F115" s="34"/>
      <c r="G115" s="36"/>
      <c r="H115" s="36"/>
      <c r="I115" s="38">
        <v>3057.49</v>
      </c>
      <c r="J115" s="8"/>
      <c r="K115" s="40"/>
    </row>
    <row r="116" spans="1:11" ht="48" customHeight="1" x14ac:dyDescent="0.2">
      <c r="A116" s="28" t="s">
        <v>185</v>
      </c>
      <c r="B116" s="30"/>
      <c r="C116" s="28"/>
      <c r="D116" s="28" t="s">
        <v>186</v>
      </c>
      <c r="E116" s="32"/>
      <c r="F116" s="34"/>
      <c r="G116" s="36"/>
      <c r="H116" s="36"/>
      <c r="I116" s="38">
        <v>4051.14</v>
      </c>
      <c r="J116" s="8"/>
      <c r="K116" s="40"/>
    </row>
    <row r="117" spans="1:11" ht="24" customHeight="1" x14ac:dyDescent="0.2">
      <c r="A117" s="5" t="s">
        <v>268</v>
      </c>
      <c r="B117" s="5"/>
      <c r="C117" s="5"/>
      <c r="D117" s="5" t="s">
        <v>269</v>
      </c>
      <c r="E117" s="5"/>
      <c r="F117" s="6"/>
      <c r="G117" s="5"/>
      <c r="H117" s="5"/>
      <c r="I117" s="7">
        <v>7528.54</v>
      </c>
      <c r="J117" s="8"/>
      <c r="K117" s="40"/>
    </row>
    <row r="118" spans="1:11" ht="24" customHeight="1" x14ac:dyDescent="0.2">
      <c r="A118" s="28" t="s">
        <v>309</v>
      </c>
      <c r="B118" s="30"/>
      <c r="C118" s="28"/>
      <c r="D118" s="28" t="s">
        <v>310</v>
      </c>
      <c r="E118" s="32"/>
      <c r="F118" s="34"/>
      <c r="G118" s="36"/>
      <c r="H118" s="36"/>
      <c r="I118" s="38">
        <v>11889.98</v>
      </c>
      <c r="J118" s="8"/>
      <c r="K118" s="40"/>
    </row>
    <row r="119" spans="1:11" ht="24" customHeight="1" x14ac:dyDescent="0.2">
      <c r="A119" s="28" t="s">
        <v>333</v>
      </c>
      <c r="B119" s="30"/>
      <c r="C119" s="28"/>
      <c r="D119" s="28" t="s">
        <v>334</v>
      </c>
      <c r="E119" s="32"/>
      <c r="F119" s="34"/>
      <c r="G119" s="36"/>
      <c r="H119" s="36"/>
      <c r="I119" s="38">
        <v>4418.57</v>
      </c>
      <c r="J119" s="8"/>
      <c r="K119" s="40"/>
    </row>
    <row r="120" spans="1:11" ht="24" customHeight="1" x14ac:dyDescent="0.2">
      <c r="A120" s="28" t="s">
        <v>344</v>
      </c>
      <c r="B120" s="30"/>
      <c r="C120" s="28"/>
      <c r="D120" s="28" t="s">
        <v>345</v>
      </c>
      <c r="E120" s="32"/>
      <c r="F120" s="34"/>
      <c r="G120" s="36"/>
      <c r="H120" s="36"/>
      <c r="I120" s="38">
        <v>2894.27</v>
      </c>
      <c r="J120" s="8"/>
      <c r="K120" s="40"/>
    </row>
    <row r="121" spans="1:1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</row>
    <row r="122" spans="1:11" x14ac:dyDescent="0.2">
      <c r="A122" s="22"/>
      <c r="B122" s="22"/>
      <c r="C122" s="22"/>
      <c r="D122" s="16"/>
      <c r="E122" s="15"/>
      <c r="F122" s="19" t="s">
        <v>355</v>
      </c>
      <c r="G122" s="22"/>
      <c r="H122" s="23">
        <v>51695.98</v>
      </c>
      <c r="I122" s="22"/>
      <c r="J122" s="22"/>
    </row>
    <row r="123" spans="1:11" x14ac:dyDescent="0.2">
      <c r="A123" s="22"/>
      <c r="B123" s="22"/>
      <c r="C123" s="22"/>
      <c r="D123" s="16"/>
      <c r="E123" s="15"/>
      <c r="F123" s="19" t="s">
        <v>356</v>
      </c>
      <c r="G123" s="22"/>
      <c r="H123" s="23">
        <v>13701.25</v>
      </c>
      <c r="I123" s="22"/>
      <c r="J123" s="22"/>
    </row>
    <row r="124" spans="1:11" x14ac:dyDescent="0.2">
      <c r="A124" s="22"/>
      <c r="B124" s="22"/>
      <c r="C124" s="22"/>
      <c r="D124" s="16"/>
      <c r="E124" s="15"/>
      <c r="F124" s="19" t="s">
        <v>357</v>
      </c>
      <c r="G124" s="22"/>
      <c r="H124" s="23">
        <v>65397.23</v>
      </c>
      <c r="I124" s="22"/>
      <c r="J124" s="22"/>
    </row>
    <row r="125" spans="1:11" ht="60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1" ht="69.95" customHeight="1" x14ac:dyDescent="0.2">
      <c r="A126" s="24" t="s">
        <v>358</v>
      </c>
      <c r="B126" s="21"/>
      <c r="C126" s="21"/>
      <c r="D126" s="21"/>
      <c r="E126" s="21"/>
      <c r="F126" s="21"/>
      <c r="G126" s="21"/>
      <c r="H126" s="21"/>
      <c r="I126" s="21"/>
      <c r="J126" s="21"/>
    </row>
  </sheetData>
  <sortState xmlns:xlrd2="http://schemas.microsoft.com/office/spreadsheetml/2017/richdata2" ref="A5:J120">
    <sortCondition descending="1" ref="J5:J120"/>
  </sortState>
  <mergeCells count="18">
    <mergeCell ref="A124:C124"/>
    <mergeCell ref="F124:G124"/>
    <mergeCell ref="H124:J124"/>
    <mergeCell ref="A126:J126"/>
    <mergeCell ref="Q6:Q7"/>
    <mergeCell ref="A3:J3"/>
    <mergeCell ref="A122:C122"/>
    <mergeCell ref="F122:G122"/>
    <mergeCell ref="H122:J122"/>
    <mergeCell ref="A123:C123"/>
    <mergeCell ref="F123:G123"/>
    <mergeCell ref="H123:J123"/>
    <mergeCell ref="E1:F1"/>
    <mergeCell ref="G1:H1"/>
    <mergeCell ref="I1:J1"/>
    <mergeCell ref="E2:F2"/>
    <mergeCell ref="G2:H2"/>
    <mergeCell ref="I2:J2"/>
  </mergeCells>
  <conditionalFormatting sqref="K5:K108">
    <cfRule type="cellIs" dxfId="0" priority="3" operator="lessThan">
      <formula>0.5</formula>
    </cfRule>
    <cfRule type="cellIs" dxfId="1" priority="2" operator="between">
      <formula>0.5</formula>
      <formula>0.8</formula>
    </cfRule>
    <cfRule type="cellIs" dxfId="2" priority="1" operator="greaterThan">
      <formula>0.8</formula>
    </cfRule>
  </conditionalFormatting>
  <pageMargins left="0.5" right="0.5" top="1" bottom="1" header="0.5" footer="0.5"/>
  <pageSetup paperSize="9" fitToHeight="0" orientation="landscape"/>
  <headerFooter>
    <oddHeader>&amp;L &amp;CUPGRADE CONSULTORIA E TREINAMENTOS
CNPJ: 23.108.90/0001-75 &amp;R</oddHeader>
    <oddFooter>&amp;L &amp;CRua General Artur Carvalho CENTRO COMERCIAL PLAZA CENTER, SALA 23 - Turu - São Luís / MA
(98) 9880-60809 / eng.jmuriloreis@gmail.com 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Upgrade</cp:lastModifiedBy>
  <cp:revision>0</cp:revision>
  <dcterms:created xsi:type="dcterms:W3CDTF">2021-01-03T20:14:35Z</dcterms:created>
  <dcterms:modified xsi:type="dcterms:W3CDTF">2021-01-03T21:51:30Z</dcterms:modified>
</cp:coreProperties>
</file>