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showInkAnnotation="0" codeName="ThisWorkbook" checkCompatibility="1"/>
  <mc:AlternateContent xmlns:mc="http://schemas.openxmlformats.org/markup-compatibility/2006">
    <mc:Choice Requires="x15">
      <x15ac:absPath xmlns:x15ac="http://schemas.microsoft.com/office/spreadsheetml/2010/11/ac" url="C:\Users\rafae\Desktop\Planilhas\"/>
    </mc:Choice>
  </mc:AlternateContent>
  <xr:revisionPtr revIDLastSave="0" documentId="13_ncr:1_{D4B08D24-1344-4D63-B979-02C1B26E713B}" xr6:coauthVersionLast="47" xr6:coauthVersionMax="47" xr10:uidLastSave="{00000000-0000-0000-0000-000000000000}"/>
  <bookViews>
    <workbookView xWindow="-108" yWindow="-108" windowWidth="23256" windowHeight="12456" tabRatio="670" activeTab="3" xr2:uid="{00000000-000D-0000-FFFF-FFFF00000000}"/>
  </bookViews>
  <sheets>
    <sheet name="1. Início" sheetId="8" r:id="rId1"/>
    <sheet name="2. Novas instalações" sheetId="11" r:id="rId2"/>
    <sheet name="3. Calc de Potência do Sistema" sheetId="2" r:id="rId3"/>
    <sheet name="4. Cotações" sheetId="9" r:id="rId4"/>
    <sheet name="5. Dados Financeiros" sheetId="1" r:id="rId5"/>
    <sheet name="6. Proposta Comercial" sheetId="4" r:id="rId6"/>
  </sheets>
  <definedNames>
    <definedName name="_xlnm.Print_Area" localSheetId="4">'5. Dados Financeiros'!$C$2:$O$45</definedName>
    <definedName name="_xlnm.Print_Area" localSheetId="5">'6. Proposta Comercial'!$A$1:$D$251</definedName>
    <definedName name="Print_Area_0" localSheetId="4">'5. Dados Financeiros'!$C$2:$M$79</definedName>
    <definedName name="Print_Area_0_0" localSheetId="4">'5. Dados Financeiros'!$C$2:$M$79</definedName>
    <definedName name="Print_Area_0_0_0" localSheetId="4">'5. Dados Financeiros'!$C$2:$M$79</definedName>
    <definedName name="Print_Area_0_0_0_0" localSheetId="4">'5. Dados Financeiros'!$C$2:$M$79</definedName>
    <definedName name="Print_Area_0_0_0_0_0" localSheetId="4">'5. Dados Financeiros'!$C$2:$M$79</definedName>
    <definedName name="Print_Area_0_0_0_0_0_0" localSheetId="4">'5. Dados Financeiros'!$C$2:$M$79</definedName>
    <definedName name="Print_Area_0_0_0_0_0_0_0" localSheetId="4">'5. Dados Financeiros'!$C$2:$M$79</definedName>
    <definedName name="Print_Area_0_0_0_0_0_0_0_0" localSheetId="4">'5. Dados Financeiros'!$C$2:$M$79</definedName>
    <definedName name="Print_Area_0_0_0_0_0_0_0_0_0" localSheetId="4">'5. Dados Financeiros'!$C$2:$M$79</definedName>
    <definedName name="Print_Area_0_0_0_0_0_0_0_0_0_0" localSheetId="4">'5. Dados Financeiros'!$C$2:$M$79</definedName>
    <definedName name="Print_Area_0_0_0_0_0_0_0_0_0_0_0" localSheetId="4">'5. Dados Financeiros'!$C$2:$M$79</definedName>
    <definedName name="Print_Area_0_0_0_0_0_0_0_0_0_0_0_0" localSheetId="4">'5. Dados Financeiros'!$C$2:$M$79</definedName>
    <definedName name="Print_Area_0_0_0_0_0_0_0_0_0_0_0_0_0" localSheetId="4">'5. Dados Financeiros'!$C$2:$M$79</definedName>
    <definedName name="Print_Area_0_0_0_0_0_0_0_0_0_0_0_0_0_0" localSheetId="4">'5. Dados Financeiros'!$C$2:$M$79</definedName>
    <definedName name="Print_Area_0_0_0_0_0_0_0_0_0_0_0_0_0_0_0" localSheetId="4">'5. Dados Financeiros'!$C$2:$M$79</definedName>
    <definedName name="Print_Area_0_0_0_0_0_0_0_0_0_0_0_0_0_0_0_0" localSheetId="4">'5. Dados Financeiros'!$C$2:$M$79</definedName>
    <definedName name="Print_Area_0_0_0_0_0_0_0_0_0_0_0_0_0_0_0_0_0" localSheetId="4">'5. Dados Financeiros'!$C$2:$M$79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 i="9" l="1"/>
  <c r="B100" i="4"/>
  <c r="C62" i="4" l="1"/>
  <c r="C24" i="4"/>
  <c r="G25" i="11"/>
  <c r="G24" i="11"/>
  <c r="G23" i="11"/>
  <c r="G22" i="11"/>
  <c r="G21" i="11"/>
  <c r="G20" i="11"/>
  <c r="G19" i="11"/>
  <c r="G18" i="11"/>
  <c r="G17" i="11"/>
  <c r="G16" i="11"/>
  <c r="G15" i="11"/>
  <c r="G14" i="11"/>
  <c r="G13" i="11"/>
  <c r="G12" i="11"/>
  <c r="G11" i="11"/>
  <c r="G10" i="11"/>
  <c r="G9" i="11"/>
  <c r="G8" i="11"/>
  <c r="G7" i="11"/>
  <c r="G6" i="11"/>
  <c r="G5" i="11"/>
  <c r="G4" i="11"/>
  <c r="G3" i="11"/>
  <c r="H3" i="11" s="1"/>
  <c r="G2" i="11"/>
  <c r="C18" i="2"/>
  <c r="G13" i="9" l="1"/>
  <c r="I3" i="11" l="1"/>
  <c r="H4" i="11"/>
  <c r="I4" i="11" s="1"/>
  <c r="H5" i="11"/>
  <c r="I5" i="11" s="1"/>
  <c r="H6" i="11"/>
  <c r="I6" i="11" s="1"/>
  <c r="H7" i="11"/>
  <c r="I7" i="11" s="1"/>
  <c r="H8" i="11"/>
  <c r="I8" i="11" s="1"/>
  <c r="H9" i="11"/>
  <c r="I9" i="11" s="1"/>
  <c r="H10" i="11"/>
  <c r="I10" i="11" s="1"/>
  <c r="H11" i="11"/>
  <c r="I11" i="11" s="1"/>
  <c r="H12" i="11"/>
  <c r="I12" i="11" s="1"/>
  <c r="H13" i="11"/>
  <c r="I13" i="11" s="1"/>
  <c r="H14" i="11"/>
  <c r="I14" i="11" s="1"/>
  <c r="H15" i="11"/>
  <c r="I15" i="11" s="1"/>
  <c r="H16" i="11"/>
  <c r="I16" i="11" s="1"/>
  <c r="H17" i="11"/>
  <c r="I17" i="11" s="1"/>
  <c r="H18" i="11"/>
  <c r="I18" i="11" s="1"/>
  <c r="H19" i="11"/>
  <c r="I19" i="11" s="1"/>
  <c r="H20" i="11"/>
  <c r="I20" i="11" s="1"/>
  <c r="H21" i="11"/>
  <c r="I21" i="11" s="1"/>
  <c r="H22" i="11"/>
  <c r="I22" i="11" s="1"/>
  <c r="H23" i="11"/>
  <c r="I23" i="11" s="1"/>
  <c r="H24" i="11"/>
  <c r="I24" i="11" s="1"/>
  <c r="H25" i="11"/>
  <c r="I25" i="11" s="1"/>
  <c r="H2" i="11"/>
  <c r="I2" i="11" s="1"/>
  <c r="B27" i="11" l="1"/>
  <c r="C19" i="2" s="1"/>
  <c r="C21" i="2" s="1"/>
  <c r="F8" i="2" s="1"/>
  <c r="F9" i="2" l="1"/>
  <c r="B62" i="4"/>
  <c r="G11" i="9" l="1"/>
  <c r="G12" i="9"/>
  <c r="G14" i="9"/>
  <c r="G15" i="9"/>
  <c r="G16" i="9"/>
  <c r="G17" i="9"/>
  <c r="G18" i="9"/>
  <c r="B24" i="9" l="1"/>
  <c r="B9" i="4"/>
  <c r="A169" i="4"/>
  <c r="A170" i="4"/>
  <c r="A171" i="4"/>
  <c r="A172" i="4"/>
  <c r="A173" i="4"/>
  <c r="A174" i="4"/>
  <c r="A175" i="4"/>
  <c r="A176" i="4"/>
  <c r="A177" i="4"/>
  <c r="A178" i="4"/>
  <c r="A179" i="4"/>
  <c r="B167" i="4"/>
  <c r="A167" i="4"/>
  <c r="B166" i="4"/>
  <c r="B165" i="4"/>
  <c r="A165" i="4"/>
  <c r="B164" i="4"/>
  <c r="A164" i="4"/>
  <c r="B163" i="4"/>
  <c r="A163" i="4"/>
  <c r="B162" i="4"/>
  <c r="A162" i="4"/>
  <c r="B161" i="4"/>
  <c r="A161" i="4"/>
  <c r="A160" i="4"/>
  <c r="A159" i="4"/>
  <c r="B26" i="9" l="1"/>
  <c r="I7" i="1" s="1"/>
  <c r="B228" i="4" l="1"/>
  <c r="B170" i="4"/>
  <c r="B10" i="4" l="1"/>
  <c r="D9" i="1"/>
  <c r="D8" i="1"/>
  <c r="G7" i="1"/>
  <c r="B160" i="4" s="1"/>
  <c r="E13" i="1" l="1"/>
  <c r="A166" i="4" s="1"/>
  <c r="F10" i="2" l="1"/>
  <c r="C22" i="4" s="1"/>
  <c r="C25" i="4"/>
  <c r="F7" i="2"/>
  <c r="C26" i="4"/>
  <c r="F45" i="1"/>
  <c r="H45" i="1" s="1"/>
  <c r="F44" i="1"/>
  <c r="H44" i="1" s="1"/>
  <c r="F43" i="1"/>
  <c r="H43" i="1" s="1"/>
  <c r="F42" i="1"/>
  <c r="H42" i="1" s="1"/>
  <c r="O42" i="1" s="1"/>
  <c r="F41" i="1"/>
  <c r="H41" i="1" s="1"/>
  <c r="F40" i="1"/>
  <c r="H40" i="1" s="1"/>
  <c r="F39" i="1"/>
  <c r="H39" i="1" s="1"/>
  <c r="F38" i="1"/>
  <c r="H38" i="1" s="1"/>
  <c r="O38" i="1" s="1"/>
  <c r="F37" i="1"/>
  <c r="H37" i="1" s="1"/>
  <c r="F36" i="1"/>
  <c r="H36" i="1" s="1"/>
  <c r="F35" i="1"/>
  <c r="H35" i="1" s="1"/>
  <c r="O35" i="1" s="1"/>
  <c r="F34" i="1"/>
  <c r="H34" i="1" s="1"/>
  <c r="F33" i="1"/>
  <c r="H33" i="1" s="1"/>
  <c r="F32" i="1"/>
  <c r="H32" i="1" s="1"/>
  <c r="F31" i="1"/>
  <c r="H31" i="1" s="1"/>
  <c r="O31" i="1" s="1"/>
  <c r="F30" i="1"/>
  <c r="H30" i="1" s="1"/>
  <c r="F29" i="1"/>
  <c r="H29" i="1" s="1"/>
  <c r="O29" i="1" s="1"/>
  <c r="F28" i="1"/>
  <c r="H28" i="1" s="1"/>
  <c r="O28" i="1" s="1"/>
  <c r="F27" i="1"/>
  <c r="H27" i="1" s="1"/>
  <c r="O27" i="1" s="1"/>
  <c r="F26" i="1"/>
  <c r="H26" i="1" s="1"/>
  <c r="F25" i="1"/>
  <c r="H25" i="1" s="1"/>
  <c r="O25" i="1" s="1"/>
  <c r="F24" i="1"/>
  <c r="H24" i="1" s="1"/>
  <c r="F23" i="1"/>
  <c r="H23" i="1" s="1"/>
  <c r="O23" i="1" s="1"/>
  <c r="F22" i="1"/>
  <c r="H22" i="1" s="1"/>
  <c r="F21" i="1"/>
  <c r="F20" i="1"/>
  <c r="H20" i="1" s="1"/>
  <c r="D7" i="1" l="1"/>
  <c r="D44" i="1" s="1"/>
  <c r="K44" i="1" s="1"/>
  <c r="C23" i="4"/>
  <c r="H21" i="1"/>
  <c r="O21" i="1" s="1"/>
  <c r="O37" i="1"/>
  <c r="O43" i="1"/>
  <c r="O44" i="1"/>
  <c r="O45" i="1"/>
  <c r="O24" i="1"/>
  <c r="O30" i="1"/>
  <c r="O34" i="1"/>
  <c r="O36" i="1"/>
  <c r="O32" i="1"/>
  <c r="O39" i="1"/>
  <c r="O20" i="1"/>
  <c r="O22" i="1"/>
  <c r="O33" i="1"/>
  <c r="O41" i="1"/>
  <c r="O26" i="1"/>
  <c r="O40" i="1"/>
  <c r="D34" i="1" l="1"/>
  <c r="K34" i="1" s="1"/>
  <c r="D32" i="1"/>
  <c r="G32" i="1" s="1"/>
  <c r="I32" i="1" s="1"/>
  <c r="E44" i="1"/>
  <c r="D45" i="1"/>
  <c r="E45" i="1" s="1"/>
  <c r="G44" i="1"/>
  <c r="I44" i="1" s="1"/>
  <c r="D43" i="1"/>
  <c r="E43" i="1" s="1"/>
  <c r="D30" i="1"/>
  <c r="K30" i="1" s="1"/>
  <c r="D41" i="1"/>
  <c r="K41" i="1" s="1"/>
  <c r="D36" i="1"/>
  <c r="K36" i="1" s="1"/>
  <c r="D20" i="1"/>
  <c r="E20" i="1" s="1"/>
  <c r="D28" i="1"/>
  <c r="G28" i="1" s="1"/>
  <c r="I28" i="1" s="1"/>
  <c r="D39" i="1"/>
  <c r="K39" i="1" s="1"/>
  <c r="D42" i="1"/>
  <c r="G42" i="1" s="1"/>
  <c r="I42" i="1" s="1"/>
  <c r="D26" i="1"/>
  <c r="K26" i="1" s="1"/>
  <c r="D37" i="1"/>
  <c r="E37" i="1" s="1"/>
  <c r="D40" i="1"/>
  <c r="G40" i="1" s="1"/>
  <c r="I40" i="1" s="1"/>
  <c r="D24" i="1"/>
  <c r="G24" i="1" s="1"/>
  <c r="I24" i="1" s="1"/>
  <c r="D33" i="1"/>
  <c r="K33" i="1" s="1"/>
  <c r="D38" i="1"/>
  <c r="K38" i="1" s="1"/>
  <c r="D22" i="1"/>
  <c r="G22" i="1" s="1"/>
  <c r="I22" i="1" s="1"/>
  <c r="D31" i="1"/>
  <c r="G31" i="1" s="1"/>
  <c r="I31" i="1" s="1"/>
  <c r="D29" i="1"/>
  <c r="G29" i="1" s="1"/>
  <c r="I29" i="1" s="1"/>
  <c r="D27" i="1"/>
  <c r="E27" i="1" s="1"/>
  <c r="D25" i="1"/>
  <c r="K25" i="1" s="1"/>
  <c r="D23" i="1"/>
  <c r="E23" i="1" s="1"/>
  <c r="D21" i="1"/>
  <c r="G21" i="1" s="1"/>
  <c r="I21" i="1" s="1"/>
  <c r="D35" i="1"/>
  <c r="G35" i="1" s="1"/>
  <c r="I35" i="1" s="1"/>
  <c r="E39" i="1"/>
  <c r="G39" i="1" l="1"/>
  <c r="I39" i="1" s="1"/>
  <c r="K43" i="1"/>
  <c r="N43" i="1" s="1"/>
  <c r="L43" i="1" s="1"/>
  <c r="M43" i="1" s="1"/>
  <c r="K28" i="1"/>
  <c r="N28" i="1" s="1"/>
  <c r="L28" i="1" s="1"/>
  <c r="M28" i="1" s="1"/>
  <c r="E28" i="1"/>
  <c r="E38" i="1"/>
  <c r="G20" i="1"/>
  <c r="I20" i="1" s="1"/>
  <c r="J20" i="1" s="1"/>
  <c r="J21" i="1" s="1"/>
  <c r="E22" i="1"/>
  <c r="K45" i="1"/>
  <c r="N45" i="1" s="1"/>
  <c r="L45" i="1" s="1"/>
  <c r="M45" i="1" s="1"/>
  <c r="E36" i="1"/>
  <c r="E35" i="1"/>
  <c r="G38" i="1"/>
  <c r="I38" i="1" s="1"/>
  <c r="G33" i="1"/>
  <c r="I33" i="1" s="1"/>
  <c r="E32" i="1"/>
  <c r="K20" i="1"/>
  <c r="N20" i="1" s="1"/>
  <c r="L20" i="1" s="1"/>
  <c r="E26" i="1"/>
  <c r="E33" i="1"/>
  <c r="K29" i="1"/>
  <c r="N29" i="1" s="1"/>
  <c r="L29" i="1" s="1"/>
  <c r="M29" i="1" s="1"/>
  <c r="K32" i="1"/>
  <c r="N32" i="1" s="1"/>
  <c r="L32" i="1" s="1"/>
  <c r="M32" i="1" s="1"/>
  <c r="K22" i="1"/>
  <c r="N22" i="1" s="1"/>
  <c r="L22" i="1" s="1"/>
  <c r="M22" i="1" s="1"/>
  <c r="G45" i="1"/>
  <c r="I45" i="1" s="1"/>
  <c r="I15" i="1"/>
  <c r="B178" i="4" s="1"/>
  <c r="K42" i="1"/>
  <c r="N42" i="1" s="1"/>
  <c r="L42" i="1" s="1"/>
  <c r="M42" i="1" s="1"/>
  <c r="G34" i="1"/>
  <c r="I34" i="1" s="1"/>
  <c r="G36" i="1"/>
  <c r="I36" i="1" s="1"/>
  <c r="K24" i="1"/>
  <c r="N24" i="1" s="1"/>
  <c r="L24" i="1" s="1"/>
  <c r="M24" i="1" s="1"/>
  <c r="E34" i="1"/>
  <c r="G23" i="1"/>
  <c r="I23" i="1" s="1"/>
  <c r="E24" i="1"/>
  <c r="K23" i="1"/>
  <c r="N23" i="1" s="1"/>
  <c r="L23" i="1" s="1"/>
  <c r="M23" i="1" s="1"/>
  <c r="E30" i="1"/>
  <c r="K31" i="1"/>
  <c r="N31" i="1" s="1"/>
  <c r="L31" i="1" s="1"/>
  <c r="M31" i="1" s="1"/>
  <c r="G30" i="1"/>
  <c r="I30" i="1" s="1"/>
  <c r="G43" i="1"/>
  <c r="I43" i="1" s="1"/>
  <c r="E29" i="1"/>
  <c r="K37" i="1"/>
  <c r="N37" i="1" s="1"/>
  <c r="L37" i="1" s="1"/>
  <c r="M37" i="1" s="1"/>
  <c r="E31" i="1"/>
  <c r="G41" i="1"/>
  <c r="I41" i="1" s="1"/>
  <c r="G26" i="1"/>
  <c r="I26" i="1" s="1"/>
  <c r="G27" i="1"/>
  <c r="I27" i="1" s="1"/>
  <c r="E40" i="1"/>
  <c r="K40" i="1"/>
  <c r="N40" i="1" s="1"/>
  <c r="L40" i="1" s="1"/>
  <c r="M40" i="1" s="1"/>
  <c r="E41" i="1"/>
  <c r="G25" i="1"/>
  <c r="I25" i="1" s="1"/>
  <c r="E25" i="1"/>
  <c r="G37" i="1"/>
  <c r="I37" i="1" s="1"/>
  <c r="K27" i="1"/>
  <c r="N27" i="1" s="1"/>
  <c r="L27" i="1" s="1"/>
  <c r="M27" i="1" s="1"/>
  <c r="E42" i="1"/>
  <c r="E21" i="1"/>
  <c r="K35" i="1"/>
  <c r="N35" i="1" s="1"/>
  <c r="L35" i="1" s="1"/>
  <c r="M35" i="1" s="1"/>
  <c r="K21" i="1"/>
  <c r="N21" i="1" s="1"/>
  <c r="L21" i="1" s="1"/>
  <c r="M21" i="1" s="1"/>
  <c r="I16" i="1"/>
  <c r="B179" i="4" s="1"/>
  <c r="N26" i="1"/>
  <c r="L26" i="1" s="1"/>
  <c r="M26" i="1" s="1"/>
  <c r="N30" i="1"/>
  <c r="L30" i="1" s="1"/>
  <c r="M30" i="1" s="1"/>
  <c r="N34" i="1"/>
  <c r="L34" i="1" s="1"/>
  <c r="M34" i="1" s="1"/>
  <c r="N36" i="1"/>
  <c r="L36" i="1" s="1"/>
  <c r="M36" i="1" s="1"/>
  <c r="N38" i="1"/>
  <c r="L38" i="1" s="1"/>
  <c r="M38" i="1" s="1"/>
  <c r="N44" i="1"/>
  <c r="L44" i="1" s="1"/>
  <c r="M44" i="1" s="1"/>
  <c r="N25" i="1"/>
  <c r="L25" i="1" s="1"/>
  <c r="M25" i="1" s="1"/>
  <c r="N33" i="1"/>
  <c r="L33" i="1" s="1"/>
  <c r="M33" i="1" s="1"/>
  <c r="N39" i="1"/>
  <c r="L39" i="1" s="1"/>
  <c r="M39" i="1" s="1"/>
  <c r="N41" i="1"/>
  <c r="L41" i="1" s="1"/>
  <c r="M41" i="1" s="1"/>
  <c r="B20" i="1" l="1"/>
  <c r="I12" i="1"/>
  <c r="B175" i="4" s="1"/>
  <c r="I14" i="1"/>
  <c r="B177" i="4" s="1"/>
  <c r="I13" i="1"/>
  <c r="B176" i="4" s="1"/>
  <c r="I11" i="1"/>
  <c r="B174" i="4" s="1"/>
  <c r="I10" i="1"/>
  <c r="B173" i="4" s="1"/>
  <c r="M20" i="1"/>
  <c r="I8" i="1" s="1"/>
  <c r="B21" i="1"/>
  <c r="J22" i="1"/>
  <c r="B171" i="4" l="1"/>
  <c r="B22" i="1"/>
  <c r="J23" i="1"/>
  <c r="B23" i="1" l="1"/>
  <c r="J24" i="1"/>
  <c r="J25" i="1" l="1"/>
  <c r="B24" i="1"/>
  <c r="B25" i="1" l="1"/>
  <c r="J26" i="1"/>
  <c r="J27" i="1" l="1"/>
  <c r="B26" i="1"/>
  <c r="J28" i="1" l="1"/>
  <c r="B27" i="1"/>
  <c r="J29" i="1" l="1"/>
  <c r="B28" i="1"/>
  <c r="B29" i="1" l="1"/>
  <c r="J30" i="1"/>
  <c r="B30" i="1" l="1"/>
  <c r="J31" i="1"/>
  <c r="J32" i="1" l="1"/>
  <c r="B31" i="1"/>
  <c r="J33" i="1" l="1"/>
  <c r="B32" i="1"/>
  <c r="B33" i="1" l="1"/>
  <c r="J34" i="1"/>
  <c r="J35" i="1" l="1"/>
  <c r="B34" i="1"/>
  <c r="J36" i="1" l="1"/>
  <c r="B35" i="1"/>
  <c r="J37" i="1" l="1"/>
  <c r="B36" i="1"/>
  <c r="B37" i="1" l="1"/>
  <c r="J38" i="1"/>
  <c r="J39" i="1" l="1"/>
  <c r="B38" i="1"/>
  <c r="J40" i="1" l="1"/>
  <c r="B39" i="1"/>
  <c r="B40" i="1" l="1"/>
  <c r="J41" i="1"/>
  <c r="B41" i="1" l="1"/>
  <c r="J42" i="1"/>
  <c r="J43" i="1" l="1"/>
  <c r="B42" i="1"/>
  <c r="J44" i="1" l="1"/>
  <c r="B43" i="1"/>
  <c r="B44" i="1" l="1"/>
  <c r="J45" i="1"/>
  <c r="B45" i="1" s="1"/>
  <c r="I9" i="1" l="1"/>
  <c r="B172"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Anderson Lima</author>
  </authors>
  <commentList>
    <comment ref="E1" authorId="0" shapeId="0" xr:uid="{398D1F63-FB81-4D74-A4D9-7B5F93C8FC6E}">
      <text>
        <r>
          <rPr>
            <sz val="9"/>
            <color indexed="81"/>
            <rFont val="Segoe UI"/>
            <family val="2"/>
          </rPr>
          <t xml:space="preserve">
A potência do aparelho elétrico pode ser consultada na etiqueta de informações técnicas fixadas no mesmo.
</t>
        </r>
      </text>
    </comment>
    <comment ref="F1" authorId="0" shapeId="0" xr:uid="{A7A1824F-9A0B-4AFB-939C-75665C7A8E51}">
      <text>
        <r>
          <rPr>
            <sz val="9"/>
            <color indexed="81"/>
            <rFont val="Segoe UI"/>
            <family val="2"/>
          </rPr>
          <t xml:space="preserve">
Preencha esse campo apenas se não for possível saber o valor da potência do aparelho.</t>
        </r>
      </text>
    </comment>
    <comment ref="G1" authorId="0" shapeId="0" xr:uid="{4D8AA5DB-1CE9-46B4-AE88-48E5CFAE11D7}">
      <text>
        <r>
          <rPr>
            <sz val="9"/>
            <color indexed="81"/>
            <rFont val="Segoe UI"/>
            <family val="2"/>
          </rPr>
          <t xml:space="preserve">
Preencha esse campo apenas se não for possível saber o valor da potência do aparelho.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Anderson Lima</author>
  </authors>
  <commentList>
    <comment ref="C21" authorId="0" shapeId="0" xr:uid="{092BDE7F-D082-4EA0-B50A-9D6F85963894}">
      <text>
        <r>
          <rPr>
            <sz val="7"/>
            <color indexed="81"/>
            <rFont val="Segoe UI"/>
            <family val="2"/>
          </rPr>
          <t xml:space="preserve">
Esta será a potência que o sistema terá se acordo com a necessidade do cliente (zerar a conta de energia, economizar parte da sua conta de luz, compensar aumento de consumo ou equipamentos isolados, etc).
Os valores nos campos "média anual" ou "novas instalações são uma referência de consumo para o cliente fazer esta análise.
</t>
        </r>
      </text>
    </comment>
  </commentList>
</comments>
</file>

<file path=xl/sharedStrings.xml><?xml version="1.0" encoding="utf-8"?>
<sst xmlns="http://schemas.openxmlformats.org/spreadsheetml/2006/main" count="242" uniqueCount="214">
  <si>
    <t>Dados do Projeto</t>
  </si>
  <si>
    <t>Características Técnicas</t>
  </si>
  <si>
    <t>Características Financeiras</t>
  </si>
  <si>
    <t>Potência (Wp)</t>
  </si>
  <si>
    <t>Preço do kWh ano 0</t>
  </si>
  <si>
    <t>Perdas (%)</t>
  </si>
  <si>
    <t>Degradação dos painéis (%a.a.)</t>
  </si>
  <si>
    <t>Custo de Manutenção (%a.a.)</t>
  </si>
  <si>
    <t>Inflação Projetada (%a.a.)</t>
  </si>
  <si>
    <t>Inflação Energética Projetada (%a.a.)</t>
  </si>
  <si>
    <t>Ano de troca do Inversor</t>
  </si>
  <si>
    <t>Investimento Concorrente (%a.a.)</t>
  </si>
  <si>
    <t>Sem Solar</t>
  </si>
  <si>
    <t>Com Solar</t>
  </si>
  <si>
    <t>Economia Anual</t>
  </si>
  <si>
    <t>Economia Mensal</t>
  </si>
  <si>
    <t>Fluxo de caixa</t>
  </si>
  <si>
    <t>Ano índice</t>
  </si>
  <si>
    <t>Gasto sem solar</t>
  </si>
  <si>
    <t>Tarifa (R$/kWh)</t>
  </si>
  <si>
    <t>Retorno Financeiro</t>
  </si>
  <si>
    <t>Gasto Anual</t>
  </si>
  <si>
    <t>Subtotal Anual</t>
  </si>
  <si>
    <t>Total Acumulado</t>
  </si>
  <si>
    <t>Valor do Investimento</t>
  </si>
  <si>
    <t>Economia já no Primeiro Mês</t>
  </si>
  <si>
    <t>Payback Ano</t>
  </si>
  <si>
    <t>Economia Total Gerada</t>
  </si>
  <si>
    <t>Valor Presente Líquido</t>
  </si>
  <si>
    <t>Taxa Interna de Retorno</t>
  </si>
  <si>
    <t>Geração estimada diária (kWh)</t>
  </si>
  <si>
    <t>Geração estimada mensal (kWh)</t>
  </si>
  <si>
    <t>Geração estimada anual (kWh)</t>
  </si>
  <si>
    <t>Valor estimado do kWh com solar</t>
  </si>
  <si>
    <t>Consumo Mínimo mensal (kWh)</t>
  </si>
  <si>
    <t>Geração Anual Estimada (kWh)</t>
  </si>
  <si>
    <t>Gráficos</t>
  </si>
  <si>
    <t>Resultados</t>
  </si>
  <si>
    <t>Radiação Solar (hsp)</t>
  </si>
  <si>
    <t>Geração Mensal Estimada(kWh)</t>
  </si>
  <si>
    <t>Número de Módulos</t>
  </si>
  <si>
    <t>Potência do Módulo (W)</t>
  </si>
  <si>
    <t>Radiação (hsp/dia)</t>
  </si>
  <si>
    <t>Área Ocupada</t>
  </si>
  <si>
    <t>Análise Financeira</t>
  </si>
  <si>
    <t>Cálculo da Potência de um Sistema FV</t>
  </si>
  <si>
    <t>Nome</t>
  </si>
  <si>
    <t>Cidade</t>
  </si>
  <si>
    <t>Telefone</t>
  </si>
  <si>
    <t>ORÇAMENTO</t>
  </si>
  <si>
    <t>Descrição</t>
  </si>
  <si>
    <t>Forma de Pagamento</t>
  </si>
  <si>
    <t>Prazo de Entrega</t>
  </si>
  <si>
    <t>DADOS CONSUMO ATUAL DE ENERGIA</t>
  </si>
  <si>
    <t>PROPOSTA DE SISTEMA DE GERAÇÃO SOLAR</t>
  </si>
  <si>
    <t>ANÁLISE FINANCEIRA</t>
  </si>
  <si>
    <t>Consumo Médio Mensal</t>
  </si>
  <si>
    <t xml:space="preserve">Valor Presente Líquido, ou VPL é o somatório dos termos de um </t>
  </si>
  <si>
    <t xml:space="preserve">Fluxo de Caixa Descontado. Quanto maior o VPL, mais lucrativo </t>
  </si>
  <si>
    <t xml:space="preserve">será o projeto ou novo negócio. O VPL indica qual o lucro que o </t>
  </si>
  <si>
    <t>projeto ou novo negócio trará.</t>
  </si>
  <si>
    <t xml:space="preserve">Taxa Interna de Retorno, ou TIR é a taxa de juros para a qual o </t>
  </si>
  <si>
    <t xml:space="preserve">VPL é nulo. Quanto maior a TIR, melhor e mais lucrativo será o </t>
  </si>
  <si>
    <t xml:space="preserve">projeto ou novo negócio. Pense na TIR como a taxa de juros que </t>
  </si>
  <si>
    <t xml:space="preserve">uma aplicação financeira precisaria render para ser tão lucrativa </t>
  </si>
  <si>
    <t>quanto o projeto ou novo negócio.</t>
  </si>
  <si>
    <t xml:space="preserve">Com base nas informações de consumo, tarifa, tipo de instalação, e informações sobre o </t>
  </si>
  <si>
    <t>local de instalação, ofertamos o seguinte sistema:</t>
  </si>
  <si>
    <t>Seu Sistema</t>
  </si>
  <si>
    <t>Garantias</t>
  </si>
  <si>
    <t>Módulos Fotovoltaicos</t>
  </si>
  <si>
    <t>10 anos contra defeitos de fabricação</t>
  </si>
  <si>
    <t>25 anos de capacidade de geração (80% da inicial)</t>
  </si>
  <si>
    <t>Inversores</t>
  </si>
  <si>
    <t>7 anos</t>
  </si>
  <si>
    <t>Instalação</t>
  </si>
  <si>
    <t>12 meses</t>
  </si>
  <si>
    <t>Escopo</t>
  </si>
  <si>
    <t>Estão incluídos no escopo desta proposta os seguintes serviços:</t>
  </si>
  <si>
    <t>• Dimensionamento do sistema;</t>
  </si>
  <si>
    <t>• Vistoria do local de instalação;</t>
  </si>
  <si>
    <t>• Elaboração do projeto do sistema conforme normas técnicas aplicáveis da</t>
  </si>
  <si>
    <t>concessionária de energia;</t>
  </si>
  <si>
    <t>• Anotação de Responsabilidade Técnica (ART) junto ao CREA;</t>
  </si>
  <si>
    <t>• Fornecimento dos equipamentos relacionados no item 5, incluindo fretes;</t>
  </si>
  <si>
    <t>• Fornecimento dos materiais necessários para suporte padrão e ligação dos</t>
  </si>
  <si>
    <t>equipamentos;</t>
  </si>
  <si>
    <t>• Aprovação do projeto junto a concessionária de energia local;</t>
  </si>
  <si>
    <t>• Instalação do sistema de geração de energia solar fotovoltaica, incluindo deslocamento,</t>
  </si>
  <si>
    <t>hospedagem e alimentação da equipe;</t>
  </si>
  <si>
    <t>• Interligação do sistema na rede da Concessionária;</t>
  </si>
  <si>
    <t>• Comissionamento do sistema;</t>
  </si>
  <si>
    <t>• Monitoramento da geração do sistema via wifi (dependente de rede wireless no local de</t>
  </si>
  <si>
    <t>instalação do inversor, com acesso à internet);</t>
  </si>
  <si>
    <t>Os prazos, preços e demais condições apresentadas neste documento não incluem a</t>
  </si>
  <si>
    <t>execução dos seguintes serviços:</t>
  </si>
  <si>
    <t>• Reforço das estruturas do telhado e/ou cobertura existente para recebimento dos</t>
  </si>
  <si>
    <t>• Obras civis de qualquer natureza, como adequações no padrão de entrada, nova</t>
  </si>
  <si>
    <t>infraestrutura elétrica para interligação na rede interna existente e fundações para</t>
  </si>
  <si>
    <t>instalação dos painéis no solo (estamos considerando que os painéis serão instalados em</t>
  </si>
  <si>
    <t>cobertura ou telhado cerâmico existente);</t>
  </si>
  <si>
    <t>• Instalação de malha de aterramento para proteção do sistema;</t>
  </si>
  <si>
    <t>• Adequações ou reparos nas instalações elétricas existentes;</t>
  </si>
  <si>
    <t>Valor total do Investimento</t>
  </si>
  <si>
    <t>Validade da Proposta</t>
  </si>
  <si>
    <t>Vendedor</t>
  </si>
  <si>
    <t>TERMO DE ACEITE</t>
  </si>
  <si>
    <t xml:space="preserve">Declaro estar de acordo com os termos estabelecidos na proposta comercial e de serviços </t>
  </si>
  <si>
    <t>de equipamentos, condições comerciais, valores e forma de pagamento</t>
  </si>
  <si>
    <t>Assinatura do Responsável</t>
  </si>
  <si>
    <t>Gráfico 1. Retorno Financeiro Acumlado em 25 Anos</t>
  </si>
  <si>
    <t>Gráfico 2. Comparativo de Gastos de Energia</t>
  </si>
  <si>
    <t>NOME DA SUA EMPRESA AQUI</t>
  </si>
  <si>
    <r>
      <t xml:space="preserve">apresentada pela empresa </t>
    </r>
    <r>
      <rPr>
        <b/>
        <sz val="12"/>
        <color theme="9" tint="-0.499984740745262"/>
        <rFont val="Arial"/>
        <family val="2"/>
      </rPr>
      <t>XXXXX</t>
    </r>
    <r>
      <rPr>
        <sz val="12"/>
        <color theme="9" tint="-0.499984740745262"/>
        <rFont val="Arial"/>
        <family val="2"/>
      </rPr>
      <t xml:space="preserve">, incluindo todas as especificações técnicas, quantidade </t>
    </r>
  </si>
  <si>
    <t>Seq.</t>
  </si>
  <si>
    <t>_________________________</t>
  </si>
  <si>
    <t>Qtd.</t>
  </si>
  <si>
    <t>Área necessária para instalação*</t>
  </si>
  <si>
    <t>STAUBLI CONECTOR MC4 320016P0001-UR PV-KBT4/6II-UR ACOPLADOR FEMEA</t>
  </si>
  <si>
    <t>STAUBLI CONECTOR MC4 32.0017P0001-UR PV-KST4/6II-UR ACOPLADOR MACHO</t>
  </si>
  <si>
    <t>CABO SOLAR NEXANS 52776 ENERGYFLEX BR 0,6/1KV (1500 VDC) VERMELHO - MULT. 25 METR.</t>
  </si>
  <si>
    <t>STRING BOX ECOSOLYS PJ063-17 1000V 32A 01 OU 02 ENTRADAS/ 01 SAIDA C/FUSIVEL</t>
  </si>
  <si>
    <t>ESTRUTURA PAINEL SOLAR ROMAGNOLE 411113 RS-228 PERFIL DE ALUMINIO PAR 4,15 M P/ 4 PLACAS</t>
  </si>
  <si>
    <t>ESTRUTURA PAINEL SOLAR ROMAGNOLE 411109 RS-226 P/TELHA COLONIAL 4 PLACAS</t>
  </si>
  <si>
    <t>IMPOSTO</t>
  </si>
  <si>
    <t>RECURSO HUMANO</t>
  </si>
  <si>
    <t>unidade</t>
  </si>
  <si>
    <t>CABO SOLAR NEXANS 51740 ENERGYFLEX BR 0,6/1KV (1500 V DC) PRETO - MULT. 25 METR.</t>
  </si>
  <si>
    <t>MONTADOR</t>
  </si>
  <si>
    <t>AJUDANTE</t>
  </si>
  <si>
    <t>PROJETISTA</t>
  </si>
  <si>
    <t>Margem de Lucro</t>
  </si>
  <si>
    <t>PAGAMENTO ART</t>
  </si>
  <si>
    <t>ENGENHEIRO ELETRICISTA OU ELETROTÉCNICA PARA APROVAÇÃO DA ART</t>
  </si>
  <si>
    <t>HOSPEDAGEM</t>
  </si>
  <si>
    <t>ALIMENTAÇÃO</t>
  </si>
  <si>
    <t>diária</t>
  </si>
  <si>
    <t>GASOLINA/DIESEL DO TRANSPORTE</t>
  </si>
  <si>
    <t>A vista</t>
  </si>
  <si>
    <t>Uso exclusivo aos alunos da Soliens Virtual Academy</t>
  </si>
  <si>
    <t>A planilha encontra-se bloqueada antes do primeiro acesso.</t>
  </si>
  <si>
    <t>Os botões estão na parte superior da tela e após este processo a planilha estará liberada para uso</t>
  </si>
  <si>
    <t>XXXX</t>
  </si>
  <si>
    <t>xxx</t>
  </si>
  <si>
    <t>Painel Solar Yingli Yl260p-29b Policristalino 260w</t>
  </si>
  <si>
    <t>GEF-2640FC 2,64KWP FRONIUS PRIMO MONO 220V CANADIAN</t>
  </si>
  <si>
    <t>Unidade</t>
  </si>
  <si>
    <t>Valor unit.</t>
  </si>
  <si>
    <t>Valor Total</t>
  </si>
  <si>
    <t>Tipo.</t>
  </si>
  <si>
    <t>Custos</t>
  </si>
  <si>
    <t>Valor total orçamento</t>
  </si>
  <si>
    <t>Autor: Soliens</t>
  </si>
  <si>
    <t>Aparelho Elétrico</t>
  </si>
  <si>
    <t>Dias de uso do 
aparelho no mês</t>
  </si>
  <si>
    <t>Horas de utilização
diária do aparelho</t>
  </si>
  <si>
    <t>Tensão de trabalho
do aparelho (em Volts)</t>
  </si>
  <si>
    <t>Corrente elétrica do
aparelho (em Ampères)</t>
  </si>
  <si>
    <t>Consumo médio mensal
unitário do aparelho (em kWh)</t>
  </si>
  <si>
    <t>Cosumo médio mensal
estimado dos aparelhos
(em kWh)</t>
  </si>
  <si>
    <t>Número de
aparelhos</t>
  </si>
  <si>
    <t>Potência do
aparelho (em Watts)</t>
  </si>
  <si>
    <t>Potência total do arranjo FV (Wp)</t>
  </si>
  <si>
    <t>Produção desejada (kWh / mês)</t>
  </si>
  <si>
    <t>Novas instalções (kWh / mês)</t>
  </si>
  <si>
    <t>Consumo estimado para as novas instalações (em kWh / mês):</t>
  </si>
  <si>
    <t>Consumo nos últimos
12 meses (kWh)</t>
  </si>
  <si>
    <t>Média de consumo (kWh / mês)</t>
  </si>
  <si>
    <t>Planilha de Orçamentos 2022!</t>
  </si>
  <si>
    <t>Após habilitá-las o conteúdo pode ser acessado pelos botões abaixo:</t>
  </si>
  <si>
    <t>Novas instalações</t>
  </si>
  <si>
    <t>Cotaçõe</t>
  </si>
  <si>
    <t>Dados Financeiros</t>
  </si>
  <si>
    <t>Proposta Comercial</t>
  </si>
  <si>
    <t xml:space="preserve"> © SOLIENS 2022 - Todos os direitos reservados.</t>
  </si>
  <si>
    <t xml:space="preserve"> SOLIENS 2022 - Todos os direitos reservados.</t>
  </si>
  <si>
    <t>Preencher valores em branco. Valores são copiados automaticamente para a planílha de dados financeiros.</t>
  </si>
  <si>
    <t>Margem de segurança</t>
  </si>
  <si>
    <t>Preencher valores em branco.</t>
  </si>
  <si>
    <t>Calc de Potênc do Sist</t>
  </si>
  <si>
    <t>ATENÇÃO:</t>
  </si>
  <si>
    <t xml:space="preserve">Clique em "Habilitar conteúdo", "Habillitar edição" ou "Habilitar Macros" dependendo da sua versão. </t>
  </si>
  <si>
    <t>Se você estiver usando no computador:</t>
  </si>
  <si>
    <t>Geração estimada (kWh / mês)</t>
  </si>
  <si>
    <t>PROPOSTA Nº XXX</t>
  </si>
  <si>
    <t>Potência dos módulos (Wp)</t>
  </si>
  <si>
    <t>Potência sugerida (Wp)</t>
  </si>
  <si>
    <t>Número de módulos</t>
  </si>
  <si>
    <t>Produção de Energia Recomendada kWh*</t>
  </si>
  <si>
    <t xml:space="preserve">                                                                           * Valores aproximados. Valores reais serão calculado no projeto final</t>
  </si>
  <si>
    <t>ESSA PROPOSTA CONTEMPLA</t>
  </si>
  <si>
    <t>PROJETO</t>
  </si>
  <si>
    <t>+</t>
  </si>
  <si>
    <t>HOMOLOGAÇÃO</t>
  </si>
  <si>
    <t>EQUIPAMENTOS</t>
  </si>
  <si>
    <t>INSTALAÇÃO</t>
  </si>
  <si>
    <t>TROCA DE MEDIDOR</t>
  </si>
  <si>
    <t>POTÊNCIA</t>
  </si>
  <si>
    <t>MARCA</t>
  </si>
  <si>
    <t>INVERSOR</t>
  </si>
  <si>
    <t>XXX</t>
  </si>
  <si>
    <t>MÓDULOS</t>
  </si>
  <si>
    <t>XXX kW</t>
  </si>
  <si>
    <t xml:space="preserve">  QUANTIDADE</t>
  </si>
  <si>
    <t>Local de instalação</t>
  </si>
  <si>
    <t>Tipo de ligação</t>
  </si>
  <si>
    <t>Tipo de telhado</t>
  </si>
  <si>
    <t>valores válidos para custo de disponibilidade</t>
  </si>
  <si>
    <t>7 dias</t>
  </si>
  <si>
    <t>50 dias</t>
  </si>
  <si>
    <t>VISITA TÉCNICA</t>
  </si>
  <si>
    <t>KIT FOTOVOLTAICO</t>
  </si>
  <si>
    <t>projeto</t>
  </si>
  <si>
    <t>km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</si>
</sst>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quot;R$&quot;* #,##0.00_-;\-&quot;R$&quot;* #,##0.00_-;_-&quot;R$&quot;* &quot;-&quot;??_-;_-@_-"/>
    <numFmt numFmtId="165" formatCode="[$R$-416]\ #,##0.00;[Red]\-[$R$-416]\ #,##0.00"/>
    <numFmt numFmtId="166" formatCode="&quot;R$&quot;\ #,##0.00"/>
    <numFmt numFmtId="167" formatCode="[$R$-416]#,##0.00;\-[$R$-416]#,##0.00"/>
    <numFmt numFmtId="168" formatCode="&quot;R$&quot;#,##0.00"/>
    <numFmt numFmtId="169" formatCode="#,##0_ ;[Red]\-#,##0\ "/>
  </numFmts>
  <fonts count="27" x14ac:knownFonts="1">
    <font>
      <sz val="10"/>
      <name val="Arial"/>
      <family val="2"/>
      <charset val="1"/>
    </font>
    <font>
      <sz val="11"/>
      <color theme="1"/>
      <name val="Calibri"/>
      <family val="2"/>
      <scheme val="minor"/>
    </font>
    <font>
      <sz val="10"/>
      <name val="Arial"/>
      <family val="2"/>
    </font>
    <font>
      <sz val="12"/>
      <name val="Arial"/>
      <family val="2"/>
    </font>
    <font>
      <sz val="10"/>
      <name val="Arial"/>
      <family val="2"/>
      <charset val="1"/>
    </font>
    <font>
      <b/>
      <sz val="10"/>
      <color theme="9" tint="-0.499984740745262"/>
      <name val="Arial"/>
      <family val="2"/>
    </font>
    <font>
      <b/>
      <sz val="12"/>
      <color theme="9" tint="-0.499984740745262"/>
      <name val="Arial"/>
      <family val="2"/>
    </font>
    <font>
      <sz val="12"/>
      <color theme="9" tint="-0.499984740745262"/>
      <name val="Arial"/>
      <family val="2"/>
    </font>
    <font>
      <sz val="12"/>
      <color theme="0"/>
      <name val="Arial"/>
      <family val="2"/>
    </font>
    <font>
      <b/>
      <u/>
      <sz val="12"/>
      <color theme="9" tint="-0.499984740745262"/>
      <name val="Arial"/>
      <family val="2"/>
    </font>
    <font>
      <b/>
      <sz val="12"/>
      <color theme="9"/>
      <name val="Arial"/>
      <family val="2"/>
    </font>
    <font>
      <sz val="8"/>
      <color theme="9" tint="-0.499984740745262"/>
      <name val="Arial"/>
      <family val="2"/>
    </font>
    <font>
      <b/>
      <sz val="10"/>
      <name val="Arial"/>
      <family val="2"/>
    </font>
    <font>
      <b/>
      <sz val="11"/>
      <name val="Calibri"/>
      <family val="2"/>
      <scheme val="minor"/>
    </font>
    <font>
      <sz val="11"/>
      <name val="Calibri"/>
      <family val="2"/>
      <scheme val="minor"/>
    </font>
    <font>
      <sz val="9"/>
      <color indexed="81"/>
      <name val="Segoe UI"/>
      <family val="2"/>
    </font>
    <font>
      <sz val="7"/>
      <color indexed="81"/>
      <name val="Segoe UI"/>
      <family val="2"/>
    </font>
    <font>
      <b/>
      <sz val="11"/>
      <color theme="0"/>
      <name val="Calibri"/>
      <family val="2"/>
      <scheme val="minor"/>
    </font>
    <font>
      <sz val="11"/>
      <color theme="0"/>
      <name val="Calibri"/>
      <family val="2"/>
      <scheme val="minor"/>
    </font>
    <font>
      <b/>
      <sz val="10"/>
      <color theme="0"/>
      <name val="Arial"/>
      <family val="2"/>
    </font>
    <font>
      <b/>
      <sz val="48"/>
      <color theme="0"/>
      <name val="Calibri"/>
      <family val="2"/>
      <scheme val="minor"/>
    </font>
    <font>
      <b/>
      <sz val="14"/>
      <color theme="0"/>
      <name val="Calibri"/>
      <family val="2"/>
      <scheme val="minor"/>
    </font>
    <font>
      <b/>
      <sz val="18"/>
      <color theme="0"/>
      <name val="Calibri"/>
      <family val="2"/>
      <scheme val="minor"/>
    </font>
    <font>
      <u/>
      <sz val="10"/>
      <color theme="10"/>
      <name val="Arial"/>
      <family val="2"/>
      <charset val="1"/>
    </font>
    <font>
      <b/>
      <sz val="12"/>
      <color theme="0"/>
      <name val="Calibri"/>
      <family val="2"/>
      <scheme val="minor"/>
    </font>
    <font>
      <b/>
      <u/>
      <sz val="12"/>
      <color theme="0"/>
      <name val="Calibri"/>
      <family val="2"/>
      <scheme val="minor"/>
    </font>
    <font>
      <b/>
      <sz val="18"/>
      <name val="Calibri"/>
      <family val="2"/>
      <scheme val="minor"/>
    </font>
  </fonts>
  <fills count="12">
    <fill>
      <patternFill patternType="none"/>
    </fill>
    <fill>
      <patternFill patternType="gray125"/>
    </fill>
    <fill>
      <patternFill patternType="solid">
        <fgColor theme="9" tint="-0.499984740745262"/>
        <bgColor indexed="64"/>
      </patternFill>
    </fill>
    <fill>
      <patternFill patternType="solid">
        <fgColor theme="9" tint="0.79998168889431442"/>
        <bgColor indexed="64"/>
      </patternFill>
    </fill>
    <fill>
      <patternFill patternType="solid">
        <fgColor theme="0"/>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rgb="FF033B03"/>
        <bgColor rgb="FF033B03"/>
      </patternFill>
    </fill>
    <fill>
      <patternFill patternType="solid">
        <fgColor theme="9" tint="0.39997558519241921"/>
        <bgColor rgb="FF033B03"/>
      </patternFill>
    </fill>
    <fill>
      <patternFill patternType="solid">
        <fgColor theme="9" tint="0.79998168889431442"/>
        <bgColor rgb="FF033B03"/>
      </patternFill>
    </fill>
    <fill>
      <patternFill patternType="solid">
        <fgColor rgb="FF033B03"/>
        <bgColor indexed="64"/>
      </patternFill>
    </fill>
    <fill>
      <patternFill patternType="solid">
        <fgColor theme="9" tint="0.59999389629810485"/>
        <bgColor indexed="64"/>
      </patternFill>
    </fill>
  </fills>
  <borders count="2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s>
  <cellStyleXfs count="6">
    <xf numFmtId="0" fontId="0" fillId="0" borderId="0"/>
    <xf numFmtId="0" fontId="2" fillId="0" borderId="0"/>
    <xf numFmtId="164" fontId="4" fillId="0" borderId="0" applyFont="0" applyFill="0" applyBorder="0" applyAlignment="0" applyProtection="0"/>
    <xf numFmtId="9" fontId="4" fillId="0" borderId="0" applyFont="0" applyFill="0" applyBorder="0" applyAlignment="0" applyProtection="0"/>
    <xf numFmtId="0" fontId="1" fillId="0" borderId="0"/>
    <xf numFmtId="0" fontId="23" fillId="0" borderId="0" applyNumberFormat="0" applyFill="0" applyBorder="0" applyAlignment="0" applyProtection="0"/>
  </cellStyleXfs>
  <cellXfs count="236">
    <xf numFmtId="0" fontId="0" fillId="0" borderId="0" xfId="0"/>
    <xf numFmtId="0" fontId="0" fillId="5" borderId="0" xfId="0" applyFill="1" applyAlignment="1" applyProtection="1">
      <alignment horizontal="center" vertical="center"/>
      <protection hidden="1"/>
    </xf>
    <xf numFmtId="2" fontId="0" fillId="5" borderId="0" xfId="0" applyNumberFormat="1" applyFill="1" applyAlignment="1" applyProtection="1">
      <alignment horizontal="center" vertical="center"/>
      <protection hidden="1"/>
    </xf>
    <xf numFmtId="0" fontId="7" fillId="5" borderId="0" xfId="0" applyFont="1" applyFill="1" applyAlignment="1" applyProtection="1">
      <alignment vertical="center"/>
      <protection hidden="1"/>
    </xf>
    <xf numFmtId="0" fontId="7" fillId="0" borderId="0" xfId="0" applyFont="1" applyBorder="1" applyAlignment="1" applyProtection="1">
      <alignment vertical="center"/>
      <protection hidden="1"/>
    </xf>
    <xf numFmtId="0" fontId="6" fillId="0" borderId="0" xfId="0" applyFont="1" applyBorder="1" applyAlignment="1" applyProtection="1">
      <alignment vertical="center"/>
      <protection hidden="1"/>
    </xf>
    <xf numFmtId="0" fontId="6" fillId="0" borderId="0" xfId="0" applyFont="1" applyBorder="1" applyAlignment="1" applyProtection="1">
      <alignment horizontal="left" vertical="center"/>
      <protection hidden="1"/>
    </xf>
    <xf numFmtId="0" fontId="7" fillId="0" borderId="0" xfId="0" applyFont="1" applyBorder="1" applyAlignment="1" applyProtection="1">
      <alignment horizontal="center" vertical="center"/>
      <protection hidden="1"/>
    </xf>
    <xf numFmtId="0" fontId="8" fillId="0" borderId="0" xfId="0" applyFont="1" applyFill="1" applyBorder="1" applyAlignment="1" applyProtection="1">
      <alignment horizontal="center" vertical="center"/>
      <protection hidden="1"/>
    </xf>
    <xf numFmtId="0" fontId="7" fillId="5" borderId="0" xfId="0" applyFont="1" applyFill="1" applyAlignment="1" applyProtection="1">
      <alignment horizontal="center" vertical="center"/>
      <protection hidden="1"/>
    </xf>
    <xf numFmtId="0" fontId="9" fillId="0" borderId="0" xfId="0" applyFont="1" applyBorder="1" applyAlignment="1" applyProtection="1">
      <alignment horizontal="left" vertical="center" wrapText="1"/>
      <protection hidden="1"/>
    </xf>
    <xf numFmtId="0" fontId="7" fillId="0" borderId="0" xfId="0" applyFont="1" applyBorder="1" applyAlignment="1" applyProtection="1">
      <alignment horizontal="left" vertical="center"/>
      <protection hidden="1"/>
    </xf>
    <xf numFmtId="0" fontId="7" fillId="3" borderId="4" xfId="0" applyFont="1" applyFill="1" applyBorder="1" applyAlignment="1" applyProtection="1">
      <alignment horizontal="left" vertical="center" wrapText="1"/>
      <protection hidden="1"/>
    </xf>
    <xf numFmtId="0" fontId="11" fillId="0" borderId="0" xfId="0" applyFont="1" applyBorder="1" applyAlignment="1" applyProtection="1">
      <alignment horizontal="left" vertical="center"/>
      <protection hidden="1"/>
    </xf>
    <xf numFmtId="0" fontId="6" fillId="0" borderId="0" xfId="0" applyFont="1" applyBorder="1" applyAlignment="1" applyProtection="1">
      <alignment horizontal="left" vertical="center" wrapText="1"/>
      <protection hidden="1"/>
    </xf>
    <xf numFmtId="0" fontId="9" fillId="0" borderId="0" xfId="0" applyFont="1" applyBorder="1" applyAlignment="1" applyProtection="1">
      <alignment horizontal="left" vertical="center"/>
      <protection hidden="1"/>
    </xf>
    <xf numFmtId="0" fontId="7" fillId="0" borderId="0" xfId="0" applyFont="1" applyFill="1" applyBorder="1" applyAlignment="1" applyProtection="1">
      <alignment horizontal="left" vertical="center"/>
      <protection hidden="1"/>
    </xf>
    <xf numFmtId="0" fontId="6" fillId="0" borderId="0" xfId="0" applyFont="1" applyFill="1" applyBorder="1" applyAlignment="1" applyProtection="1">
      <alignment horizontal="left" vertical="center"/>
      <protection hidden="1"/>
    </xf>
    <xf numFmtId="0" fontId="9" fillId="0" borderId="0" xfId="0" applyFont="1" applyBorder="1" applyAlignment="1" applyProtection="1">
      <alignment vertical="center"/>
      <protection hidden="1"/>
    </xf>
    <xf numFmtId="0" fontId="8" fillId="4" borderId="0" xfId="0" applyFont="1" applyFill="1" applyBorder="1" applyAlignment="1" applyProtection="1">
      <alignment horizontal="center" vertical="center"/>
      <protection hidden="1"/>
    </xf>
    <xf numFmtId="0" fontId="9" fillId="0" borderId="0" xfId="0" applyFont="1" applyFill="1" applyBorder="1" applyAlignment="1" applyProtection="1">
      <alignment horizontal="left" vertical="center"/>
      <protection hidden="1"/>
    </xf>
    <xf numFmtId="0" fontId="7" fillId="0" borderId="0" xfId="0" applyFont="1" applyFill="1" applyBorder="1" applyAlignment="1" applyProtection="1">
      <alignment horizontal="center" vertical="center"/>
      <protection hidden="1"/>
    </xf>
    <xf numFmtId="0" fontId="7" fillId="0" borderId="4" xfId="0" applyFont="1" applyBorder="1" applyAlignment="1" applyProtection="1">
      <alignment horizontal="left" vertical="center" wrapText="1"/>
      <protection hidden="1"/>
    </xf>
    <xf numFmtId="0" fontId="7" fillId="3" borderId="4" xfId="0" applyFont="1" applyFill="1" applyBorder="1" applyAlignment="1" applyProtection="1">
      <alignment horizontal="right" vertical="center"/>
      <protection hidden="1"/>
    </xf>
    <xf numFmtId="10" fontId="7" fillId="3" borderId="4" xfId="3" applyNumberFormat="1" applyFont="1" applyFill="1" applyBorder="1" applyAlignment="1" applyProtection="1">
      <alignment horizontal="right" vertical="center"/>
      <protection hidden="1"/>
    </xf>
    <xf numFmtId="167" fontId="7" fillId="3" borderId="4" xfId="2" applyNumberFormat="1" applyFont="1" applyFill="1" applyBorder="1" applyAlignment="1" applyProtection="1">
      <alignment horizontal="right" vertical="center"/>
      <protection hidden="1"/>
    </xf>
    <xf numFmtId="9" fontId="7" fillId="3" borderId="4" xfId="3" applyFont="1" applyFill="1" applyBorder="1" applyAlignment="1" applyProtection="1">
      <alignment horizontal="right" vertical="center"/>
      <protection hidden="1"/>
    </xf>
    <xf numFmtId="9" fontId="7" fillId="0" borderId="0" xfId="3" applyFont="1" applyBorder="1" applyAlignment="1" applyProtection="1">
      <alignment horizontal="left" vertical="center"/>
      <protection hidden="1"/>
    </xf>
    <xf numFmtId="0" fontId="7" fillId="0" borderId="4" xfId="0" applyFont="1" applyBorder="1" applyAlignment="1" applyProtection="1">
      <alignment vertical="center" wrapText="1"/>
      <protection hidden="1"/>
    </xf>
    <xf numFmtId="168" fontId="7" fillId="3" borderId="4" xfId="0" applyNumberFormat="1" applyFont="1" applyFill="1" applyBorder="1" applyAlignment="1" applyProtection="1">
      <alignment horizontal="right" vertical="center"/>
      <protection hidden="1"/>
    </xf>
    <xf numFmtId="2" fontId="7" fillId="3" borderId="4" xfId="0" applyNumberFormat="1" applyFont="1" applyFill="1" applyBorder="1" applyAlignment="1" applyProtection="1">
      <alignment horizontal="right" vertical="center"/>
      <protection hidden="1"/>
    </xf>
    <xf numFmtId="0" fontId="6" fillId="0" borderId="4" xfId="0" applyFont="1" applyBorder="1" applyAlignment="1" applyProtection="1">
      <alignment vertical="center"/>
      <protection hidden="1"/>
    </xf>
    <xf numFmtId="164" fontId="3" fillId="3" borderId="4" xfId="2" applyFont="1" applyFill="1" applyBorder="1" applyAlignment="1" applyProtection="1">
      <alignment horizontal="center" vertical="center"/>
      <protection hidden="1"/>
    </xf>
    <xf numFmtId="0" fontId="3" fillId="0" borderId="0" xfId="0" applyFont="1" applyBorder="1" applyAlignment="1" applyProtection="1">
      <alignment horizontal="center" vertical="center"/>
      <protection hidden="1"/>
    </xf>
    <xf numFmtId="0" fontId="3" fillId="0" borderId="0" xfId="0" applyFont="1" applyBorder="1" applyAlignment="1" applyProtection="1">
      <alignment vertical="center"/>
      <protection hidden="1"/>
    </xf>
    <xf numFmtId="0" fontId="7" fillId="0" borderId="14" xfId="0" applyFont="1" applyBorder="1" applyAlignment="1" applyProtection="1">
      <alignment vertical="center"/>
      <protection hidden="1"/>
    </xf>
    <xf numFmtId="0" fontId="7" fillId="0" borderId="15" xfId="0" applyFont="1" applyBorder="1" applyAlignment="1" applyProtection="1">
      <alignment vertical="center"/>
      <protection hidden="1"/>
    </xf>
    <xf numFmtId="0" fontId="7" fillId="0" borderId="16" xfId="0" applyFont="1" applyBorder="1" applyAlignment="1" applyProtection="1">
      <alignment vertical="center"/>
      <protection hidden="1"/>
    </xf>
    <xf numFmtId="0" fontId="7" fillId="0" borderId="13" xfId="0" applyFont="1" applyBorder="1" applyAlignment="1" applyProtection="1">
      <alignment vertical="center"/>
      <protection hidden="1"/>
    </xf>
    <xf numFmtId="0" fontId="7" fillId="0" borderId="17" xfId="0" applyFont="1" applyBorder="1" applyAlignment="1" applyProtection="1">
      <alignment vertical="center"/>
      <protection hidden="1"/>
    </xf>
    <xf numFmtId="0" fontId="3" fillId="5" borderId="0" xfId="0" applyFont="1" applyFill="1" applyAlignment="1" applyProtection="1">
      <alignment vertical="center"/>
      <protection hidden="1"/>
    </xf>
    <xf numFmtId="0" fontId="3" fillId="3" borderId="4" xfId="0" applyFont="1" applyFill="1" applyBorder="1" applyAlignment="1" applyProtection="1">
      <alignment horizontal="center" vertical="center"/>
      <protection locked="0" hidden="1"/>
    </xf>
    <xf numFmtId="0" fontId="7" fillId="0" borderId="0" xfId="0" applyFont="1" applyBorder="1" applyAlignment="1" applyProtection="1">
      <alignment vertical="center"/>
      <protection locked="0" hidden="1"/>
    </xf>
    <xf numFmtId="0" fontId="2" fillId="7" borderId="0" xfId="1" applyFill="1" applyProtection="1"/>
    <xf numFmtId="0" fontId="2" fillId="7" borderId="0" xfId="1" applyFont="1" applyFill="1" applyProtection="1"/>
    <xf numFmtId="0" fontId="1" fillId="7" borderId="0" xfId="4" applyFill="1" applyProtection="1"/>
    <xf numFmtId="0" fontId="5" fillId="7" borderId="0" xfId="1" applyFont="1" applyFill="1" applyProtection="1"/>
    <xf numFmtId="0" fontId="12" fillId="7" borderId="0" xfId="1" applyFont="1" applyFill="1" applyProtection="1"/>
    <xf numFmtId="0" fontId="14" fillId="7" borderId="0" xfId="4" applyFont="1" applyFill="1" applyProtection="1"/>
    <xf numFmtId="0" fontId="19" fillId="7" borderId="0" xfId="1" applyFont="1" applyFill="1" applyProtection="1"/>
    <xf numFmtId="0" fontId="19" fillId="7" borderId="0" xfId="1" applyFont="1" applyFill="1" applyAlignment="1" applyProtection="1">
      <alignment horizontal="center"/>
    </xf>
    <xf numFmtId="0" fontId="20" fillId="7" borderId="0" xfId="1" applyFont="1" applyFill="1" applyAlignment="1" applyProtection="1">
      <alignment horizontal="center"/>
    </xf>
    <xf numFmtId="0" fontId="21" fillId="7" borderId="0" xfId="1" applyFont="1" applyFill="1" applyAlignment="1" applyProtection="1"/>
    <xf numFmtId="0" fontId="22" fillId="7" borderId="0" xfId="1" applyFont="1" applyFill="1" applyAlignment="1" applyProtection="1">
      <alignment vertical="center"/>
    </xf>
    <xf numFmtId="0" fontId="20" fillId="7" borderId="0" xfId="1" applyFont="1" applyFill="1" applyAlignment="1" applyProtection="1"/>
    <xf numFmtId="0" fontId="24" fillId="7" borderId="0" xfId="1" applyFont="1" applyFill="1" applyProtection="1"/>
    <xf numFmtId="0" fontId="24" fillId="7" borderId="0" xfId="1" applyFont="1" applyFill="1" applyAlignment="1" applyProtection="1"/>
    <xf numFmtId="0" fontId="17" fillId="2" borderId="4" xfId="0" applyFont="1" applyFill="1" applyBorder="1" applyAlignment="1" applyProtection="1">
      <alignment horizontal="center" vertical="center"/>
      <protection hidden="1"/>
    </xf>
    <xf numFmtId="0" fontId="17" fillId="2" borderId="4" xfId="0" applyFont="1" applyFill="1" applyBorder="1" applyAlignment="1" applyProtection="1">
      <alignment horizontal="center" vertical="center" wrapText="1"/>
      <protection hidden="1"/>
    </xf>
    <xf numFmtId="2" fontId="17" fillId="2" borderId="4" xfId="0" applyNumberFormat="1" applyFont="1" applyFill="1" applyBorder="1" applyAlignment="1" applyProtection="1">
      <alignment horizontal="center" vertical="center" wrapText="1"/>
      <protection hidden="1"/>
    </xf>
    <xf numFmtId="0" fontId="14" fillId="5" borderId="0" xfId="0" applyFont="1" applyFill="1" applyAlignment="1" applyProtection="1">
      <alignment horizontal="center" vertical="center"/>
      <protection hidden="1"/>
    </xf>
    <xf numFmtId="0" fontId="14" fillId="3" borderId="4" xfId="0" applyFont="1" applyFill="1" applyBorder="1" applyAlignment="1" applyProtection="1">
      <alignment horizontal="center" vertical="center"/>
      <protection locked="0"/>
    </xf>
    <xf numFmtId="2" fontId="14" fillId="3" borderId="4" xfId="2" applyNumberFormat="1" applyFont="1" applyFill="1" applyBorder="1" applyAlignment="1" applyProtection="1">
      <alignment horizontal="center" vertical="center"/>
      <protection hidden="1"/>
    </xf>
    <xf numFmtId="0" fontId="14" fillId="5" borderId="4" xfId="0" applyFont="1" applyFill="1" applyBorder="1" applyAlignment="1" applyProtection="1">
      <alignment horizontal="center" vertical="center"/>
      <protection locked="0"/>
    </xf>
    <xf numFmtId="2" fontId="14" fillId="5" borderId="4" xfId="2" applyNumberFormat="1" applyFont="1" applyFill="1" applyBorder="1" applyAlignment="1" applyProtection="1">
      <alignment horizontal="center" vertical="center"/>
      <protection hidden="1"/>
    </xf>
    <xf numFmtId="2" fontId="14" fillId="5" borderId="0" xfId="0" applyNumberFormat="1" applyFont="1" applyFill="1" applyAlignment="1" applyProtection="1">
      <alignment horizontal="center" vertical="center"/>
      <protection hidden="1"/>
    </xf>
    <xf numFmtId="0" fontId="17" fillId="2" borderId="6" xfId="0" applyFont="1" applyFill="1" applyBorder="1" applyAlignment="1" applyProtection="1">
      <alignment horizontal="center" vertical="center" wrapText="1"/>
      <protection hidden="1"/>
    </xf>
    <xf numFmtId="2" fontId="17" fillId="2" borderId="12" xfId="0" applyNumberFormat="1" applyFont="1" applyFill="1" applyBorder="1" applyAlignment="1" applyProtection="1">
      <alignment horizontal="center" vertical="center"/>
      <protection hidden="1"/>
    </xf>
    <xf numFmtId="0" fontId="14" fillId="10" borderId="0" xfId="0" applyFont="1" applyFill="1" applyBorder="1" applyProtection="1">
      <protection hidden="1"/>
    </xf>
    <xf numFmtId="10" fontId="14" fillId="10" borderId="0" xfId="0" applyNumberFormat="1" applyFont="1" applyFill="1" applyBorder="1" applyProtection="1">
      <protection hidden="1"/>
    </xf>
    <xf numFmtId="40" fontId="14" fillId="10" borderId="0" xfId="0" applyNumberFormat="1" applyFont="1" applyFill="1" applyBorder="1" applyProtection="1">
      <protection hidden="1"/>
    </xf>
    <xf numFmtId="0" fontId="14" fillId="10" borderId="0" xfId="0" applyFont="1" applyFill="1" applyBorder="1" applyAlignment="1" applyProtection="1">
      <alignment vertical="center" wrapText="1"/>
      <protection hidden="1"/>
    </xf>
    <xf numFmtId="0" fontId="14" fillId="5" borderId="6" xfId="0" applyFont="1" applyFill="1" applyBorder="1" applyAlignment="1" applyProtection="1">
      <alignment horizontal="left"/>
      <protection hidden="1"/>
    </xf>
    <xf numFmtId="0" fontId="14" fillId="5" borderId="4" xfId="0" applyFont="1" applyFill="1" applyBorder="1" applyProtection="1">
      <protection hidden="1"/>
    </xf>
    <xf numFmtId="169" fontId="14" fillId="5" borderId="4" xfId="0" applyNumberFormat="1" applyFont="1" applyFill="1" applyBorder="1" applyProtection="1">
      <protection hidden="1"/>
    </xf>
    <xf numFmtId="0" fontId="14" fillId="5" borderId="6" xfId="0" applyFont="1" applyFill="1" applyBorder="1" applyAlignment="1" applyProtection="1">
      <alignment horizontal="left" wrapText="1"/>
      <protection hidden="1"/>
    </xf>
    <xf numFmtId="1" fontId="14" fillId="5" borderId="4" xfId="0" applyNumberFormat="1" applyFont="1" applyFill="1" applyBorder="1" applyProtection="1">
      <protection hidden="1"/>
    </xf>
    <xf numFmtId="0" fontId="14" fillId="10" borderId="0" xfId="0" applyFont="1" applyFill="1" applyProtection="1">
      <protection hidden="1"/>
    </xf>
    <xf numFmtId="0" fontId="0" fillId="10" borderId="0" xfId="0" applyFill="1" applyProtection="1">
      <protection hidden="1"/>
    </xf>
    <xf numFmtId="9" fontId="14" fillId="4" borderId="4" xfId="3" applyFont="1" applyFill="1" applyBorder="1" applyProtection="1">
      <protection locked="0" hidden="1"/>
    </xf>
    <xf numFmtId="0" fontId="13" fillId="5" borderId="4" xfId="0" applyFont="1" applyFill="1" applyBorder="1" applyProtection="1">
      <protection hidden="1"/>
    </xf>
    <xf numFmtId="164" fontId="14" fillId="5" borderId="4" xfId="0" applyNumberFormat="1" applyFont="1" applyFill="1" applyBorder="1" applyProtection="1">
      <protection hidden="1"/>
    </xf>
    <xf numFmtId="164" fontId="13" fillId="5" borderId="4" xfId="0" applyNumberFormat="1" applyFont="1" applyFill="1" applyBorder="1" applyProtection="1">
      <protection hidden="1"/>
    </xf>
    <xf numFmtId="0" fontId="14" fillId="3" borderId="4" xfId="0" applyFont="1" applyFill="1" applyBorder="1" applyProtection="1">
      <protection locked="0" hidden="1"/>
    </xf>
    <xf numFmtId="164" fontId="14" fillId="3" borderId="4" xfId="2" applyFont="1" applyFill="1" applyBorder="1" applyProtection="1">
      <protection locked="0" hidden="1"/>
    </xf>
    <xf numFmtId="164" fontId="14" fillId="3" borderId="4" xfId="2" applyFont="1" applyFill="1" applyBorder="1" applyProtection="1">
      <protection hidden="1"/>
    </xf>
    <xf numFmtId="0" fontId="14" fillId="3" borderId="4" xfId="0" applyFont="1" applyFill="1" applyBorder="1" applyProtection="1">
      <protection hidden="1"/>
    </xf>
    <xf numFmtId="0" fontId="14" fillId="4" borderId="4" xfId="0" applyFont="1" applyFill="1" applyBorder="1" applyProtection="1">
      <protection locked="0" hidden="1"/>
    </xf>
    <xf numFmtId="164" fontId="14" fillId="4" borderId="4" xfId="2" applyFont="1" applyFill="1" applyBorder="1" applyProtection="1">
      <protection locked="0" hidden="1"/>
    </xf>
    <xf numFmtId="164" fontId="14" fillId="4" borderId="4" xfId="2" applyFont="1" applyFill="1" applyBorder="1" applyProtection="1">
      <protection hidden="1"/>
    </xf>
    <xf numFmtId="0" fontId="14" fillId="4" borderId="4" xfId="0" applyFont="1" applyFill="1" applyBorder="1" applyProtection="1">
      <protection hidden="1"/>
    </xf>
    <xf numFmtId="0" fontId="14" fillId="3" borderId="5" xfId="0" applyFont="1" applyFill="1" applyBorder="1" applyProtection="1">
      <protection locked="0" hidden="1"/>
    </xf>
    <xf numFmtId="0" fontId="17" fillId="10" borderId="7" xfId="0" applyFont="1" applyFill="1" applyBorder="1" applyProtection="1">
      <protection hidden="1"/>
    </xf>
    <xf numFmtId="0" fontId="17" fillId="10" borderId="8" xfId="0" applyFont="1" applyFill="1" applyBorder="1" applyProtection="1">
      <protection hidden="1"/>
    </xf>
    <xf numFmtId="0" fontId="17" fillId="10" borderId="9" xfId="0" applyFont="1" applyFill="1" applyBorder="1" applyProtection="1">
      <protection hidden="1"/>
    </xf>
    <xf numFmtId="0" fontId="14" fillId="10" borderId="0" xfId="0" applyFont="1" applyFill="1" applyBorder="1" applyAlignment="1" applyProtection="1">
      <alignment vertical="center"/>
      <protection hidden="1"/>
    </xf>
    <xf numFmtId="0" fontId="14" fillId="10" borderId="0" xfId="0" applyFont="1" applyFill="1" applyBorder="1" applyAlignment="1" applyProtection="1">
      <alignment horizontal="right" vertical="center"/>
      <protection hidden="1"/>
    </xf>
    <xf numFmtId="0" fontId="0" fillId="10" borderId="0" xfId="0" applyFont="1" applyFill="1" applyBorder="1" applyAlignment="1" applyProtection="1">
      <alignment vertical="center"/>
      <protection hidden="1"/>
    </xf>
    <xf numFmtId="0" fontId="14" fillId="10" borderId="0" xfId="0" applyFont="1" applyFill="1" applyBorder="1" applyAlignment="1" applyProtection="1">
      <alignment horizontal="center" vertical="center" wrapText="1"/>
      <protection hidden="1"/>
    </xf>
    <xf numFmtId="0" fontId="14" fillId="10" borderId="0" xfId="0" applyFont="1" applyFill="1" applyBorder="1" applyAlignment="1" applyProtection="1">
      <alignment horizontal="center" vertical="center"/>
      <protection hidden="1"/>
    </xf>
    <xf numFmtId="0" fontId="14" fillId="10" borderId="0" xfId="0" applyFont="1" applyFill="1" applyBorder="1" applyAlignment="1" applyProtection="1">
      <alignment horizontal="left" vertical="center" wrapText="1"/>
      <protection hidden="1"/>
    </xf>
    <xf numFmtId="165" fontId="14" fillId="10" borderId="0" xfId="0" applyNumberFormat="1" applyFont="1" applyFill="1" applyBorder="1" applyAlignment="1" applyProtection="1">
      <alignment vertical="center"/>
      <protection hidden="1"/>
    </xf>
    <xf numFmtId="9" fontId="0" fillId="10" borderId="0" xfId="0" applyNumberFormat="1" applyFont="1" applyFill="1" applyBorder="1" applyAlignment="1" applyProtection="1">
      <alignment vertical="center"/>
      <protection hidden="1"/>
    </xf>
    <xf numFmtId="0" fontId="14" fillId="10" borderId="0" xfId="0" applyFont="1" applyFill="1" applyBorder="1" applyAlignment="1" applyProtection="1">
      <alignment horizontal="left" vertical="center"/>
      <protection hidden="1"/>
    </xf>
    <xf numFmtId="4" fontId="14" fillId="10" borderId="0" xfId="0" applyNumberFormat="1" applyFont="1" applyFill="1" applyBorder="1" applyAlignment="1" applyProtection="1">
      <alignment vertical="center"/>
      <protection hidden="1"/>
    </xf>
    <xf numFmtId="0" fontId="0" fillId="10" borderId="0" xfId="0" applyFont="1" applyFill="1" applyBorder="1" applyAlignment="1" applyProtection="1">
      <alignment horizontal="right" vertical="center"/>
      <protection hidden="1"/>
    </xf>
    <xf numFmtId="4" fontId="0" fillId="10" borderId="0" xfId="0" applyNumberFormat="1" applyFont="1" applyFill="1" applyBorder="1" applyAlignment="1" applyProtection="1">
      <alignment vertical="center"/>
      <protection hidden="1"/>
    </xf>
    <xf numFmtId="165" fontId="0" fillId="10" borderId="0" xfId="0" applyNumberFormat="1" applyFont="1" applyFill="1" applyBorder="1" applyAlignment="1" applyProtection="1">
      <alignment vertical="center"/>
      <protection hidden="1"/>
    </xf>
    <xf numFmtId="0" fontId="0" fillId="10" borderId="0" xfId="0" applyFont="1" applyFill="1" applyBorder="1" applyAlignment="1" applyProtection="1">
      <alignment vertical="center" wrapText="1"/>
      <protection hidden="1"/>
    </xf>
    <xf numFmtId="1" fontId="14" fillId="5" borderId="4" xfId="0" applyNumberFormat="1" applyFont="1" applyFill="1" applyBorder="1" applyProtection="1">
      <protection locked="0"/>
    </xf>
    <xf numFmtId="0" fontId="14" fillId="11" borderId="5" xfId="0" applyFont="1" applyFill="1" applyBorder="1" applyAlignment="1" applyProtection="1">
      <alignment horizontal="left" vertical="center" wrapText="1"/>
      <protection hidden="1"/>
    </xf>
    <xf numFmtId="0" fontId="14" fillId="11" borderId="5" xfId="0" applyFont="1" applyFill="1" applyBorder="1" applyAlignment="1" applyProtection="1">
      <alignment horizontal="center" vertical="center" wrapText="1"/>
      <protection hidden="1"/>
    </xf>
    <xf numFmtId="0" fontId="14" fillId="11" borderId="5" xfId="0" applyFont="1" applyFill="1" applyBorder="1" applyAlignment="1" applyProtection="1">
      <alignment horizontal="left" vertical="center"/>
      <protection hidden="1"/>
    </xf>
    <xf numFmtId="0" fontId="14" fillId="11" borderId="5" xfId="0" applyFont="1" applyFill="1" applyBorder="1" applyAlignment="1" applyProtection="1">
      <alignment vertical="center"/>
      <protection hidden="1"/>
    </xf>
    <xf numFmtId="0" fontId="14" fillId="11" borderId="4" xfId="0" applyFont="1" applyFill="1" applyBorder="1" applyAlignment="1" applyProtection="1">
      <alignment vertical="center"/>
      <protection hidden="1"/>
    </xf>
    <xf numFmtId="4" fontId="14" fillId="11" borderId="4" xfId="0" applyNumberFormat="1" applyFont="1" applyFill="1" applyBorder="1" applyAlignment="1" applyProtection="1">
      <alignment vertical="center"/>
      <protection hidden="1"/>
    </xf>
    <xf numFmtId="1" fontId="14" fillId="11" borderId="4" xfId="0" applyNumberFormat="1" applyFont="1" applyFill="1" applyBorder="1" applyAlignment="1" applyProtection="1">
      <alignment horizontal="center" vertical="center"/>
      <protection hidden="1"/>
    </xf>
    <xf numFmtId="165" fontId="14" fillId="11" borderId="4" xfId="0" applyNumberFormat="1" applyFont="1" applyFill="1" applyBorder="1" applyAlignment="1" applyProtection="1">
      <alignment vertical="center"/>
      <protection hidden="1"/>
    </xf>
    <xf numFmtId="38" fontId="14" fillId="11" borderId="10" xfId="0" applyNumberFormat="1" applyFont="1" applyFill="1" applyBorder="1" applyAlignment="1" applyProtection="1">
      <alignment horizontal="right" vertical="center"/>
      <protection hidden="1"/>
    </xf>
    <xf numFmtId="165" fontId="14" fillId="11" borderId="10" xfId="0" applyNumberFormat="1" applyFont="1" applyFill="1" applyBorder="1" applyAlignment="1" applyProtection="1">
      <alignment vertical="center"/>
      <protection hidden="1"/>
    </xf>
    <xf numFmtId="165" fontId="14" fillId="11" borderId="5" xfId="0" applyNumberFormat="1" applyFont="1" applyFill="1" applyBorder="1" applyAlignment="1" applyProtection="1">
      <alignment vertical="center"/>
    </xf>
    <xf numFmtId="165" fontId="14" fillId="11" borderId="4" xfId="0" applyNumberFormat="1" applyFont="1" applyFill="1" applyBorder="1" applyAlignment="1" applyProtection="1">
      <alignment horizontal="right" vertical="center"/>
      <protection hidden="1"/>
    </xf>
    <xf numFmtId="10" fontId="14" fillId="11" borderId="4" xfId="0" applyNumberFormat="1" applyFont="1" applyFill="1" applyBorder="1" applyAlignment="1" applyProtection="1">
      <alignment vertical="center"/>
      <protection hidden="1"/>
    </xf>
    <xf numFmtId="2" fontId="14" fillId="11" borderId="4" xfId="0" applyNumberFormat="1" applyFont="1" applyFill="1" applyBorder="1" applyAlignment="1" applyProtection="1">
      <alignment vertical="center"/>
      <protection hidden="1"/>
    </xf>
    <xf numFmtId="0" fontId="14" fillId="11" borderId="4" xfId="0" applyFont="1" applyFill="1" applyBorder="1" applyAlignment="1" applyProtection="1">
      <alignment horizontal="left" vertical="center" wrapText="1"/>
      <protection hidden="1"/>
    </xf>
    <xf numFmtId="165" fontId="14" fillId="11" borderId="4" xfId="0" applyNumberFormat="1" applyFont="1" applyFill="1" applyBorder="1" applyAlignment="1" applyProtection="1">
      <alignment horizontal="left" vertical="center" wrapText="1"/>
      <protection hidden="1"/>
    </xf>
    <xf numFmtId="10" fontId="14" fillId="11" borderId="4" xfId="0" applyNumberFormat="1" applyFont="1" applyFill="1" applyBorder="1" applyAlignment="1" applyProtection="1">
      <alignment horizontal="left" vertical="center" wrapText="1"/>
      <protection hidden="1"/>
    </xf>
    <xf numFmtId="10" fontId="14" fillId="11" borderId="6" xfId="0" applyNumberFormat="1" applyFont="1" applyFill="1" applyBorder="1" applyAlignment="1" applyProtection="1">
      <alignment horizontal="right" vertical="center"/>
      <protection hidden="1"/>
    </xf>
    <xf numFmtId="0" fontId="14" fillId="11" borderId="6" xfId="0" applyFont="1" applyFill="1" applyBorder="1" applyAlignment="1" applyProtection="1">
      <alignment horizontal="right" vertical="center"/>
      <protection hidden="1"/>
    </xf>
    <xf numFmtId="0" fontId="13" fillId="10" borderId="0" xfId="0" applyFont="1" applyFill="1" applyBorder="1" applyAlignment="1" applyProtection="1">
      <alignment vertical="center"/>
      <protection hidden="1"/>
    </xf>
    <xf numFmtId="10" fontId="13" fillId="4" borderId="6" xfId="0" applyNumberFormat="1" applyFont="1" applyFill="1" applyBorder="1" applyAlignment="1" applyProtection="1">
      <alignment vertical="center"/>
      <protection locked="0"/>
    </xf>
    <xf numFmtId="0" fontId="13" fillId="4" borderId="6" xfId="0" applyFont="1" applyFill="1" applyBorder="1" applyAlignment="1" applyProtection="1">
      <alignment vertical="center"/>
      <protection locked="0"/>
    </xf>
    <xf numFmtId="165" fontId="13" fillId="4" borderId="6" xfId="0" applyNumberFormat="1" applyFont="1" applyFill="1" applyBorder="1" applyAlignment="1" applyProtection="1">
      <alignment vertical="center"/>
      <protection locked="0"/>
    </xf>
    <xf numFmtId="166" fontId="13" fillId="4" borderId="4" xfId="0" applyNumberFormat="1" applyFont="1" applyFill="1" applyBorder="1" applyProtection="1">
      <protection locked="0"/>
    </xf>
    <xf numFmtId="0" fontId="13" fillId="4" borderId="4" xfId="0" applyFont="1" applyFill="1" applyBorder="1" applyProtection="1">
      <protection locked="0"/>
    </xf>
    <xf numFmtId="9" fontId="13" fillId="4" borderId="4" xfId="0" applyNumberFormat="1" applyFont="1" applyFill="1" applyBorder="1" applyProtection="1">
      <protection hidden="1"/>
    </xf>
    <xf numFmtId="10" fontId="13" fillId="4" borderId="4" xfId="0" applyNumberFormat="1" applyFont="1" applyFill="1" applyBorder="1" applyProtection="1">
      <protection locked="0"/>
    </xf>
    <xf numFmtId="0" fontId="24" fillId="7" borderId="0" xfId="1" applyFont="1" applyFill="1" applyAlignment="1" applyProtection="1">
      <alignment horizontal="center"/>
    </xf>
    <xf numFmtId="0" fontId="1" fillId="7" borderId="0" xfId="4" applyFill="1" applyAlignment="1" applyProtection="1">
      <alignment vertical="center"/>
    </xf>
    <xf numFmtId="0" fontId="19" fillId="7" borderId="0" xfId="1" applyFont="1" applyFill="1" applyAlignment="1" applyProtection="1">
      <alignment vertical="center"/>
    </xf>
    <xf numFmtId="0" fontId="2" fillId="7" borderId="0" xfId="1" applyFont="1" applyFill="1" applyAlignment="1" applyProtection="1">
      <alignment vertical="center"/>
    </xf>
    <xf numFmtId="0" fontId="26" fillId="9" borderId="20" xfId="5" quotePrefix="1" applyFont="1" applyFill="1" applyBorder="1" applyAlignment="1" applyProtection="1">
      <alignment horizontal="center" vertical="center"/>
    </xf>
    <xf numFmtId="0" fontId="26" fillId="8" borderId="20" xfId="5" quotePrefix="1" applyFont="1" applyFill="1" applyBorder="1" applyAlignment="1" applyProtection="1">
      <alignment horizontal="center" vertical="center"/>
    </xf>
    <xf numFmtId="0" fontId="7" fillId="0" borderId="0" xfId="0" applyFont="1" applyBorder="1" applyAlignment="1" applyProtection="1">
      <alignment horizontal="center" vertical="center"/>
      <protection hidden="1"/>
    </xf>
    <xf numFmtId="0" fontId="6" fillId="0" borderId="0" xfId="0" applyFont="1" applyBorder="1" applyAlignment="1" applyProtection="1">
      <alignment horizontal="center" vertical="center"/>
      <protection hidden="1"/>
    </xf>
    <xf numFmtId="2" fontId="14" fillId="3" borderId="4" xfId="0" applyNumberFormat="1" applyFont="1" applyFill="1" applyBorder="1" applyAlignment="1" applyProtection="1">
      <alignment horizontal="center" vertical="center"/>
      <protection locked="0"/>
    </xf>
    <xf numFmtId="2" fontId="14" fillId="5" borderId="4" xfId="0" applyNumberFormat="1" applyFont="1" applyFill="1" applyBorder="1" applyAlignment="1" applyProtection="1">
      <alignment horizontal="center" vertical="center"/>
      <protection locked="0"/>
    </xf>
    <xf numFmtId="0" fontId="13" fillId="10" borderId="0" xfId="0" applyFont="1" applyFill="1" applyBorder="1" applyAlignment="1" applyProtection="1">
      <alignment vertical="center" wrapText="1"/>
      <protection hidden="1"/>
    </xf>
    <xf numFmtId="0" fontId="14" fillId="5" borderId="12" xfId="0" applyFont="1" applyFill="1" applyBorder="1" applyAlignment="1" applyProtection="1">
      <alignment horizontal="right"/>
      <protection hidden="1"/>
    </xf>
    <xf numFmtId="0" fontId="14" fillId="5" borderId="12" xfId="0" applyFont="1" applyFill="1" applyBorder="1" applyProtection="1">
      <protection hidden="1"/>
    </xf>
    <xf numFmtId="0" fontId="7" fillId="0" borderId="0" xfId="0" applyFont="1" applyBorder="1" applyAlignment="1" applyProtection="1">
      <alignment horizontal="center" vertical="center"/>
      <protection hidden="1"/>
    </xf>
    <xf numFmtId="0" fontId="7" fillId="0" borderId="0" xfId="0" applyFont="1" applyFill="1" applyBorder="1" applyAlignment="1" applyProtection="1">
      <alignment horizontal="left" vertical="center"/>
      <protection locked="0" hidden="1"/>
    </xf>
    <xf numFmtId="0" fontId="6" fillId="0" borderId="22" xfId="0" applyFont="1" applyFill="1" applyBorder="1" applyAlignment="1" applyProtection="1">
      <alignment horizontal="left" vertical="center" wrapText="1"/>
      <protection hidden="1"/>
    </xf>
    <xf numFmtId="0" fontId="6" fillId="0" borderId="22" xfId="0" applyFont="1" applyBorder="1" applyAlignment="1" applyProtection="1">
      <alignment horizontal="left" vertical="center" wrapText="1"/>
      <protection hidden="1"/>
    </xf>
    <xf numFmtId="0" fontId="6" fillId="0" borderId="22" xfId="0" applyFont="1" applyBorder="1" applyAlignment="1" applyProtection="1">
      <alignment horizontal="left" vertical="center"/>
      <protection hidden="1"/>
    </xf>
    <xf numFmtId="0" fontId="6" fillId="3" borderId="4" xfId="0" applyFont="1" applyFill="1" applyBorder="1" applyAlignment="1" applyProtection="1">
      <alignment horizontal="center" vertical="center" wrapText="1"/>
      <protection hidden="1"/>
    </xf>
    <xf numFmtId="0" fontId="6" fillId="3" borderId="24" xfId="0" applyFont="1" applyFill="1" applyBorder="1" applyAlignment="1" applyProtection="1">
      <alignment horizontal="center" vertical="center" wrapText="1"/>
      <protection hidden="1"/>
    </xf>
    <xf numFmtId="0" fontId="6" fillId="3" borderId="4" xfId="0" applyFont="1" applyFill="1" applyBorder="1" applyAlignment="1" applyProtection="1">
      <alignment horizontal="center" vertical="center"/>
      <protection hidden="1"/>
    </xf>
    <xf numFmtId="0" fontId="6" fillId="3" borderId="5" xfId="0" applyFont="1" applyFill="1" applyBorder="1" applyAlignment="1" applyProtection="1">
      <alignment horizontal="center" vertical="center"/>
      <protection hidden="1"/>
    </xf>
    <xf numFmtId="0" fontId="6" fillId="0" borderId="0" xfId="0" applyFont="1" applyBorder="1" applyAlignment="1" applyProtection="1">
      <alignment horizontal="right" vertical="center"/>
      <protection hidden="1"/>
    </xf>
    <xf numFmtId="0" fontId="7" fillId="0" borderId="0" xfId="0" applyFont="1" applyBorder="1" applyAlignment="1" applyProtection="1">
      <alignment horizontal="center" vertical="center"/>
      <protection hidden="1"/>
    </xf>
    <xf numFmtId="0" fontId="6" fillId="0" borderId="4" xfId="0" applyFont="1" applyBorder="1" applyAlignment="1" applyProtection="1">
      <alignment horizontal="left" vertical="center"/>
      <protection hidden="1"/>
    </xf>
    <xf numFmtId="0" fontId="7" fillId="5" borderId="0" xfId="0" applyFont="1" applyFill="1" applyAlignment="1" applyProtection="1">
      <alignment horizontal="center" vertical="center"/>
      <protection hidden="1"/>
    </xf>
    <xf numFmtId="0" fontId="9" fillId="0" borderId="0" xfId="0" applyFont="1" applyBorder="1" applyAlignment="1" applyProtection="1">
      <alignment horizontal="left" vertical="center" wrapText="1"/>
      <protection hidden="1"/>
    </xf>
    <xf numFmtId="2" fontId="13" fillId="4" borderId="6" xfId="0" applyNumberFormat="1" applyFont="1" applyFill="1" applyBorder="1" applyAlignment="1" applyProtection="1">
      <alignment horizontal="right" vertical="center"/>
      <protection locked="0"/>
    </xf>
    <xf numFmtId="0" fontId="17" fillId="10" borderId="0" xfId="0" applyFont="1" applyFill="1" applyBorder="1" applyAlignment="1" applyProtection="1">
      <alignment horizontal="center" vertical="center"/>
      <protection hidden="1"/>
    </xf>
    <xf numFmtId="0" fontId="18" fillId="10" borderId="0" xfId="0" applyFont="1" applyFill="1" applyBorder="1" applyAlignment="1" applyProtection="1">
      <alignment horizontal="right" vertical="center"/>
      <protection hidden="1"/>
    </xf>
    <xf numFmtId="0" fontId="6" fillId="0" borderId="0" xfId="0" applyFont="1" applyFill="1" applyBorder="1" applyAlignment="1" applyProtection="1">
      <alignment horizontal="right" vertical="center"/>
      <protection hidden="1"/>
    </xf>
    <xf numFmtId="0" fontId="7" fillId="0" borderId="0" xfId="0" applyFont="1" applyFill="1" applyBorder="1" applyAlignment="1" applyProtection="1">
      <alignment vertical="center"/>
      <protection hidden="1"/>
    </xf>
    <xf numFmtId="0" fontId="7" fillId="0" borderId="0" xfId="0" applyFont="1" applyFill="1" applyAlignment="1" applyProtection="1">
      <alignment vertical="center"/>
      <protection hidden="1"/>
    </xf>
    <xf numFmtId="0" fontId="6" fillId="0" borderId="4" xfId="0" applyFont="1" applyBorder="1" applyAlignment="1" applyProtection="1">
      <alignment horizontal="left" vertical="center" wrapText="1"/>
      <protection hidden="1"/>
    </xf>
    <xf numFmtId="0" fontId="6" fillId="0" borderId="4" xfId="0" applyFont="1" applyFill="1" applyBorder="1" applyAlignment="1" applyProtection="1">
      <alignment horizontal="left" vertical="center" wrapText="1"/>
      <protection hidden="1"/>
    </xf>
    <xf numFmtId="0" fontId="24" fillId="7" borderId="0" xfId="1" applyFont="1" applyFill="1" applyAlignment="1" applyProtection="1">
      <alignment horizontal="center"/>
    </xf>
    <xf numFmtId="0" fontId="24" fillId="7" borderId="0" xfId="1" applyFont="1" applyFill="1" applyAlignment="1" applyProtection="1">
      <alignment horizontal="center" vertical="center" wrapText="1"/>
    </xf>
    <xf numFmtId="0" fontId="24" fillId="7" borderId="0" xfId="1" applyFont="1" applyFill="1" applyAlignment="1" applyProtection="1">
      <alignment horizontal="center" vertical="top" wrapText="1"/>
    </xf>
    <xf numFmtId="0" fontId="24" fillId="7" borderId="0" xfId="1" applyFont="1" applyFill="1" applyAlignment="1" applyProtection="1">
      <alignment horizontal="center" vertical="top"/>
    </xf>
    <xf numFmtId="0" fontId="25" fillId="7" borderId="0" xfId="1" applyFont="1" applyFill="1" applyAlignment="1" applyProtection="1">
      <alignment horizontal="center"/>
    </xf>
    <xf numFmtId="0" fontId="14" fillId="3" borderId="1" xfId="0" applyFont="1" applyFill="1" applyBorder="1" applyAlignment="1" applyProtection="1">
      <alignment horizontal="center"/>
      <protection hidden="1"/>
    </xf>
    <xf numFmtId="0" fontId="14" fillId="3" borderId="2" xfId="0" applyFont="1" applyFill="1" applyBorder="1" applyAlignment="1" applyProtection="1">
      <alignment horizontal="center"/>
      <protection hidden="1"/>
    </xf>
    <xf numFmtId="0" fontId="14" fillId="3" borderId="3" xfId="0" applyFont="1" applyFill="1" applyBorder="1" applyAlignment="1" applyProtection="1">
      <alignment horizontal="center"/>
      <protection hidden="1"/>
    </xf>
    <xf numFmtId="0" fontId="14" fillId="11" borderId="6" xfId="0" applyFont="1" applyFill="1" applyBorder="1" applyAlignment="1" applyProtection="1">
      <alignment horizontal="center" vertical="center"/>
      <protection hidden="1"/>
    </xf>
    <xf numFmtId="0" fontId="14" fillId="11" borderId="11" xfId="0" applyFont="1" applyFill="1" applyBorder="1" applyAlignment="1" applyProtection="1">
      <alignment horizontal="center" vertical="center"/>
      <protection hidden="1"/>
    </xf>
    <xf numFmtId="0" fontId="14" fillId="11" borderId="12" xfId="0" applyFont="1" applyFill="1" applyBorder="1" applyAlignment="1" applyProtection="1">
      <alignment horizontal="center" vertical="center"/>
      <protection hidden="1"/>
    </xf>
    <xf numFmtId="0" fontId="14" fillId="5" borderId="18" xfId="0" applyFont="1" applyFill="1" applyBorder="1" applyAlignment="1" applyProtection="1">
      <alignment horizontal="center" vertical="center" wrapText="1"/>
      <protection hidden="1"/>
    </xf>
    <xf numFmtId="0" fontId="14" fillId="5" borderId="19" xfId="0" applyFont="1" applyFill="1" applyBorder="1" applyAlignment="1" applyProtection="1">
      <alignment horizontal="center" vertical="center" wrapText="1"/>
      <protection hidden="1"/>
    </xf>
    <xf numFmtId="0" fontId="14" fillId="5" borderId="10" xfId="0" applyFont="1" applyFill="1" applyBorder="1" applyAlignment="1" applyProtection="1">
      <alignment horizontal="center" vertical="center" wrapText="1"/>
      <protection hidden="1"/>
    </xf>
    <xf numFmtId="0" fontId="13" fillId="4" borderId="18" xfId="0" applyFont="1" applyFill="1" applyBorder="1" applyAlignment="1" applyProtection="1">
      <alignment horizontal="center" vertical="center" wrapText="1"/>
      <protection hidden="1"/>
    </xf>
    <xf numFmtId="0" fontId="13" fillId="4" borderId="21" xfId="0" applyFont="1" applyFill="1" applyBorder="1" applyAlignment="1" applyProtection="1">
      <alignment horizontal="center" vertical="center" wrapText="1"/>
      <protection hidden="1"/>
    </xf>
    <xf numFmtId="0" fontId="13" fillId="4" borderId="19" xfId="0" applyFont="1" applyFill="1" applyBorder="1" applyAlignment="1" applyProtection="1">
      <alignment horizontal="center" vertical="center" wrapText="1"/>
      <protection hidden="1"/>
    </xf>
    <xf numFmtId="0" fontId="13" fillId="4" borderId="22" xfId="0" applyFont="1" applyFill="1" applyBorder="1" applyAlignment="1" applyProtection="1">
      <alignment horizontal="center" vertical="center" wrapText="1"/>
      <protection hidden="1"/>
    </xf>
    <xf numFmtId="0" fontId="13" fillId="4" borderId="10" xfId="0" applyFont="1" applyFill="1" applyBorder="1" applyAlignment="1" applyProtection="1">
      <alignment horizontal="center" vertical="center" wrapText="1"/>
      <protection hidden="1"/>
    </xf>
    <xf numFmtId="0" fontId="13" fillId="4" borderId="23" xfId="0" applyFont="1" applyFill="1" applyBorder="1" applyAlignment="1" applyProtection="1">
      <alignment horizontal="center" vertical="center" wrapText="1"/>
      <protection hidden="1"/>
    </xf>
    <xf numFmtId="0" fontId="14" fillId="3" borderId="25" xfId="0" applyFont="1" applyFill="1" applyBorder="1" applyAlignment="1" applyProtection="1">
      <alignment horizontal="center" vertical="center"/>
      <protection locked="0" hidden="1"/>
    </xf>
    <xf numFmtId="0" fontId="14" fillId="3" borderId="26" xfId="0" applyFont="1" applyFill="1" applyBorder="1" applyAlignment="1" applyProtection="1">
      <alignment horizontal="center" vertical="center"/>
      <protection locked="0" hidden="1"/>
    </xf>
    <xf numFmtId="0" fontId="14" fillId="3" borderId="5" xfId="0" applyFont="1" applyFill="1" applyBorder="1" applyAlignment="1" applyProtection="1">
      <alignment horizontal="center" vertical="center"/>
      <protection locked="0" hidden="1"/>
    </xf>
    <xf numFmtId="164" fontId="14" fillId="3" borderId="25" xfId="2" applyFont="1" applyFill="1" applyBorder="1" applyAlignment="1" applyProtection="1">
      <alignment horizontal="center" vertical="center"/>
      <protection locked="0" hidden="1"/>
    </xf>
    <xf numFmtId="164" fontId="14" fillId="3" borderId="26" xfId="2" applyFont="1" applyFill="1" applyBorder="1" applyAlignment="1" applyProtection="1">
      <alignment horizontal="center" vertical="center"/>
      <protection locked="0" hidden="1"/>
    </xf>
    <xf numFmtId="164" fontId="14" fillId="3" borderId="5" xfId="2" applyFont="1" applyFill="1" applyBorder="1" applyAlignment="1" applyProtection="1">
      <alignment horizontal="center" vertical="center"/>
      <protection locked="0" hidden="1"/>
    </xf>
    <xf numFmtId="164" fontId="14" fillId="3" borderId="25" xfId="2" applyFont="1" applyFill="1" applyBorder="1" applyAlignment="1" applyProtection="1">
      <alignment horizontal="center" vertical="center"/>
      <protection hidden="1"/>
    </xf>
    <xf numFmtId="164" fontId="14" fillId="3" borderId="26" xfId="2" applyFont="1" applyFill="1" applyBorder="1" applyAlignment="1" applyProtection="1">
      <alignment horizontal="center" vertical="center"/>
      <protection hidden="1"/>
    </xf>
    <xf numFmtId="164" fontId="14" fillId="3" borderId="5" xfId="2" applyFont="1" applyFill="1" applyBorder="1" applyAlignment="1" applyProtection="1">
      <alignment horizontal="center" vertical="center"/>
      <protection hidden="1"/>
    </xf>
    <xf numFmtId="0" fontId="14" fillId="11" borderId="4" xfId="0" applyFont="1" applyFill="1" applyBorder="1" applyAlignment="1" applyProtection="1">
      <alignment horizontal="left" vertical="center" wrapText="1"/>
      <protection hidden="1"/>
    </xf>
    <xf numFmtId="0" fontId="14" fillId="10" borderId="0" xfId="0" applyFont="1" applyFill="1" applyBorder="1" applyAlignment="1" applyProtection="1">
      <alignment horizontal="center" vertical="center"/>
      <protection hidden="1"/>
    </xf>
    <xf numFmtId="0" fontId="17" fillId="6" borderId="1" xfId="0" applyFont="1" applyFill="1" applyBorder="1" applyAlignment="1" applyProtection="1">
      <alignment horizontal="center" vertical="center"/>
      <protection hidden="1"/>
    </xf>
    <xf numFmtId="0" fontId="17" fillId="6" borderId="2" xfId="0" applyFont="1" applyFill="1" applyBorder="1" applyAlignment="1" applyProtection="1">
      <alignment horizontal="center" vertical="center"/>
      <protection hidden="1"/>
    </xf>
    <xf numFmtId="0" fontId="17" fillId="6" borderId="3" xfId="0" applyFont="1" applyFill="1" applyBorder="1" applyAlignment="1" applyProtection="1">
      <alignment horizontal="center" vertical="center"/>
      <protection hidden="1"/>
    </xf>
    <xf numFmtId="0" fontId="13" fillId="4" borderId="1" xfId="0" applyFont="1" applyFill="1" applyBorder="1" applyAlignment="1" applyProtection="1">
      <alignment horizontal="center" vertical="center"/>
      <protection hidden="1"/>
    </xf>
    <xf numFmtId="0" fontId="13" fillId="4" borderId="2" xfId="0" applyFont="1" applyFill="1" applyBorder="1" applyAlignment="1" applyProtection="1">
      <alignment horizontal="center" vertical="center"/>
      <protection hidden="1"/>
    </xf>
    <xf numFmtId="0" fontId="13" fillId="4" borderId="3" xfId="0" applyFont="1" applyFill="1" applyBorder="1" applyAlignment="1" applyProtection="1">
      <alignment horizontal="center" vertical="center"/>
      <protection hidden="1"/>
    </xf>
    <xf numFmtId="0" fontId="18" fillId="6" borderId="6" xfId="0" applyFont="1" applyFill="1" applyBorder="1" applyAlignment="1" applyProtection="1">
      <alignment horizontal="right" vertical="center"/>
      <protection hidden="1"/>
    </xf>
    <xf numFmtId="0" fontId="18" fillId="6" borderId="11" xfId="0" applyFont="1" applyFill="1" applyBorder="1" applyAlignment="1" applyProtection="1">
      <alignment horizontal="right" vertical="center"/>
      <protection hidden="1"/>
    </xf>
    <xf numFmtId="0" fontId="18" fillId="6" borderId="12" xfId="0" applyFont="1" applyFill="1" applyBorder="1" applyAlignment="1" applyProtection="1">
      <alignment horizontal="right" vertical="center"/>
      <protection hidden="1"/>
    </xf>
    <xf numFmtId="0" fontId="17" fillId="6" borderId="7" xfId="0" applyFont="1" applyFill="1" applyBorder="1" applyAlignment="1" applyProtection="1">
      <alignment horizontal="center" vertical="center"/>
      <protection hidden="1"/>
    </xf>
    <xf numFmtId="0" fontId="17" fillId="6" borderId="9" xfId="0" applyFont="1" applyFill="1" applyBorder="1" applyAlignment="1" applyProtection="1">
      <alignment horizontal="center" vertical="center"/>
      <protection hidden="1"/>
    </xf>
    <xf numFmtId="0" fontId="17" fillId="6" borderId="8" xfId="0" applyFont="1" applyFill="1" applyBorder="1" applyAlignment="1" applyProtection="1">
      <alignment horizontal="center" vertical="center"/>
      <protection hidden="1"/>
    </xf>
    <xf numFmtId="0" fontId="14" fillId="11" borderId="5" xfId="0" applyFont="1" applyFill="1" applyBorder="1" applyAlignment="1" applyProtection="1">
      <alignment horizontal="left" vertical="center" wrapText="1"/>
      <protection hidden="1"/>
    </xf>
    <xf numFmtId="0" fontId="14" fillId="10" borderId="0" xfId="0" applyFont="1" applyFill="1" applyBorder="1" applyAlignment="1" applyProtection="1">
      <alignment horizontal="left" wrapText="1"/>
      <protection hidden="1"/>
    </xf>
    <xf numFmtId="0" fontId="7" fillId="0" borderId="0" xfId="0" applyFont="1" applyBorder="1" applyAlignment="1" applyProtection="1">
      <alignment horizontal="center" vertical="center"/>
      <protection hidden="1"/>
    </xf>
    <xf numFmtId="0" fontId="7" fillId="3" borderId="0" xfId="0" applyFont="1" applyFill="1" applyBorder="1" applyAlignment="1" applyProtection="1">
      <alignment horizontal="center" vertical="center"/>
      <protection hidden="1"/>
    </xf>
    <xf numFmtId="0" fontId="10" fillId="0" borderId="0" xfId="0" applyFont="1" applyBorder="1" applyAlignment="1" applyProtection="1">
      <alignment horizontal="center" vertical="center"/>
      <protection hidden="1"/>
    </xf>
    <xf numFmtId="0" fontId="8" fillId="2" borderId="0" xfId="0" applyFont="1" applyFill="1" applyBorder="1" applyAlignment="1" applyProtection="1">
      <alignment horizontal="center" vertical="center"/>
      <protection hidden="1"/>
    </xf>
    <xf numFmtId="0" fontId="6" fillId="0" borderId="23" xfId="0" applyFont="1" applyBorder="1" applyAlignment="1" applyProtection="1">
      <alignment horizontal="left" vertical="center"/>
      <protection hidden="1"/>
    </xf>
    <xf numFmtId="0" fontId="6" fillId="0" borderId="21" xfId="0" applyFont="1" applyBorder="1" applyAlignment="1" applyProtection="1">
      <alignment horizontal="left" vertical="center"/>
      <protection hidden="1"/>
    </xf>
    <xf numFmtId="0" fontId="6" fillId="3" borderId="0" xfId="0" applyFont="1" applyFill="1" applyBorder="1" applyAlignment="1" applyProtection="1">
      <alignment horizontal="center" vertical="center"/>
      <protection locked="0" hidden="1"/>
    </xf>
    <xf numFmtId="0" fontId="6" fillId="0" borderId="4" xfId="0" applyFont="1" applyBorder="1" applyAlignment="1" applyProtection="1">
      <alignment horizontal="center" vertical="center"/>
      <protection hidden="1"/>
    </xf>
    <xf numFmtId="0" fontId="6" fillId="0" borderId="0" xfId="0" applyFont="1" applyBorder="1" applyAlignment="1" applyProtection="1">
      <alignment horizontal="center" vertical="center"/>
      <protection hidden="1"/>
    </xf>
    <xf numFmtId="0" fontId="7" fillId="5" borderId="0" xfId="0" applyFont="1" applyFill="1" applyAlignment="1" applyProtection="1">
      <alignment horizontal="center" vertical="center"/>
      <protection hidden="1"/>
    </xf>
    <xf numFmtId="0" fontId="7" fillId="3" borderId="0" xfId="0" applyFont="1" applyFill="1" applyBorder="1" applyAlignment="1" applyProtection="1">
      <alignment horizontal="center" vertical="center"/>
      <protection locked="0" hidden="1"/>
    </xf>
    <xf numFmtId="2" fontId="7" fillId="3" borderId="0" xfId="0" applyNumberFormat="1" applyFont="1" applyFill="1" applyBorder="1" applyAlignment="1" applyProtection="1">
      <alignment horizontal="center" vertical="center"/>
      <protection hidden="1"/>
    </xf>
    <xf numFmtId="1" fontId="7" fillId="3" borderId="0" xfId="0" applyNumberFormat="1" applyFont="1" applyFill="1" applyBorder="1" applyAlignment="1" applyProtection="1">
      <alignment horizontal="center" vertical="center"/>
      <protection hidden="1"/>
    </xf>
    <xf numFmtId="0" fontId="9" fillId="0" borderId="0" xfId="0" applyFont="1" applyBorder="1" applyAlignment="1" applyProtection="1">
      <alignment horizontal="left" vertical="center" wrapText="1"/>
      <protection hidden="1"/>
    </xf>
    <xf numFmtId="0" fontId="14" fillId="3" borderId="25" xfId="0" applyFont="1" applyFill="1" applyBorder="1" applyAlignment="1" applyProtection="1">
      <alignment horizontal="left" vertical="center"/>
      <protection locked="0" hidden="1"/>
    </xf>
    <xf numFmtId="0" fontId="14" fillId="3" borderId="26" xfId="0" applyFont="1" applyFill="1" applyBorder="1" applyAlignment="1" applyProtection="1">
      <alignment horizontal="left" vertical="center"/>
      <protection locked="0" hidden="1"/>
    </xf>
    <xf numFmtId="0" fontId="14" fillId="3" borderId="5" xfId="0" applyFont="1" applyFill="1" applyBorder="1" applyAlignment="1" applyProtection="1">
      <alignment horizontal="left" vertical="center"/>
      <protection locked="0" hidden="1"/>
    </xf>
    <xf numFmtId="0" fontId="14" fillId="4" borderId="4" xfId="0" applyFont="1" applyFill="1" applyBorder="1" applyAlignment="1" applyProtection="1">
      <alignment horizontal="center" vertical="center"/>
      <protection locked="0" hidden="1"/>
    </xf>
    <xf numFmtId="0" fontId="14" fillId="3" borderId="4" xfId="0" applyFont="1" applyFill="1" applyBorder="1" applyAlignment="1" applyProtection="1">
      <alignment horizontal="center" vertical="center"/>
      <protection locked="0" hidden="1"/>
    </xf>
  </cellXfs>
  <cellStyles count="6">
    <cellStyle name="Hiperlink" xfId="5" builtinId="8"/>
    <cellStyle name="Moeda" xfId="2" builtinId="4"/>
    <cellStyle name="Normal" xfId="0" builtinId="0"/>
    <cellStyle name="Normal 2" xfId="1" xr:uid="{00000000-0005-0000-0000-000001000000}"/>
    <cellStyle name="Normal 2 2" xfId="4" xr:uid="{C7FF402B-3163-4C30-9845-CC339C6FD0E2}"/>
    <cellStyle name="Porcentagem" xfId="3" builtinId="5"/>
  </cellStyles>
  <dxfs count="0"/>
  <tableStyles count="0" defaultTableStyle="TableStyleMedium2" defaultPivotStyle="PivotStyleLight16"/>
  <colors>
    <indexedColors>
      <rgbColor rgb="FF000000"/>
      <rgbColor rgb="FFFFFFFF"/>
      <rgbColor rgb="FFFF3333"/>
      <rgbColor rgb="FF00FF00"/>
      <rgbColor rgb="FF0000FF"/>
      <rgbColor rgb="FFFFFF00"/>
      <rgbColor rgb="FFFF00FF"/>
      <rgbColor rgb="FF00FFFF"/>
      <rgbColor rgb="FF800000"/>
      <rgbColor rgb="FF008000"/>
      <rgbColor rgb="FF000080"/>
      <rgbColor rgb="FF808000"/>
      <rgbColor rgb="FF800080"/>
      <rgbColor rgb="FF009999"/>
      <rgbColor rgb="FFB3B3B3"/>
      <rgbColor rgb="FF808080"/>
      <rgbColor rgb="FF9999FF"/>
      <rgbColor rgb="FF993366"/>
      <rgbColor rgb="FFFFFFCC"/>
      <rgbColor rgb="FFCCFFFF"/>
      <rgbColor rgb="FF660066"/>
      <rgbColor rgb="FFFF8080"/>
      <rgbColor rgb="FF0070C0"/>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6666FF"/>
      <rgbColor rgb="FF33CCCC"/>
      <rgbColor rgb="FF99CC00"/>
      <rgbColor rgb="FFFFCC00"/>
      <rgbColor rgb="FFFF9900"/>
      <rgbColor rgb="FFFF6600"/>
      <rgbColor rgb="FF666699"/>
      <rgbColor rgb="FF999999"/>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033B03"/>
      <color rgb="FF12575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pt-BR"/>
              <a:t>Retorno Financeiro Acumulado em 25 anos com solar</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'5. Dados Financeiros'!$J$19:$J$19</c:f>
              <c:strCache>
                <c:ptCount val="1"/>
                <c:pt idx="0">
                  <c:v>Total Acumulado</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numRef>
              <c:f>'5. Dados Financeiros'!$C$20:$C$45</c:f>
              <c:numCache>
                <c:formatCode>General</c:formatCode>
                <c:ptCount val="2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numCache>
            </c:numRef>
          </c:cat>
          <c:val>
            <c:numRef>
              <c:f>'5. Dados Financeiros'!$J$20:$J$45</c:f>
              <c:numCache>
                <c:formatCode>[$R$-416]\ #,##0.00;[Red]\-[$R$-416]\ #,##0.00</c:formatCode>
                <c:ptCount val="26"/>
                <c:pt idx="0">
                  <c:v>-8743.8840000000018</c:v>
                </c:pt>
                <c:pt idx="1">
                  <c:v>-3405.0807808000009</c:v>
                </c:pt>
                <c:pt idx="2">
                  <c:v>2415.8768214400006</c:v>
                </c:pt>
                <c:pt idx="3">
                  <c:v>8761.915983936</c:v>
                </c:pt>
                <c:pt idx="4">
                  <c:v>15679.720835484801</c:v>
                </c:pt>
                <c:pt idx="5">
                  <c:v>23220.054158606083</c:v>
                </c:pt>
                <c:pt idx="6">
                  <c:v>31438.10583761298</c:v>
                </c:pt>
                <c:pt idx="7">
                  <c:v>40393.870183276376</c:v>
                </c:pt>
                <c:pt idx="8">
                  <c:v>50152.554423331967</c:v>
                </c:pt>
                <c:pt idx="9">
                  <c:v>60785.020817067692</c:v>
                </c:pt>
                <c:pt idx="10">
                  <c:v>72368.265032117139</c:v>
                </c:pt>
                <c:pt idx="11">
                  <c:v>84985.9336128617</c:v>
                </c:pt>
                <c:pt idx="12">
                  <c:v>98728.883572989231</c:v>
                </c:pt>
                <c:pt idx="13">
                  <c:v>112695.7873602302</c:v>
                </c:pt>
                <c:pt idx="14">
                  <c:v>128993.78666952703</c:v>
                </c:pt>
                <c:pt idx="15">
                  <c:v>146739.19882228674</c:v>
                </c:pt>
                <c:pt idx="16">
                  <c:v>166058.27968426925</c:v>
                </c:pt>
                <c:pt idx="17">
                  <c:v>187088.04736336152</c:v>
                </c:pt>
                <c:pt idx="18">
                  <c:v>209977.17121118982</c:v>
                </c:pt>
                <c:pt idx="19">
                  <c:v>234886.93094934407</c:v>
                </c:pt>
                <c:pt idx="20">
                  <c:v>261992.25105192279</c:v>
                </c:pt>
                <c:pt idx="21">
                  <c:v>291482.8158410117</c:v>
                </c:pt>
                <c:pt idx="22">
                  <c:v>323564.27109026432</c:v>
                </c:pt>
                <c:pt idx="23">
                  <c:v>358459.51828344236</c:v>
                </c:pt>
                <c:pt idx="24">
                  <c:v>396410.10803883558</c:v>
                </c:pt>
                <c:pt idx="25">
                  <c:v>437677.73958587204</c:v>
                </c:pt>
              </c:numCache>
            </c:numRef>
          </c:val>
          <c:extLst>
            <c:ext xmlns:c16="http://schemas.microsoft.com/office/drawing/2014/chart" uri="{C3380CC4-5D6E-409C-BE32-E72D297353CC}">
              <c16:uniqueId val="{00000000-697D-4100-B024-954A0756F1F2}"/>
            </c:ext>
          </c:extLst>
        </c:ser>
        <c:dLbls>
          <c:showLegendKey val="0"/>
          <c:showVal val="0"/>
          <c:showCatName val="0"/>
          <c:showSerName val="0"/>
          <c:showPercent val="0"/>
          <c:showBubbleSize val="0"/>
        </c:dLbls>
        <c:gapWidth val="100"/>
        <c:overlap val="-24"/>
        <c:axId val="-129232304"/>
        <c:axId val="-129218160"/>
      </c:barChart>
      <c:catAx>
        <c:axId val="-129232304"/>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29218160"/>
        <c:crosses val="autoZero"/>
        <c:auto val="1"/>
        <c:lblAlgn val="ctr"/>
        <c:lblOffset val="100"/>
        <c:noMultiLvlLbl val="1"/>
      </c:catAx>
      <c:valAx>
        <c:axId val="-129218160"/>
        <c:scaling>
          <c:orientation val="minMax"/>
        </c:scaling>
        <c:delete val="0"/>
        <c:axPos val="l"/>
        <c:majorGridlines>
          <c:spPr>
            <a:ln w="9525" cap="flat" cmpd="sng" algn="ctr">
              <a:solidFill>
                <a:schemeClr val="tx1">
                  <a:lumMod val="15000"/>
                  <a:lumOff val="85000"/>
                </a:schemeClr>
              </a:solidFill>
              <a:round/>
            </a:ln>
            <a:effectLst/>
          </c:spPr>
        </c:majorGridlines>
        <c:numFmt formatCode="[$R$-416]\ #,##0.00;[Red]\-[$R$-416]\ #,##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29232304"/>
        <c:crossesAt val="1"/>
        <c:crossBetween val="between"/>
      </c:valAx>
      <c:spPr>
        <a:noFill/>
        <a:ln>
          <a:noFill/>
        </a:ln>
        <a:effectLst/>
      </c:spPr>
    </c:plotArea>
    <c:plotVisOnly val="1"/>
    <c:dispBlanksAs val="gap"/>
    <c:showDLblsOverMax val="1"/>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Comparativo de Gastos com Energia em 25 anos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scatterChart>
        <c:scatterStyle val="lineMarker"/>
        <c:varyColors val="0"/>
        <c:ser>
          <c:idx val="0"/>
          <c:order val="0"/>
          <c:tx>
            <c:strRef>
              <c:f>'5. Dados Financeiros'!$N$19:$N$19</c:f>
              <c:strCache>
                <c:ptCount val="1"/>
                <c:pt idx="0">
                  <c:v>Sem Solar</c:v>
                </c:pt>
              </c:strCache>
            </c:strRef>
          </c:tx>
          <c:spPr>
            <a:ln w="19050"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xVal>
            <c:numRef>
              <c:f>'5. Dados Financeiros'!$C$20:$C$45</c:f>
              <c:numCache>
                <c:formatCode>General</c:formatCode>
                <c:ptCount val="2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numCache>
            </c:numRef>
          </c:xVal>
          <c:yVal>
            <c:numRef>
              <c:f>'5. Dados Financeiros'!$N$20:$N$45</c:f>
              <c:numCache>
                <c:formatCode>[$R$-416]\ #,##0.00;[Red]\-[$R$-416]\ #,##0.00</c:formatCode>
                <c:ptCount val="26"/>
                <c:pt idx="0">
                  <c:v>6320.3159999999989</c:v>
                </c:pt>
                <c:pt idx="1">
                  <c:v>6902.6952191999999</c:v>
                </c:pt>
                <c:pt idx="2">
                  <c:v>7538.3471222400021</c:v>
                </c:pt>
                <c:pt idx="3">
                  <c:v>8232.1024536960012</c:v>
                </c:pt>
                <c:pt idx="4">
                  <c:v>8989.2253802208015</c:v>
                </c:pt>
                <c:pt idx="5">
                  <c:v>9815.4518675136023</c:v>
                </c:pt>
                <c:pt idx="6">
                  <c:v>10717.031398462757</c:v>
                </c:pt>
                <c:pt idx="7">
                  <c:v>11700.772316926605</c:v>
                </c:pt>
                <c:pt idx="8">
                  <c:v>12774.091105098591</c:v>
                </c:pt>
                <c:pt idx="9">
                  <c:v>13945.065927735714</c:v>
                </c:pt>
                <c:pt idx="10">
                  <c:v>15222.494803849275</c:v>
                </c:pt>
                <c:pt idx="11">
                  <c:v>16615.958795908191</c:v>
                </c:pt>
                <c:pt idx="12">
                  <c:v>18135.890638340392</c:v>
                </c:pt>
                <c:pt idx="13">
                  <c:v>19793.649261299957</c:v>
                </c:pt>
                <c:pt idx="14">
                  <c:v>21601.600702468033</c:v>
                </c:pt>
                <c:pt idx="15">
                  <c:v>23573.205939256717</c:v>
                </c:pt>
                <c:pt idx="16">
                  <c:v>25723.116216378454</c:v>
                </c:pt>
                <c:pt idx="17">
                  <c:v>28067.276489531981</c:v>
                </c:pt>
                <c:pt idx="18">
                  <c:v>30623.037655152435</c:v>
                </c:pt>
                <c:pt idx="19">
                  <c:v>33409.278289001653</c:v>
                </c:pt>
                <c:pt idx="20">
                  <c:v>36446.536673069175</c:v>
                </c:pt>
                <c:pt idx="21">
                  <c:v>39757.153951060202</c:v>
                </c:pt>
                <c:pt idx="22">
                  <c:v>43365.429317918752</c:v>
                </c:pt>
                <c:pt idx="23">
                  <c:v>47297.788218638394</c:v>
                </c:pt>
                <c:pt idx="24">
                  <c:v>51582.964606322777</c:v>
                </c:pt>
                <c:pt idx="25">
                  <c:v>56252.198389357654</c:v>
                </c:pt>
              </c:numCache>
            </c:numRef>
          </c:yVal>
          <c:smooth val="0"/>
          <c:extLst>
            <c:ext xmlns:c16="http://schemas.microsoft.com/office/drawing/2014/chart" uri="{C3380CC4-5D6E-409C-BE32-E72D297353CC}">
              <c16:uniqueId val="{00000000-48B0-49F7-A9BA-C73709965987}"/>
            </c:ext>
          </c:extLst>
        </c:ser>
        <c:ser>
          <c:idx val="1"/>
          <c:order val="1"/>
          <c:tx>
            <c:strRef>
              <c:f>'5. Dados Financeiros'!$O$19:$O$19</c:f>
              <c:strCache>
                <c:ptCount val="1"/>
                <c:pt idx="0">
                  <c:v>Com Solar</c:v>
                </c:pt>
              </c:strCache>
            </c:strRef>
          </c:tx>
          <c:spPr>
            <a:ln w="19050"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xVal>
            <c:numRef>
              <c:f>'5. Dados Financeiros'!$C$20:$C$45</c:f>
              <c:numCache>
                <c:formatCode>General</c:formatCode>
                <c:ptCount val="2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numCache>
            </c:numRef>
          </c:xVal>
          <c:yVal>
            <c:numRef>
              <c:f>'5. Dados Financeiros'!$O$20:$O$45</c:f>
              <c:numCache>
                <c:formatCode>[$R$-416]\ #,##0.00;[Red]\-[$R$-416]\ #,##0.00</c:formatCode>
                <c:ptCount val="26"/>
                <c:pt idx="0">
                  <c:v>746.20000000000073</c:v>
                </c:pt>
                <c:pt idx="1">
                  <c:v>818.09199999999998</c:v>
                </c:pt>
                <c:pt idx="2">
                  <c:v>897.00952000000007</c:v>
                </c:pt>
                <c:pt idx="3">
                  <c:v>983.64529120000043</c:v>
                </c:pt>
                <c:pt idx="4">
                  <c:v>1078.7607286720001</c:v>
                </c:pt>
                <c:pt idx="5">
                  <c:v>1183.1927643923202</c:v>
                </c:pt>
                <c:pt idx="6">
                  <c:v>1297.8613614558597</c:v>
                </c:pt>
                <c:pt idx="7">
                  <c:v>1423.7777774632116</c:v>
                </c:pt>
                <c:pt idx="8">
                  <c:v>1562.0536518630042</c:v>
                </c:pt>
                <c:pt idx="9">
                  <c:v>1713.9109995019844</c:v>
                </c:pt>
                <c:pt idx="10">
                  <c:v>1880.6932008520239</c:v>
                </c:pt>
                <c:pt idx="11">
                  <c:v>2063.8770884210576</c:v>
                </c:pt>
                <c:pt idx="12">
                  <c:v>2265.0862387960242</c:v>
                </c:pt>
                <c:pt idx="13">
                  <c:v>2486.1055907004593</c:v>
                </c:pt>
                <c:pt idx="14">
                  <c:v>2728.8975214768284</c:v>
                </c:pt>
                <c:pt idx="15">
                  <c:v>2995.6195276332137</c:v>
                </c:pt>
                <c:pt idx="16">
                  <c:v>3288.6436696457581</c:v>
                </c:pt>
                <c:pt idx="17">
                  <c:v>3610.577957214512</c:v>
                </c:pt>
                <c:pt idx="18">
                  <c:v>3964.2898687763918</c:v>
                </c:pt>
                <c:pt idx="19">
                  <c:v>4352.9322184448856</c:v>
                </c:pt>
                <c:pt idx="20">
                  <c:v>4779.9716048476785</c:v>
                </c:pt>
                <c:pt idx="21">
                  <c:v>5249.2196997642513</c:v>
                </c:pt>
                <c:pt idx="22">
                  <c:v>5764.8676602383885</c:v>
                </c:pt>
                <c:pt idx="23">
                  <c:v>6331.5239761898019</c:v>
                </c:pt>
                <c:pt idx="24">
                  <c:v>6954.2560967320096</c:v>
                </c:pt>
                <c:pt idx="25">
                  <c:v>7638.6362127038337</c:v>
                </c:pt>
              </c:numCache>
            </c:numRef>
          </c:yVal>
          <c:smooth val="0"/>
          <c:extLst>
            <c:ext xmlns:c16="http://schemas.microsoft.com/office/drawing/2014/chart" uri="{C3380CC4-5D6E-409C-BE32-E72D297353CC}">
              <c16:uniqueId val="{00000001-48B0-49F7-A9BA-C73709965987}"/>
            </c:ext>
          </c:extLst>
        </c:ser>
        <c:dLbls>
          <c:showLegendKey val="0"/>
          <c:showVal val="0"/>
          <c:showCatName val="0"/>
          <c:showSerName val="0"/>
          <c:showPercent val="0"/>
          <c:showBubbleSize val="0"/>
        </c:dLbls>
        <c:axId val="-129229040"/>
        <c:axId val="-129228496"/>
      </c:scatterChart>
      <c:valAx>
        <c:axId val="-129229040"/>
        <c:scaling>
          <c:orientation val="minMax"/>
          <c:max val="25"/>
          <c:min val="0"/>
        </c:scaling>
        <c:delete val="0"/>
        <c:axPos val="b"/>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29228496"/>
        <c:crossesAt val="0"/>
        <c:crossBetween val="midCat"/>
        <c:majorUnit val="1"/>
      </c:valAx>
      <c:valAx>
        <c:axId val="-129228496"/>
        <c:scaling>
          <c:orientation val="minMax"/>
        </c:scaling>
        <c:delete val="0"/>
        <c:axPos val="l"/>
        <c:majorGridlines>
          <c:spPr>
            <a:ln w="9525" cap="flat" cmpd="sng" algn="ctr">
              <a:solidFill>
                <a:schemeClr val="tx1">
                  <a:lumMod val="15000"/>
                  <a:lumOff val="85000"/>
                </a:schemeClr>
              </a:solidFill>
              <a:round/>
            </a:ln>
            <a:effectLst/>
          </c:spPr>
        </c:majorGridlines>
        <c:numFmt formatCode="[$R$-416]\ #,##0.00;[Red]\-[$R$-416]\ #,##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29229040"/>
        <c:crossesAt val="0"/>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span"/>
    <c:showDLblsOverMax val="1"/>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pt-BR"/>
              <a:t>Retorno Financeiro Acumulado em 25 anos com solar</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'5. Dados Financeiros'!$J$19</c:f>
              <c:strCache>
                <c:ptCount val="1"/>
                <c:pt idx="0">
                  <c:v>Total Acumulado</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numRef>
              <c:f>'5. Dados Financeiros'!$C$20:$C$45</c:f>
              <c:numCache>
                <c:formatCode>General</c:formatCode>
                <c:ptCount val="2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numCache>
            </c:numRef>
          </c:cat>
          <c:val>
            <c:numRef>
              <c:f>'5. Dados Financeiros'!$J$20:$J$45</c:f>
              <c:numCache>
                <c:formatCode>[$R$-416]\ #,##0.00;[Red]\-[$R$-416]\ #,##0.00</c:formatCode>
                <c:ptCount val="26"/>
                <c:pt idx="0">
                  <c:v>-8743.8840000000018</c:v>
                </c:pt>
                <c:pt idx="1">
                  <c:v>-3405.0807808000009</c:v>
                </c:pt>
                <c:pt idx="2">
                  <c:v>2415.8768214400006</c:v>
                </c:pt>
                <c:pt idx="3">
                  <c:v>8761.915983936</c:v>
                </c:pt>
                <c:pt idx="4">
                  <c:v>15679.720835484801</c:v>
                </c:pt>
                <c:pt idx="5">
                  <c:v>23220.054158606083</c:v>
                </c:pt>
                <c:pt idx="6">
                  <c:v>31438.10583761298</c:v>
                </c:pt>
                <c:pt idx="7">
                  <c:v>40393.870183276376</c:v>
                </c:pt>
                <c:pt idx="8">
                  <c:v>50152.554423331967</c:v>
                </c:pt>
                <c:pt idx="9">
                  <c:v>60785.020817067692</c:v>
                </c:pt>
                <c:pt idx="10">
                  <c:v>72368.265032117139</c:v>
                </c:pt>
                <c:pt idx="11">
                  <c:v>84985.9336128617</c:v>
                </c:pt>
                <c:pt idx="12">
                  <c:v>98728.883572989231</c:v>
                </c:pt>
                <c:pt idx="13">
                  <c:v>112695.7873602302</c:v>
                </c:pt>
                <c:pt idx="14">
                  <c:v>128993.78666952703</c:v>
                </c:pt>
                <c:pt idx="15">
                  <c:v>146739.19882228674</c:v>
                </c:pt>
                <c:pt idx="16">
                  <c:v>166058.27968426925</c:v>
                </c:pt>
                <c:pt idx="17">
                  <c:v>187088.04736336152</c:v>
                </c:pt>
                <c:pt idx="18">
                  <c:v>209977.17121118982</c:v>
                </c:pt>
                <c:pt idx="19">
                  <c:v>234886.93094934407</c:v>
                </c:pt>
                <c:pt idx="20">
                  <c:v>261992.25105192279</c:v>
                </c:pt>
                <c:pt idx="21">
                  <c:v>291482.8158410117</c:v>
                </c:pt>
                <c:pt idx="22">
                  <c:v>323564.27109026432</c:v>
                </c:pt>
                <c:pt idx="23">
                  <c:v>358459.51828344236</c:v>
                </c:pt>
                <c:pt idx="24">
                  <c:v>396410.10803883558</c:v>
                </c:pt>
                <c:pt idx="25">
                  <c:v>437677.73958587204</c:v>
                </c:pt>
              </c:numCache>
            </c:numRef>
          </c:val>
          <c:extLst>
            <c:ext xmlns:c16="http://schemas.microsoft.com/office/drawing/2014/chart" uri="{C3380CC4-5D6E-409C-BE32-E72D297353CC}">
              <c16:uniqueId val="{00000000-0F4B-4AE3-BFA6-25EF8EA06E89}"/>
            </c:ext>
          </c:extLst>
        </c:ser>
        <c:dLbls>
          <c:showLegendKey val="0"/>
          <c:showVal val="0"/>
          <c:showCatName val="0"/>
          <c:showSerName val="0"/>
          <c:showPercent val="0"/>
          <c:showBubbleSize val="0"/>
        </c:dLbls>
        <c:gapWidth val="100"/>
        <c:overlap val="-24"/>
        <c:axId val="-129232304"/>
        <c:axId val="-129218160"/>
      </c:barChart>
      <c:catAx>
        <c:axId val="-129232304"/>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29218160"/>
        <c:crosses val="autoZero"/>
        <c:auto val="1"/>
        <c:lblAlgn val="ctr"/>
        <c:lblOffset val="100"/>
        <c:noMultiLvlLbl val="1"/>
      </c:catAx>
      <c:valAx>
        <c:axId val="-129218160"/>
        <c:scaling>
          <c:orientation val="minMax"/>
        </c:scaling>
        <c:delete val="0"/>
        <c:axPos val="l"/>
        <c:majorGridlines>
          <c:spPr>
            <a:ln w="9525" cap="flat" cmpd="sng" algn="ctr">
              <a:solidFill>
                <a:schemeClr val="tx1">
                  <a:lumMod val="15000"/>
                  <a:lumOff val="85000"/>
                </a:schemeClr>
              </a:solidFill>
              <a:round/>
            </a:ln>
            <a:effectLst/>
          </c:spPr>
        </c:majorGridlines>
        <c:numFmt formatCode="[$R$-416]\ #,##0.00;[Red]\-[$R$-416]\ #,##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29232304"/>
        <c:crossesAt val="1"/>
        <c:crossBetween val="between"/>
      </c:valAx>
      <c:spPr>
        <a:noFill/>
        <a:ln>
          <a:noFill/>
        </a:ln>
        <a:effectLst/>
      </c:spPr>
    </c:plotArea>
    <c:plotVisOnly val="1"/>
    <c:dispBlanksAs val="gap"/>
    <c:showDLblsOverMax val="1"/>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Comparativo de Gastos com Energia em 25 anos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scatterChart>
        <c:scatterStyle val="lineMarker"/>
        <c:varyColors val="0"/>
        <c:ser>
          <c:idx val="0"/>
          <c:order val="0"/>
          <c:tx>
            <c:strRef>
              <c:f>'5. Dados Financeiros'!$N$19</c:f>
              <c:strCache>
                <c:ptCount val="1"/>
                <c:pt idx="0">
                  <c:v>Sem Solar</c:v>
                </c:pt>
              </c:strCache>
            </c:strRef>
          </c:tx>
          <c:spPr>
            <a:ln w="19050"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xVal>
            <c:numRef>
              <c:f>'5. Dados Financeiros'!$C$20:$C$45</c:f>
              <c:numCache>
                <c:formatCode>General</c:formatCode>
                <c:ptCount val="2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numCache>
            </c:numRef>
          </c:xVal>
          <c:yVal>
            <c:numRef>
              <c:f>'5. Dados Financeiros'!$N$20:$N$45</c:f>
              <c:numCache>
                <c:formatCode>[$R$-416]\ #,##0.00;[Red]\-[$R$-416]\ #,##0.00</c:formatCode>
                <c:ptCount val="26"/>
                <c:pt idx="0">
                  <c:v>6320.3159999999989</c:v>
                </c:pt>
                <c:pt idx="1">
                  <c:v>6902.6952191999999</c:v>
                </c:pt>
                <c:pt idx="2">
                  <c:v>7538.3471222400021</c:v>
                </c:pt>
                <c:pt idx="3">
                  <c:v>8232.1024536960012</c:v>
                </c:pt>
                <c:pt idx="4">
                  <c:v>8989.2253802208015</c:v>
                </c:pt>
                <c:pt idx="5">
                  <c:v>9815.4518675136023</c:v>
                </c:pt>
                <c:pt idx="6">
                  <c:v>10717.031398462757</c:v>
                </c:pt>
                <c:pt idx="7">
                  <c:v>11700.772316926605</c:v>
                </c:pt>
                <c:pt idx="8">
                  <c:v>12774.091105098591</c:v>
                </c:pt>
                <c:pt idx="9">
                  <c:v>13945.065927735714</c:v>
                </c:pt>
                <c:pt idx="10">
                  <c:v>15222.494803849275</c:v>
                </c:pt>
                <c:pt idx="11">
                  <c:v>16615.958795908191</c:v>
                </c:pt>
                <c:pt idx="12">
                  <c:v>18135.890638340392</c:v>
                </c:pt>
                <c:pt idx="13">
                  <c:v>19793.649261299957</c:v>
                </c:pt>
                <c:pt idx="14">
                  <c:v>21601.600702468033</c:v>
                </c:pt>
                <c:pt idx="15">
                  <c:v>23573.205939256717</c:v>
                </c:pt>
                <c:pt idx="16">
                  <c:v>25723.116216378454</c:v>
                </c:pt>
                <c:pt idx="17">
                  <c:v>28067.276489531981</c:v>
                </c:pt>
                <c:pt idx="18">
                  <c:v>30623.037655152435</c:v>
                </c:pt>
                <c:pt idx="19">
                  <c:v>33409.278289001653</c:v>
                </c:pt>
                <c:pt idx="20">
                  <c:v>36446.536673069175</c:v>
                </c:pt>
                <c:pt idx="21">
                  <c:v>39757.153951060202</c:v>
                </c:pt>
                <c:pt idx="22">
                  <c:v>43365.429317918752</c:v>
                </c:pt>
                <c:pt idx="23">
                  <c:v>47297.788218638394</c:v>
                </c:pt>
                <c:pt idx="24">
                  <c:v>51582.964606322777</c:v>
                </c:pt>
                <c:pt idx="25">
                  <c:v>56252.198389357654</c:v>
                </c:pt>
              </c:numCache>
            </c:numRef>
          </c:yVal>
          <c:smooth val="0"/>
          <c:extLst>
            <c:ext xmlns:c16="http://schemas.microsoft.com/office/drawing/2014/chart" uri="{C3380CC4-5D6E-409C-BE32-E72D297353CC}">
              <c16:uniqueId val="{00000000-95BA-4711-A952-17EE89793F4F}"/>
            </c:ext>
          </c:extLst>
        </c:ser>
        <c:ser>
          <c:idx val="1"/>
          <c:order val="1"/>
          <c:tx>
            <c:strRef>
              <c:f>'5. Dados Financeiros'!$O$19</c:f>
              <c:strCache>
                <c:ptCount val="1"/>
                <c:pt idx="0">
                  <c:v>Com Solar</c:v>
                </c:pt>
              </c:strCache>
            </c:strRef>
          </c:tx>
          <c:spPr>
            <a:ln w="19050"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xVal>
            <c:numRef>
              <c:f>'5. Dados Financeiros'!$C$20:$C$45</c:f>
              <c:numCache>
                <c:formatCode>General</c:formatCode>
                <c:ptCount val="2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numCache>
            </c:numRef>
          </c:xVal>
          <c:yVal>
            <c:numRef>
              <c:f>'5. Dados Financeiros'!$O$20:$O$45</c:f>
              <c:numCache>
                <c:formatCode>[$R$-416]\ #,##0.00;[Red]\-[$R$-416]\ #,##0.00</c:formatCode>
                <c:ptCount val="26"/>
                <c:pt idx="0">
                  <c:v>746.20000000000073</c:v>
                </c:pt>
                <c:pt idx="1">
                  <c:v>818.09199999999998</c:v>
                </c:pt>
                <c:pt idx="2">
                  <c:v>897.00952000000007</c:v>
                </c:pt>
                <c:pt idx="3">
                  <c:v>983.64529120000043</c:v>
                </c:pt>
                <c:pt idx="4">
                  <c:v>1078.7607286720001</c:v>
                </c:pt>
                <c:pt idx="5">
                  <c:v>1183.1927643923202</c:v>
                </c:pt>
                <c:pt idx="6">
                  <c:v>1297.8613614558597</c:v>
                </c:pt>
                <c:pt idx="7">
                  <c:v>1423.7777774632116</c:v>
                </c:pt>
                <c:pt idx="8">
                  <c:v>1562.0536518630042</c:v>
                </c:pt>
                <c:pt idx="9">
                  <c:v>1713.9109995019844</c:v>
                </c:pt>
                <c:pt idx="10">
                  <c:v>1880.6932008520239</c:v>
                </c:pt>
                <c:pt idx="11">
                  <c:v>2063.8770884210576</c:v>
                </c:pt>
                <c:pt idx="12">
                  <c:v>2265.0862387960242</c:v>
                </c:pt>
                <c:pt idx="13">
                  <c:v>2486.1055907004593</c:v>
                </c:pt>
                <c:pt idx="14">
                  <c:v>2728.8975214768284</c:v>
                </c:pt>
                <c:pt idx="15">
                  <c:v>2995.6195276332137</c:v>
                </c:pt>
                <c:pt idx="16">
                  <c:v>3288.6436696457581</c:v>
                </c:pt>
                <c:pt idx="17">
                  <c:v>3610.577957214512</c:v>
                </c:pt>
                <c:pt idx="18">
                  <c:v>3964.2898687763918</c:v>
                </c:pt>
                <c:pt idx="19">
                  <c:v>4352.9322184448856</c:v>
                </c:pt>
                <c:pt idx="20">
                  <c:v>4779.9716048476785</c:v>
                </c:pt>
                <c:pt idx="21">
                  <c:v>5249.2196997642513</c:v>
                </c:pt>
                <c:pt idx="22">
                  <c:v>5764.8676602383885</c:v>
                </c:pt>
                <c:pt idx="23">
                  <c:v>6331.5239761898019</c:v>
                </c:pt>
                <c:pt idx="24">
                  <c:v>6954.2560967320096</c:v>
                </c:pt>
                <c:pt idx="25">
                  <c:v>7638.6362127038337</c:v>
                </c:pt>
              </c:numCache>
            </c:numRef>
          </c:yVal>
          <c:smooth val="0"/>
          <c:extLst>
            <c:ext xmlns:c16="http://schemas.microsoft.com/office/drawing/2014/chart" uri="{C3380CC4-5D6E-409C-BE32-E72D297353CC}">
              <c16:uniqueId val="{00000001-95BA-4711-A952-17EE89793F4F}"/>
            </c:ext>
          </c:extLst>
        </c:ser>
        <c:dLbls>
          <c:showLegendKey val="0"/>
          <c:showVal val="0"/>
          <c:showCatName val="0"/>
          <c:showSerName val="0"/>
          <c:showPercent val="0"/>
          <c:showBubbleSize val="0"/>
        </c:dLbls>
        <c:axId val="-129229040"/>
        <c:axId val="-129228496"/>
      </c:scatterChart>
      <c:valAx>
        <c:axId val="-129229040"/>
        <c:scaling>
          <c:orientation val="minMax"/>
          <c:max val="25"/>
          <c:min val="0"/>
        </c:scaling>
        <c:delete val="0"/>
        <c:axPos val="b"/>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29228496"/>
        <c:crossesAt val="0"/>
        <c:crossBetween val="midCat"/>
        <c:majorUnit val="1"/>
      </c:valAx>
      <c:valAx>
        <c:axId val="-129228496"/>
        <c:scaling>
          <c:orientation val="minMax"/>
        </c:scaling>
        <c:delete val="0"/>
        <c:axPos val="l"/>
        <c:majorGridlines>
          <c:spPr>
            <a:ln w="9525" cap="flat" cmpd="sng" algn="ctr">
              <a:solidFill>
                <a:schemeClr val="tx1">
                  <a:lumMod val="15000"/>
                  <a:lumOff val="85000"/>
                </a:schemeClr>
              </a:solidFill>
              <a:round/>
            </a:ln>
            <a:effectLst/>
          </c:spPr>
        </c:majorGridlines>
        <c:numFmt formatCode="[$R$-416]\ #,##0.00;[Red]\-[$R$-416]\ #,##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29229040"/>
        <c:crossesAt val="0"/>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span"/>
    <c:showDLblsOverMax val="1"/>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7" Type="http://schemas.openxmlformats.org/officeDocument/2006/relationships/image" Target="../media/image6.png"/><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image" Target="../media/image5.jpeg"/><Relationship Id="rId5" Type="http://schemas.openxmlformats.org/officeDocument/2006/relationships/image" Target="../media/image4.jpeg"/><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xdr:col>
      <xdr:colOff>937260</xdr:colOff>
      <xdr:row>3</xdr:row>
      <xdr:rowOff>166075</xdr:rowOff>
    </xdr:to>
    <xdr:pic>
      <xdr:nvPicPr>
        <xdr:cNvPr id="3" name="Imagem 2">
          <a:extLst>
            <a:ext uri="{FF2B5EF4-FFF2-40B4-BE49-F238E27FC236}">
              <a16:creationId xmlns:a16="http://schemas.microsoft.com/office/drawing/2014/main" id="{253D6F3B-93B2-4960-9A81-69D1E4D06107}"/>
            </a:ext>
          </a:extLst>
        </xdr:cNvPr>
        <xdr:cNvPicPr>
          <a:picLocks noChangeAspect="1"/>
        </xdr:cNvPicPr>
      </xdr:nvPicPr>
      <xdr:blipFill>
        <a:blip xmlns:r="http://schemas.openxmlformats.org/officeDocument/2006/relationships" r:embed="rId1"/>
        <a:stretch>
          <a:fillRect/>
        </a:stretch>
      </xdr:blipFill>
      <xdr:spPr>
        <a:xfrm>
          <a:off x="0" y="1"/>
          <a:ext cx="4472940" cy="169769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263236</xdr:colOff>
      <xdr:row>20</xdr:row>
      <xdr:rowOff>96982</xdr:rowOff>
    </xdr:from>
    <xdr:to>
      <xdr:col>6</xdr:col>
      <xdr:colOff>207818</xdr:colOff>
      <xdr:row>26</xdr:row>
      <xdr:rowOff>103908</xdr:rowOff>
    </xdr:to>
    <xdr:sp macro="" textlink="">
      <xdr:nvSpPr>
        <xdr:cNvPr id="2" name="CaixaDeTexto 1">
          <a:extLst>
            <a:ext uri="{FF2B5EF4-FFF2-40B4-BE49-F238E27FC236}">
              <a16:creationId xmlns:a16="http://schemas.microsoft.com/office/drawing/2014/main" id="{B7A7A07C-A729-4722-8A7B-9E57F90365AB}"/>
            </a:ext>
          </a:extLst>
        </xdr:cNvPr>
        <xdr:cNvSpPr txBox="1"/>
      </xdr:nvSpPr>
      <xdr:spPr>
        <a:xfrm>
          <a:off x="5271654" y="3761509"/>
          <a:ext cx="4994564" cy="1004454"/>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rgbClr val="FFFF00"/>
              </a:solidFill>
              <a:effectLst/>
              <a:uLnTx/>
              <a:uFillTx/>
              <a:latin typeface="+mn-lt"/>
              <a:ea typeface="+mn-ea"/>
              <a:cs typeface="+mn-cs"/>
            </a:rPr>
            <a:t>*Preenchimento não obrigatório*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pt-BR" sz="1100" b="1" i="0" u="none" strike="noStrike" kern="0" cap="none" spc="0" normalizeH="0" baseline="0" noProof="0">
            <a:ln>
              <a:noFill/>
            </a:ln>
            <a:solidFill>
              <a:srgbClr val="FFFF00"/>
            </a:solidFill>
            <a:effectLst/>
            <a:uLnTx/>
            <a:uFillTx/>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rgbClr val="FFFF00"/>
              </a:solidFill>
              <a:effectLst/>
              <a:uLnTx/>
              <a:uFillTx/>
              <a:latin typeface="+mn-lt"/>
              <a:ea typeface="+mn-ea"/>
              <a:cs typeface="+mn-cs"/>
            </a:rPr>
            <a:t>ESTA ABA DEVERÁ SER UTILIZADA PARA CÁLCULO DE CONSUMO EM INSTALAÇÕES ONDE </a:t>
          </a:r>
          <a:r>
            <a:rPr kumimoji="0" lang="pt-BR" sz="1100" b="1" i="0" u="sng" strike="noStrike" kern="0" cap="none" spc="0" normalizeH="0" baseline="0" noProof="0">
              <a:ln>
                <a:noFill/>
              </a:ln>
              <a:solidFill>
                <a:srgbClr val="FFFF00"/>
              </a:solidFill>
              <a:effectLst/>
              <a:uLnTx/>
              <a:uFillTx/>
              <a:latin typeface="+mn-lt"/>
              <a:ea typeface="+mn-ea"/>
              <a:cs typeface="+mn-cs"/>
            </a:rPr>
            <a:t>NÃO SE TEM O HISTÓRICO DE CONSUMO</a:t>
          </a:r>
          <a:r>
            <a:rPr kumimoji="0" lang="pt-BR" sz="1100" b="1" i="0" u="none" strike="noStrike" kern="0" cap="none" spc="0" normalizeH="0" baseline="0" noProof="0">
              <a:ln>
                <a:noFill/>
              </a:ln>
              <a:solidFill>
                <a:srgbClr val="FFFF00"/>
              </a:solidFill>
              <a:effectLst/>
              <a:uLnTx/>
              <a:uFillTx/>
              <a:latin typeface="+mn-lt"/>
              <a:ea typeface="+mn-ea"/>
              <a:cs typeface="+mn-cs"/>
            </a:rPr>
            <a:t> OU </a:t>
          </a:r>
          <a:r>
            <a:rPr kumimoji="0" lang="pt-BR" sz="1100" b="1" i="0" u="sng" strike="noStrike" kern="0" cap="none" spc="0" normalizeH="0" baseline="0" noProof="0">
              <a:ln>
                <a:noFill/>
              </a:ln>
              <a:solidFill>
                <a:srgbClr val="FFFF00"/>
              </a:solidFill>
              <a:effectLst/>
              <a:uLnTx/>
              <a:uFillTx/>
              <a:latin typeface="+mn-lt"/>
              <a:ea typeface="+mn-ea"/>
              <a:cs typeface="+mn-cs"/>
            </a:rPr>
            <a:t>TERÃO EQUIPAMENTOS ADICIONAIS</a:t>
          </a:r>
          <a:r>
            <a:rPr kumimoji="0" lang="pt-BR" sz="1100" b="1" i="0" u="none" strike="noStrike" kern="0" cap="none" spc="0" normalizeH="0" baseline="0" noProof="0">
              <a:ln>
                <a:noFill/>
              </a:ln>
              <a:solidFill>
                <a:srgbClr val="FFFF00"/>
              </a:solidFill>
              <a:effectLst/>
              <a:uLnTx/>
              <a:uFillTx/>
              <a:latin typeface="+mn-lt"/>
              <a:ea typeface="+mn-ea"/>
              <a:cs typeface="+mn-cs"/>
            </a:rPr>
            <a:t>.</a:t>
          </a:r>
        </a:p>
        <a:p>
          <a:endParaRPr lang="pt-B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361949</xdr:colOff>
      <xdr:row>0</xdr:row>
      <xdr:rowOff>247650</xdr:rowOff>
    </xdr:from>
    <xdr:to>
      <xdr:col>9</xdr:col>
      <xdr:colOff>76200</xdr:colOff>
      <xdr:row>8</xdr:row>
      <xdr:rowOff>92529</xdr:rowOff>
    </xdr:to>
    <xdr:sp macro="" textlink="">
      <xdr:nvSpPr>
        <xdr:cNvPr id="2" name="CaixaDeTexto 1">
          <a:extLst>
            <a:ext uri="{FF2B5EF4-FFF2-40B4-BE49-F238E27FC236}">
              <a16:creationId xmlns:a16="http://schemas.microsoft.com/office/drawing/2014/main" id="{06AD1884-6D7C-45FA-A4A0-78DC5318FC17}"/>
            </a:ext>
          </a:extLst>
        </xdr:cNvPr>
        <xdr:cNvSpPr txBox="1"/>
      </xdr:nvSpPr>
      <xdr:spPr>
        <a:xfrm>
          <a:off x="6000749" y="421821"/>
          <a:ext cx="2468337" cy="1336222"/>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pt-BR" sz="1100" b="1"/>
            <a:t>Endereço Google Maps: </a:t>
          </a:r>
          <a:r>
            <a:rPr lang="pt-BR">
              <a:hlinkClick xmlns:r="http://schemas.openxmlformats.org/officeDocument/2006/relationships" r:id=""/>
            </a:rPr>
            <a:t>https://www.google.com.br/maps/preview</a:t>
          </a:r>
          <a:endParaRPr lang="pt-BR"/>
        </a:p>
        <a:p>
          <a:pPr algn="l"/>
          <a:endParaRPr lang="pt-BR" sz="1100" b="1"/>
        </a:p>
        <a:p>
          <a:pPr algn="l"/>
          <a:r>
            <a:rPr lang="pt-BR" sz="1100" b="1"/>
            <a:t>Endereço Cresesb SunData:</a:t>
          </a:r>
        </a:p>
        <a:p>
          <a:pPr algn="l"/>
          <a:r>
            <a:rPr lang="pt-BR">
              <a:hlinkClick xmlns:r="http://schemas.openxmlformats.org/officeDocument/2006/relationships" r:id=""/>
            </a:rPr>
            <a:t>http://www.cresesb.cepel.br/index.php?section=sundata&amp;</a:t>
          </a:r>
          <a:endParaRPr lang="pt-BR" sz="1100" b="1"/>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767196</xdr:colOff>
      <xdr:row>19</xdr:row>
      <xdr:rowOff>28575</xdr:rowOff>
    </xdr:from>
    <xdr:to>
      <xdr:col>2</xdr:col>
      <xdr:colOff>4746914</xdr:colOff>
      <xdr:row>23</xdr:row>
      <xdr:rowOff>71005</xdr:rowOff>
    </xdr:to>
    <xdr:sp macro="" textlink="">
      <xdr:nvSpPr>
        <xdr:cNvPr id="3" name="CaixaDeTexto 2">
          <a:extLst>
            <a:ext uri="{FF2B5EF4-FFF2-40B4-BE49-F238E27FC236}">
              <a16:creationId xmlns:a16="http://schemas.microsoft.com/office/drawing/2014/main" id="{5E8CBCE7-A7CE-479D-8D9E-9F14B40366C2}"/>
            </a:ext>
          </a:extLst>
        </xdr:cNvPr>
        <xdr:cNvSpPr txBox="1"/>
      </xdr:nvSpPr>
      <xdr:spPr>
        <a:xfrm>
          <a:off x="3607378" y="3519920"/>
          <a:ext cx="3979718" cy="873703"/>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1100" b="1">
              <a:solidFill>
                <a:srgbClr val="FFFF00"/>
              </a:solidFill>
            </a:rPr>
            <a:t>*Valores Ficticios*</a:t>
          </a:r>
        </a:p>
        <a:p>
          <a:pPr algn="ctr"/>
          <a:r>
            <a:rPr lang="pt-BR" sz="1100" b="1">
              <a:solidFill>
                <a:srgbClr val="FFFF00"/>
              </a:solidFill>
            </a:rPr>
            <a:t>CITAMOS</a:t>
          </a:r>
          <a:r>
            <a:rPr lang="pt-BR" sz="1100" b="1" baseline="0">
              <a:solidFill>
                <a:srgbClr val="FFFF00"/>
              </a:solidFill>
            </a:rPr>
            <a:t> ITEM A ITEM APENAS PARA ILUSTRAÇÃO. RECOMENDAMOS A COMPRA DO KIT COMPLETO  (INVERSOR + PLACAS + CONECTOCTORES + CABOS E ETC...)</a:t>
          </a:r>
          <a:endParaRPr lang="pt-BR" sz="1100" b="1">
            <a:solidFill>
              <a:srgbClr val="FFFF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47625</xdr:colOff>
      <xdr:row>5</xdr:row>
      <xdr:rowOff>19049</xdr:rowOff>
    </xdr:from>
    <xdr:to>
      <xdr:col>11</xdr:col>
      <xdr:colOff>1104901</xdr:colOff>
      <xdr:row>15</xdr:row>
      <xdr:rowOff>131989</xdr:rowOff>
    </xdr:to>
    <xdr:graphicFrame macro="">
      <xdr:nvGraphicFramePr>
        <xdr:cNvPr id="3" name="Chart 2">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1143000</xdr:colOff>
      <xdr:row>5</xdr:row>
      <xdr:rowOff>13399</xdr:rowOff>
    </xdr:from>
    <xdr:to>
      <xdr:col>14</xdr:col>
      <xdr:colOff>1247775</xdr:colOff>
      <xdr:row>15</xdr:row>
      <xdr:rowOff>131989</xdr:rowOff>
    </xdr:to>
    <xdr:graphicFrame macro="">
      <xdr:nvGraphicFramePr>
        <xdr:cNvPr id="4" name="Chart 3">
          <a:extLst>
            <a:ext uri="{FF2B5EF4-FFF2-40B4-BE49-F238E27FC236}">
              <a16:creationId xmlns:a16="http://schemas.microsoft.com/office/drawing/2014/main" id="{00000000-0008-0000-0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4</xdr:col>
      <xdr:colOff>178904</xdr:colOff>
      <xdr:row>33</xdr:row>
      <xdr:rowOff>589722</xdr:rowOff>
    </xdr:from>
    <xdr:to>
      <xdr:col>6</xdr:col>
      <xdr:colOff>496956</xdr:colOff>
      <xdr:row>34</xdr:row>
      <xdr:rowOff>112643</xdr:rowOff>
    </xdr:to>
    <xdr:sp macro="" textlink="">
      <xdr:nvSpPr>
        <xdr:cNvPr id="19" name="Retângulo 18">
          <a:extLst>
            <a:ext uri="{FF2B5EF4-FFF2-40B4-BE49-F238E27FC236}">
              <a16:creationId xmlns:a16="http://schemas.microsoft.com/office/drawing/2014/main" id="{133A535F-A79E-4DFF-9C12-58EC5E19414F}"/>
            </a:ext>
          </a:extLst>
        </xdr:cNvPr>
        <xdr:cNvSpPr/>
      </xdr:nvSpPr>
      <xdr:spPr>
        <a:xfrm>
          <a:off x="7454347" y="7487479"/>
          <a:ext cx="1722783" cy="284921"/>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lang="pt-BR" sz="1100" b="1">
              <a:solidFill>
                <a:srgbClr val="FFFF00"/>
              </a:solidFill>
            </a:rPr>
            <a:t>Consultar com fornecedor</a:t>
          </a:r>
        </a:p>
        <a:p>
          <a:pPr algn="l"/>
          <a:endParaRPr lang="pt-BR" sz="1100" b="1">
            <a:solidFill>
              <a:srgbClr val="FFFF00"/>
            </a:solidFill>
          </a:endParaRPr>
        </a:p>
      </xdr:txBody>
    </xdr:sp>
    <xdr:clientData/>
  </xdr:twoCellAnchor>
  <xdr:twoCellAnchor editAs="oneCell">
    <xdr:from>
      <xdr:col>0</xdr:col>
      <xdr:colOff>1250016</xdr:colOff>
      <xdr:row>181</xdr:row>
      <xdr:rowOff>3923</xdr:rowOff>
    </xdr:from>
    <xdr:to>
      <xdr:col>3</xdr:col>
      <xdr:colOff>545165</xdr:colOff>
      <xdr:row>197</xdr:row>
      <xdr:rowOff>107578</xdr:rowOff>
    </xdr:to>
    <xdr:graphicFrame macro="">
      <xdr:nvGraphicFramePr>
        <xdr:cNvPr id="16" name="Chart 2">
          <a:extLst>
            <a:ext uri="{FF2B5EF4-FFF2-40B4-BE49-F238E27FC236}">
              <a16:creationId xmlns:a16="http://schemas.microsoft.com/office/drawing/2014/main" id="{98AA0C68-6C22-4B2E-B40B-53F334905F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1465729</xdr:colOff>
      <xdr:row>203</xdr:row>
      <xdr:rowOff>155201</xdr:rowOff>
    </xdr:from>
    <xdr:to>
      <xdr:col>3</xdr:col>
      <xdr:colOff>760878</xdr:colOff>
      <xdr:row>222</xdr:row>
      <xdr:rowOff>91888</xdr:rowOff>
    </xdr:to>
    <xdr:graphicFrame macro="">
      <xdr:nvGraphicFramePr>
        <xdr:cNvPr id="17" name="Chart 3">
          <a:extLst>
            <a:ext uri="{FF2B5EF4-FFF2-40B4-BE49-F238E27FC236}">
              <a16:creationId xmlns:a16="http://schemas.microsoft.com/office/drawing/2014/main" id="{259489E9-2466-4FE9-B1A7-FCCBA93E4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371475</xdr:colOff>
      <xdr:row>0</xdr:row>
      <xdr:rowOff>257174</xdr:rowOff>
    </xdr:from>
    <xdr:to>
      <xdr:col>12</xdr:col>
      <xdr:colOff>142875</xdr:colOff>
      <xdr:row>21</xdr:row>
      <xdr:rowOff>219075</xdr:rowOff>
    </xdr:to>
    <xdr:sp macro="" textlink="">
      <xdr:nvSpPr>
        <xdr:cNvPr id="23" name="CaixaDeTexto 22">
          <a:extLst>
            <a:ext uri="{FF2B5EF4-FFF2-40B4-BE49-F238E27FC236}">
              <a16:creationId xmlns:a16="http://schemas.microsoft.com/office/drawing/2014/main" id="{280E6B42-8711-4F47-B900-11A4536F2711}"/>
            </a:ext>
          </a:extLst>
        </xdr:cNvPr>
        <xdr:cNvSpPr txBox="1"/>
      </xdr:nvSpPr>
      <xdr:spPr>
        <a:xfrm>
          <a:off x="7239000" y="257174"/>
          <a:ext cx="4800600" cy="3895726"/>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pt-BR" sz="1400" b="1">
            <a:solidFill>
              <a:srgbClr val="FFFF00"/>
            </a:solidFill>
          </a:endParaRPr>
        </a:p>
        <a:p>
          <a:pPr algn="ctr"/>
          <a:r>
            <a:rPr lang="pt-BR" sz="1400" b="1">
              <a:solidFill>
                <a:srgbClr val="FFFF00"/>
              </a:solidFill>
              <a:latin typeface="+mn-lt"/>
            </a:rPr>
            <a:t>ATENÇÃO: Este orçamento foi feito para servir de referência. Leia com muita atenção todas as informações nele contidas e altere conforme a realidade da sua empresa.</a:t>
          </a:r>
        </a:p>
        <a:p>
          <a:pPr algn="ctr"/>
          <a:endParaRPr lang="pt-BR" sz="1400" b="1">
            <a:solidFill>
              <a:srgbClr val="FFFF00"/>
            </a:solidFill>
            <a:latin typeface="+mn-lt"/>
          </a:endParaRPr>
        </a:p>
        <a:p>
          <a:pPr algn="ctr"/>
          <a:r>
            <a:rPr lang="pt-BR" sz="1400" b="1">
              <a:solidFill>
                <a:srgbClr val="FFFF00"/>
              </a:solidFill>
              <a:latin typeface="+mn-lt"/>
            </a:rPr>
            <a:t>Lembre-se: O Orçamento é um documento, um contrato. Ele será assinado pelo seu cliente. </a:t>
          </a:r>
        </a:p>
        <a:p>
          <a:pPr algn="ctr"/>
          <a:endParaRPr lang="pt-BR" sz="1400" b="1">
            <a:solidFill>
              <a:srgbClr val="FFFF00"/>
            </a:solidFill>
            <a:latin typeface="+mn-lt"/>
          </a:endParaRPr>
        </a:p>
        <a:p>
          <a:pPr algn="ctr"/>
          <a:endParaRPr lang="pt-BR" sz="1400" b="1">
            <a:solidFill>
              <a:srgbClr val="FFFF00"/>
            </a:solidFill>
            <a:latin typeface="+mn-lt"/>
          </a:endParaRPr>
        </a:p>
        <a:p>
          <a:pPr algn="ctr"/>
          <a:r>
            <a:rPr lang="pt-BR" sz="1400" b="1">
              <a:solidFill>
                <a:srgbClr val="FFFF00"/>
              </a:solidFill>
              <a:latin typeface="+mn-lt"/>
            </a:rPr>
            <a:t>  </a:t>
          </a:r>
        </a:p>
        <a:p>
          <a:pPr algn="ctr"/>
          <a:r>
            <a:rPr lang="pt-BR" sz="1400" b="1">
              <a:solidFill>
                <a:srgbClr val="FFFF00"/>
              </a:solidFill>
              <a:latin typeface="+mn-lt"/>
            </a:rPr>
            <a:t>Todos os compromissos contidos no orçamento precisam ser cumpridos.</a:t>
          </a:r>
        </a:p>
        <a:p>
          <a:pPr algn="ctr"/>
          <a:r>
            <a:rPr lang="pt-BR" sz="1400" b="1">
              <a:solidFill>
                <a:srgbClr val="FFFF00"/>
              </a:solidFill>
              <a:latin typeface="+mn-lt"/>
            </a:rPr>
            <a:t> </a:t>
          </a:r>
        </a:p>
        <a:p>
          <a:pPr algn="ctr"/>
          <a:r>
            <a:rPr lang="pt-BR" sz="1600" b="1" u="sng">
              <a:solidFill>
                <a:srgbClr val="FFFF00"/>
              </a:solidFill>
              <a:latin typeface="+mn-lt"/>
            </a:rPr>
            <a:t>A Soliens não se responsabiliza pelos cálculos  ou quaisquer outras informações inseridas no seu orçamento</a:t>
          </a:r>
        </a:p>
      </xdr:txBody>
    </xdr:sp>
    <xdr:clientData/>
  </xdr:twoCellAnchor>
  <xdr:twoCellAnchor editAs="oneCell">
    <xdr:from>
      <xdr:col>1</xdr:col>
      <xdr:colOff>1826316</xdr:colOff>
      <xdr:row>77</xdr:row>
      <xdr:rowOff>45556</xdr:rowOff>
    </xdr:from>
    <xdr:to>
      <xdr:col>3</xdr:col>
      <xdr:colOff>1807266</xdr:colOff>
      <xdr:row>91</xdr:row>
      <xdr:rowOff>186543</xdr:rowOff>
    </xdr:to>
    <xdr:pic>
      <xdr:nvPicPr>
        <xdr:cNvPr id="10" name="Imagem 9">
          <a:extLst>
            <a:ext uri="{FF2B5EF4-FFF2-40B4-BE49-F238E27FC236}">
              <a16:creationId xmlns:a16="http://schemas.microsoft.com/office/drawing/2014/main" id="{7D32353A-99DB-43D7-9067-CE2511316CCB}"/>
            </a:ext>
          </a:extLst>
        </xdr:cNvPr>
        <xdr:cNvPicPr>
          <a:picLocks noChangeAspect="1"/>
        </xdr:cNvPicPr>
      </xdr:nvPicPr>
      <xdr:blipFill>
        <a:blip xmlns:r="http://schemas.openxmlformats.org/officeDocument/2006/relationships" r:embed="rId3"/>
        <a:stretch>
          <a:fillRect/>
        </a:stretch>
      </xdr:blipFill>
      <xdr:spPr>
        <a:xfrm>
          <a:off x="3887029" y="14675956"/>
          <a:ext cx="2922933" cy="2831178"/>
        </a:xfrm>
        <a:prstGeom prst="rect">
          <a:avLst/>
        </a:prstGeom>
      </xdr:spPr>
    </xdr:pic>
    <xdr:clientData/>
  </xdr:twoCellAnchor>
  <xdr:twoCellAnchor editAs="oneCell">
    <xdr:from>
      <xdr:col>0</xdr:col>
      <xdr:colOff>546984</xdr:colOff>
      <xdr:row>63</xdr:row>
      <xdr:rowOff>83281</xdr:rowOff>
    </xdr:from>
    <xdr:to>
      <xdr:col>1</xdr:col>
      <xdr:colOff>1392804</xdr:colOff>
      <xdr:row>80</xdr:row>
      <xdr:rowOff>55587</xdr:rowOff>
    </xdr:to>
    <xdr:pic>
      <xdr:nvPicPr>
        <xdr:cNvPr id="12" name="Imagem 11">
          <a:extLst>
            <a:ext uri="{FF2B5EF4-FFF2-40B4-BE49-F238E27FC236}">
              <a16:creationId xmlns:a16="http://schemas.microsoft.com/office/drawing/2014/main" id="{F0E2F2A3-C6AE-4D5D-B1DD-E8F94B77D6E8}"/>
            </a:ext>
          </a:extLst>
        </xdr:cNvPr>
        <xdr:cNvPicPr>
          <a:picLocks noChangeAspect="1"/>
        </xdr:cNvPicPr>
      </xdr:nvPicPr>
      <xdr:blipFill>
        <a:blip xmlns:r="http://schemas.openxmlformats.org/officeDocument/2006/relationships" r:embed="rId4"/>
        <a:stretch>
          <a:fillRect/>
        </a:stretch>
      </xdr:blipFill>
      <xdr:spPr>
        <a:xfrm>
          <a:off x="546984" y="13971559"/>
          <a:ext cx="2906533" cy="3238967"/>
        </a:xfrm>
        <a:prstGeom prst="rect">
          <a:avLst/>
        </a:prstGeom>
      </xdr:spPr>
    </xdr:pic>
    <xdr:clientData/>
  </xdr:twoCellAnchor>
  <xdr:twoCellAnchor>
    <xdr:from>
      <xdr:col>0</xdr:col>
      <xdr:colOff>1196340</xdr:colOff>
      <xdr:row>103</xdr:row>
      <xdr:rowOff>76200</xdr:rowOff>
    </xdr:from>
    <xdr:to>
      <xdr:col>0</xdr:col>
      <xdr:colOff>1711481</xdr:colOff>
      <xdr:row>106</xdr:row>
      <xdr:rowOff>19841</xdr:rowOff>
    </xdr:to>
    <xdr:sp macro="" textlink="">
      <xdr:nvSpPr>
        <xdr:cNvPr id="13" name="Elipse 12">
          <a:extLst>
            <a:ext uri="{FF2B5EF4-FFF2-40B4-BE49-F238E27FC236}">
              <a16:creationId xmlns:a16="http://schemas.microsoft.com/office/drawing/2014/main" id="{19858DF3-D662-48E9-9522-EDAF5AB0D3D9}"/>
            </a:ext>
          </a:extLst>
        </xdr:cNvPr>
        <xdr:cNvSpPr/>
      </xdr:nvSpPr>
      <xdr:spPr>
        <a:xfrm>
          <a:off x="1196340" y="17876520"/>
          <a:ext cx="515141" cy="515141"/>
        </a:xfrm>
        <a:prstGeom prst="ellipse">
          <a:avLst/>
        </a:prstGeom>
        <a:blipFill dpi="0" rotWithShape="1">
          <a:blip xmlns:r="http://schemas.openxmlformats.org/officeDocument/2006/relationships" r:embed="rId5" cstate="print">
            <a:extLst>
              <a:ext uri="{28A0092B-C50C-407E-A947-70E740481C1C}">
                <a14:useLocalDpi xmlns:a14="http://schemas.microsoft.com/office/drawing/2010/main" val="0"/>
              </a:ext>
            </a:extLst>
          </a:blip>
          <a:srcRect/>
          <a:stretch>
            <a:fillRect/>
          </a:stretch>
        </a:blipFill>
        <a:ln w="12700">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t-BR"/>
        </a:p>
      </xdr:txBody>
    </xdr:sp>
    <xdr:clientData/>
  </xdr:twoCellAnchor>
  <xdr:twoCellAnchor>
    <xdr:from>
      <xdr:col>1</xdr:col>
      <xdr:colOff>1211580</xdr:colOff>
      <xdr:row>103</xdr:row>
      <xdr:rowOff>76200</xdr:rowOff>
    </xdr:from>
    <xdr:to>
      <xdr:col>1</xdr:col>
      <xdr:colOff>1715580</xdr:colOff>
      <xdr:row>106</xdr:row>
      <xdr:rowOff>19841</xdr:rowOff>
    </xdr:to>
    <xdr:sp macro="" textlink="">
      <xdr:nvSpPr>
        <xdr:cNvPr id="14" name="Elipse 13">
          <a:extLst>
            <a:ext uri="{FF2B5EF4-FFF2-40B4-BE49-F238E27FC236}">
              <a16:creationId xmlns:a16="http://schemas.microsoft.com/office/drawing/2014/main" id="{DE62E018-DDAD-47E5-8C49-C3D7B5E6983D}"/>
            </a:ext>
          </a:extLst>
        </xdr:cNvPr>
        <xdr:cNvSpPr/>
      </xdr:nvSpPr>
      <xdr:spPr>
        <a:xfrm>
          <a:off x="3268980" y="17876520"/>
          <a:ext cx="504000" cy="515141"/>
        </a:xfrm>
        <a:prstGeom prst="ellipse">
          <a:avLst/>
        </a:prstGeom>
        <a:blipFill dpi="0" rotWithShape="1">
          <a:blip xmlns:r="http://schemas.openxmlformats.org/officeDocument/2006/relationships" r:embed="rId6" cstate="print">
            <a:extLst>
              <a:ext uri="{28A0092B-C50C-407E-A947-70E740481C1C}">
                <a14:useLocalDpi xmlns:a14="http://schemas.microsoft.com/office/drawing/2010/main" val="0"/>
              </a:ext>
            </a:extLst>
          </a:blip>
          <a:srcRect/>
          <a:stretch>
            <a:fillRect r="-2210"/>
          </a:stretch>
        </a:blipFill>
        <a:ln w="12700">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t-BR"/>
        </a:p>
      </xdr:txBody>
    </xdr:sp>
    <xdr:clientData/>
  </xdr:twoCellAnchor>
  <xdr:twoCellAnchor>
    <xdr:from>
      <xdr:col>3</xdr:col>
      <xdr:colOff>350520</xdr:colOff>
      <xdr:row>103</xdr:row>
      <xdr:rowOff>99060</xdr:rowOff>
    </xdr:from>
    <xdr:to>
      <xdr:col>3</xdr:col>
      <xdr:colOff>865661</xdr:colOff>
      <xdr:row>106</xdr:row>
      <xdr:rowOff>42701</xdr:rowOff>
    </xdr:to>
    <xdr:sp macro="" textlink="">
      <xdr:nvSpPr>
        <xdr:cNvPr id="15" name="Elipse 14">
          <a:extLst>
            <a:ext uri="{FF2B5EF4-FFF2-40B4-BE49-F238E27FC236}">
              <a16:creationId xmlns:a16="http://schemas.microsoft.com/office/drawing/2014/main" id="{655A5B58-487D-4048-AF8F-F8552F709A1D}"/>
            </a:ext>
          </a:extLst>
        </xdr:cNvPr>
        <xdr:cNvSpPr/>
      </xdr:nvSpPr>
      <xdr:spPr>
        <a:xfrm>
          <a:off x="5349240" y="17899380"/>
          <a:ext cx="515141" cy="515141"/>
        </a:xfrm>
        <a:prstGeom prst="ellipse">
          <a:avLst/>
        </a:prstGeom>
        <a:blipFill dpi="0" rotWithShape="1">
          <a:blip xmlns:r="http://schemas.openxmlformats.org/officeDocument/2006/relationships" r:embed="rId7" cstate="print">
            <a:extLst>
              <a:ext uri="{28A0092B-C50C-407E-A947-70E740481C1C}">
                <a14:useLocalDpi xmlns:a14="http://schemas.microsoft.com/office/drawing/2010/main" val="0"/>
              </a:ext>
            </a:extLst>
          </a:blip>
          <a:srcRect/>
          <a:stretch>
            <a:fillRect/>
          </a:stretch>
        </a:blipFill>
        <a:ln w="12700">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pt-BR"/>
        </a:p>
      </xdr:txBody>
    </xdr:sp>
    <xdr:clientData/>
  </xdr:twoCellAnchor>
  <xdr:twoCellAnchor>
    <xdr:from>
      <xdr:col>4</xdr:col>
      <xdr:colOff>258418</xdr:colOff>
      <xdr:row>59</xdr:row>
      <xdr:rowOff>1</xdr:rowOff>
    </xdr:from>
    <xdr:to>
      <xdr:col>5</xdr:col>
      <xdr:colOff>569845</xdr:colOff>
      <xdr:row>60</xdr:row>
      <xdr:rowOff>72887</xdr:rowOff>
    </xdr:to>
    <xdr:sp macro="" textlink="">
      <xdr:nvSpPr>
        <xdr:cNvPr id="11" name="Retângulo 10">
          <a:extLst>
            <a:ext uri="{FF2B5EF4-FFF2-40B4-BE49-F238E27FC236}">
              <a16:creationId xmlns:a16="http://schemas.microsoft.com/office/drawing/2014/main" id="{8F098DB7-30D0-49D3-9E5F-03A62DCF6066}"/>
            </a:ext>
          </a:extLst>
        </xdr:cNvPr>
        <xdr:cNvSpPr/>
      </xdr:nvSpPr>
      <xdr:spPr>
        <a:xfrm>
          <a:off x="7533861" y="11734801"/>
          <a:ext cx="1093306" cy="271669"/>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lang="pt-BR" sz="1100" b="1">
              <a:solidFill>
                <a:srgbClr val="FFFF00"/>
              </a:solidFill>
            </a:rPr>
            <a:t>Preencher</a:t>
          </a:r>
          <a:r>
            <a:rPr lang="pt-BR" sz="1100" b="1" baseline="0">
              <a:solidFill>
                <a:srgbClr val="FFFF00"/>
              </a:solidFill>
            </a:rPr>
            <a:t> aqui</a:t>
          </a:r>
          <a:endParaRPr lang="pt-BR" sz="1100" b="1">
            <a:solidFill>
              <a:srgbClr val="FFFF00"/>
            </a:solidFill>
          </a:endParaRPr>
        </a:p>
      </xdr:txBody>
    </xdr:sp>
    <xdr:clientData/>
  </xdr:twoCellAnchor>
  <xdr:twoCellAnchor>
    <xdr:from>
      <xdr:col>4</xdr:col>
      <xdr:colOff>231913</xdr:colOff>
      <xdr:row>99</xdr:row>
      <xdr:rowOff>53009</xdr:rowOff>
    </xdr:from>
    <xdr:to>
      <xdr:col>5</xdr:col>
      <xdr:colOff>543340</xdr:colOff>
      <xdr:row>100</xdr:row>
      <xdr:rowOff>125895</xdr:rowOff>
    </xdr:to>
    <xdr:sp macro="" textlink="">
      <xdr:nvSpPr>
        <xdr:cNvPr id="18" name="Retângulo 17">
          <a:extLst>
            <a:ext uri="{FF2B5EF4-FFF2-40B4-BE49-F238E27FC236}">
              <a16:creationId xmlns:a16="http://schemas.microsoft.com/office/drawing/2014/main" id="{94E36C1E-3F95-4DA2-B429-99E9017A5E53}"/>
            </a:ext>
          </a:extLst>
        </xdr:cNvPr>
        <xdr:cNvSpPr/>
      </xdr:nvSpPr>
      <xdr:spPr>
        <a:xfrm>
          <a:off x="7507356" y="19487322"/>
          <a:ext cx="1093306" cy="271669"/>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r>
            <a:rPr lang="pt-BR" sz="1100" b="1">
              <a:solidFill>
                <a:srgbClr val="FFFF00"/>
              </a:solidFill>
            </a:rPr>
            <a:t>Preencher</a:t>
          </a:r>
          <a:r>
            <a:rPr lang="pt-BR" sz="1100" b="1" baseline="0">
              <a:solidFill>
                <a:srgbClr val="FFFF00"/>
              </a:solidFill>
            </a:rPr>
            <a:t> aqui</a:t>
          </a:r>
          <a:endParaRPr lang="pt-BR" sz="1100" b="1">
            <a:solidFill>
              <a:srgbClr val="FFFF00"/>
            </a:solidFil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EA4F2E-3040-4A8A-B8B2-52787C9B236E}">
  <sheetPr>
    <tabColor rgb="FFC00000"/>
  </sheetPr>
  <dimension ref="A1:K24"/>
  <sheetViews>
    <sheetView zoomScale="115" zoomScaleNormal="115" workbookViewId="0">
      <selection activeCell="B13" sqref="B13"/>
    </sheetView>
  </sheetViews>
  <sheetFormatPr defaultColWidth="0" defaultRowHeight="14.4" zeroHeight="1" x14ac:dyDescent="0.3"/>
  <cols>
    <col min="1" max="1" width="13.77734375" style="45" customWidth="1"/>
    <col min="2" max="2" width="37.77734375" style="45" customWidth="1"/>
    <col min="3" max="3" width="13.77734375" style="45" customWidth="1"/>
    <col min="4" max="5" width="9" style="45" customWidth="1"/>
    <col min="6" max="6" width="13" style="45" customWidth="1"/>
    <col min="7" max="8" width="9" style="45" customWidth="1"/>
    <col min="9" max="9" width="4" style="45" customWidth="1"/>
    <col min="10" max="11" width="0" style="45" hidden="1" customWidth="1"/>
    <col min="12" max="16384" width="9" style="45" hidden="1"/>
  </cols>
  <sheetData>
    <row r="1" spans="1:11" ht="89.4" customHeight="1" x14ac:dyDescent="0.3"/>
    <row r="2" spans="1:11" ht="15.6" x14ac:dyDescent="0.3">
      <c r="D2" s="55" t="s">
        <v>168</v>
      </c>
    </row>
    <row r="3" spans="1:11" ht="15.6" x14ac:dyDescent="0.3">
      <c r="D3" s="55" t="s">
        <v>152</v>
      </c>
    </row>
    <row r="4" spans="1:11" ht="15.6" x14ac:dyDescent="0.3">
      <c r="D4" s="55" t="s">
        <v>139</v>
      </c>
    </row>
    <row r="5" spans="1:11" ht="15.6" x14ac:dyDescent="0.3">
      <c r="A5" s="172" t="s">
        <v>180</v>
      </c>
      <c r="B5" s="172"/>
      <c r="C5" s="172"/>
      <c r="D5" s="49"/>
      <c r="G5" s="49"/>
      <c r="H5" s="49"/>
      <c r="I5" s="49"/>
      <c r="J5" s="44"/>
    </row>
    <row r="6" spans="1:11" ht="4.2" customHeight="1" x14ac:dyDescent="0.3">
      <c r="A6" s="137"/>
      <c r="B6" s="137"/>
      <c r="C6" s="137"/>
      <c r="D6" s="49"/>
      <c r="I6" s="49"/>
      <c r="J6" s="44"/>
    </row>
    <row r="7" spans="1:11" ht="15.6" x14ac:dyDescent="0.3">
      <c r="A7" s="172" t="s">
        <v>140</v>
      </c>
      <c r="B7" s="172"/>
      <c r="C7" s="172"/>
      <c r="I7" s="49"/>
      <c r="J7" s="44"/>
    </row>
    <row r="8" spans="1:11" ht="15.6" x14ac:dyDescent="0.3">
      <c r="A8" s="176" t="s">
        <v>182</v>
      </c>
      <c r="B8" s="176"/>
      <c r="C8" s="176"/>
      <c r="I8" s="49"/>
      <c r="J8" s="44"/>
    </row>
    <row r="9" spans="1:11" s="138" customFormat="1" ht="41.4" customHeight="1" x14ac:dyDescent="0.25">
      <c r="A9" s="173" t="s">
        <v>181</v>
      </c>
      <c r="B9" s="173"/>
      <c r="C9" s="173"/>
      <c r="I9" s="139"/>
      <c r="J9" s="140"/>
    </row>
    <row r="10" spans="1:11" ht="28.8" customHeight="1" x14ac:dyDescent="1.1000000000000001">
      <c r="A10" s="174" t="s">
        <v>141</v>
      </c>
      <c r="B10" s="174"/>
      <c r="C10" s="174"/>
      <c r="E10" s="54"/>
      <c r="F10" s="54"/>
      <c r="G10" s="54"/>
      <c r="H10" s="54"/>
      <c r="I10" s="54"/>
      <c r="J10" s="50"/>
      <c r="K10" s="50"/>
    </row>
    <row r="11" spans="1:11" ht="9.75" customHeight="1" x14ac:dyDescent="1.1000000000000001">
      <c r="A11" s="137"/>
      <c r="B11" s="56"/>
      <c r="C11" s="56"/>
      <c r="D11" s="51"/>
      <c r="E11" s="51"/>
      <c r="F11" s="51"/>
      <c r="G11" s="51"/>
      <c r="H11" s="51"/>
      <c r="I11" s="51"/>
      <c r="J11" s="50"/>
      <c r="K11" s="50"/>
    </row>
    <row r="12" spans="1:11" ht="21.6" customHeight="1" thickBot="1" x14ac:dyDescent="0.4">
      <c r="A12" s="175" t="s">
        <v>169</v>
      </c>
      <c r="B12" s="175"/>
      <c r="C12" s="175"/>
      <c r="D12" s="52"/>
      <c r="E12" s="52"/>
      <c r="F12" s="52"/>
      <c r="G12" s="52"/>
      <c r="H12" s="52"/>
      <c r="I12" s="52"/>
      <c r="J12" s="52"/>
      <c r="K12" s="52"/>
    </row>
    <row r="13" spans="1:11" ht="22.05" customHeight="1" thickBot="1" x14ac:dyDescent="0.4">
      <c r="B13" s="141" t="s">
        <v>170</v>
      </c>
      <c r="D13" s="52"/>
      <c r="E13" s="52"/>
      <c r="F13" s="52"/>
      <c r="G13" s="52"/>
      <c r="H13" s="52"/>
      <c r="I13" s="52"/>
      <c r="J13" s="52"/>
      <c r="K13" s="52"/>
    </row>
    <row r="14" spans="1:11" ht="22.05" customHeight="1" thickBot="1" x14ac:dyDescent="0.4">
      <c r="B14" s="142" t="s">
        <v>179</v>
      </c>
      <c r="D14" s="52"/>
      <c r="E14" s="52"/>
      <c r="F14" s="52"/>
      <c r="G14" s="52"/>
      <c r="H14" s="52"/>
      <c r="I14" s="52"/>
      <c r="J14" s="52"/>
      <c r="K14" s="52"/>
    </row>
    <row r="15" spans="1:11" ht="22.05" customHeight="1" thickBot="1" x14ac:dyDescent="0.35">
      <c r="B15" s="141" t="s">
        <v>171</v>
      </c>
      <c r="D15" s="53"/>
      <c r="E15" s="53"/>
      <c r="F15" s="53"/>
      <c r="G15" s="53"/>
      <c r="H15" s="53"/>
      <c r="I15" s="53"/>
      <c r="J15" s="53"/>
      <c r="K15" s="53"/>
    </row>
    <row r="16" spans="1:11" ht="22.05" customHeight="1" thickBot="1" x14ac:dyDescent="0.35">
      <c r="B16" s="142" t="s">
        <v>172</v>
      </c>
      <c r="D16" s="49"/>
      <c r="E16" s="49"/>
      <c r="F16" s="49"/>
      <c r="G16" s="49"/>
      <c r="H16" s="49"/>
      <c r="I16" s="49"/>
      <c r="J16" s="43"/>
    </row>
    <row r="17" spans="1:10" ht="22.05" customHeight="1" thickBot="1" x14ac:dyDescent="0.35">
      <c r="B17" s="141" t="s">
        <v>173</v>
      </c>
      <c r="D17" s="49"/>
      <c r="E17" s="49"/>
      <c r="F17" s="49"/>
      <c r="G17" s="49"/>
      <c r="H17" s="49"/>
      <c r="I17" s="49"/>
      <c r="J17" s="43"/>
    </row>
    <row r="18" spans="1:10" ht="15.6" x14ac:dyDescent="0.3">
      <c r="A18" s="55"/>
      <c r="B18" s="55"/>
      <c r="C18" s="55"/>
      <c r="D18" s="49"/>
      <c r="E18" s="49"/>
      <c r="F18" s="49"/>
      <c r="G18" s="49"/>
      <c r="H18" s="49"/>
      <c r="I18" s="49"/>
      <c r="J18" s="43"/>
    </row>
    <row r="19" spans="1:10" x14ac:dyDescent="0.3">
      <c r="A19" s="49"/>
      <c r="B19" s="49"/>
      <c r="C19" s="49"/>
      <c r="D19" s="49"/>
      <c r="E19" s="49"/>
      <c r="F19" s="49"/>
      <c r="G19" s="49"/>
      <c r="H19" s="49"/>
      <c r="I19" s="49"/>
      <c r="J19" s="43"/>
    </row>
    <row r="20" spans="1:10" hidden="1" x14ac:dyDescent="0.3">
      <c r="A20" s="49"/>
      <c r="B20" s="49"/>
      <c r="C20" s="49"/>
      <c r="D20" s="49"/>
      <c r="E20" s="49"/>
      <c r="F20" s="49"/>
      <c r="G20" s="49"/>
      <c r="H20" s="49"/>
      <c r="I20" s="49"/>
      <c r="J20" s="43"/>
    </row>
    <row r="21" spans="1:10" hidden="1" x14ac:dyDescent="0.3">
      <c r="A21" s="47"/>
      <c r="B21" s="47"/>
      <c r="C21" s="47"/>
      <c r="D21" s="47"/>
      <c r="E21" s="47"/>
      <c r="F21" s="47"/>
      <c r="G21" s="47"/>
      <c r="H21" s="47"/>
      <c r="I21" s="46"/>
      <c r="J21" s="43"/>
    </row>
    <row r="22" spans="1:10" hidden="1" x14ac:dyDescent="0.3">
      <c r="A22" s="47"/>
      <c r="B22" s="47"/>
      <c r="C22" s="47"/>
      <c r="D22" s="47"/>
      <c r="E22" s="47"/>
      <c r="F22" s="47"/>
      <c r="G22" s="47"/>
      <c r="H22" s="47"/>
      <c r="I22" s="46"/>
      <c r="J22" s="43"/>
    </row>
    <row r="23" spans="1:10" hidden="1" x14ac:dyDescent="0.3">
      <c r="A23" s="44"/>
      <c r="B23" s="44"/>
      <c r="C23" s="44"/>
      <c r="D23" s="44"/>
      <c r="E23" s="44"/>
      <c r="F23" s="44"/>
      <c r="G23" s="44"/>
      <c r="H23" s="44"/>
      <c r="I23" s="43"/>
      <c r="J23" s="43"/>
    </row>
    <row r="24" spans="1:10" hidden="1" x14ac:dyDescent="0.3">
      <c r="A24" s="48"/>
      <c r="B24" s="48"/>
      <c r="C24" s="48"/>
      <c r="D24" s="48"/>
      <c r="E24" s="48"/>
      <c r="F24" s="48"/>
      <c r="G24" s="48"/>
      <c r="H24" s="48"/>
    </row>
  </sheetData>
  <sheetProtection selectLockedCells="1"/>
  <mergeCells count="6">
    <mergeCell ref="A5:C5"/>
    <mergeCell ref="A7:C7"/>
    <mergeCell ref="A9:C9"/>
    <mergeCell ref="A10:C10"/>
    <mergeCell ref="A12:C12"/>
    <mergeCell ref="A8:C8"/>
  </mergeCells>
  <hyperlinks>
    <hyperlink ref="B15" location="'4. Cotações'!A1" display="Cotaçõe" xr:uid="{5D578568-0B61-42EB-964C-C19732B214E9}"/>
    <hyperlink ref="B16" location="'5. Dados Financeiros'!A1" display="Dados Financeiros" xr:uid="{AB448C78-DDF0-41AD-ADF3-48482ABCA43E}"/>
    <hyperlink ref="B17" location="'6. Proposta Comercial'!A1" display="Proposta Comercial" xr:uid="{773C2D55-C557-4056-8D31-FCE609B9D24A}"/>
    <hyperlink ref="B14" location="'3. Calc de Potência do Sistema'!A1" display="Calc de Potênc do Sist" xr:uid="{45DF1CF0-67AA-4DDA-B499-6950331E7A2C}"/>
    <hyperlink ref="B13" location="'2. Novas instalações'!A1" display="Novas instalações" xr:uid="{93CF618C-98F3-450D-B023-FA80285DF952}"/>
  </hyperlinks>
  <pageMargins left="0.511811024" right="0.511811024" top="0.78740157499999996" bottom="0.78740157499999996" header="0.31496062000000002" footer="0.31496062000000002"/>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828AC-7845-46B6-8E29-D892E3707CD9}">
  <sheetPr>
    <tabColor theme="5"/>
    <pageSetUpPr fitToPage="1"/>
  </sheetPr>
  <dimension ref="A1:M34"/>
  <sheetViews>
    <sheetView zoomScaleNormal="100" workbookViewId="0">
      <selection activeCell="F7" sqref="F7"/>
    </sheetView>
  </sheetViews>
  <sheetFormatPr defaultColWidth="0" defaultRowHeight="13.2" zeroHeight="1" x14ac:dyDescent="0.25"/>
  <cols>
    <col min="1" max="1" width="62.33203125" style="1" customWidth="1"/>
    <col min="2" max="2" width="10.6640625" style="1" bestFit="1" customWidth="1"/>
    <col min="3" max="3" width="15.6640625" style="1" bestFit="1" customWidth="1"/>
    <col min="4" max="4" width="17.88671875" style="1" bestFit="1" customWidth="1"/>
    <col min="5" max="5" width="19" style="1" bestFit="1" customWidth="1"/>
    <col min="6" max="6" width="21.109375" style="1" bestFit="1" customWidth="1"/>
    <col min="7" max="7" width="21.88671875" style="1" bestFit="1" customWidth="1"/>
    <col min="8" max="8" width="28" style="2" bestFit="1" customWidth="1"/>
    <col min="9" max="9" width="22.33203125" style="2" bestFit="1" customWidth="1"/>
    <col min="10" max="10" width="9.109375" style="1" customWidth="1"/>
    <col min="11" max="13" width="0" style="1" hidden="1" customWidth="1"/>
    <col min="14" max="16384" width="9.109375" style="1" hidden="1"/>
  </cols>
  <sheetData>
    <row r="1" spans="1:13" ht="43.2" x14ac:dyDescent="0.25">
      <c r="A1" s="57" t="s">
        <v>153</v>
      </c>
      <c r="B1" s="58" t="s">
        <v>160</v>
      </c>
      <c r="C1" s="58" t="s">
        <v>154</v>
      </c>
      <c r="D1" s="58" t="s">
        <v>155</v>
      </c>
      <c r="E1" s="58" t="s">
        <v>161</v>
      </c>
      <c r="F1" s="58" t="s">
        <v>156</v>
      </c>
      <c r="G1" s="58" t="s">
        <v>157</v>
      </c>
      <c r="H1" s="59" t="s">
        <v>158</v>
      </c>
      <c r="I1" s="59" t="s">
        <v>159</v>
      </c>
      <c r="J1" s="60"/>
      <c r="K1" s="60"/>
      <c r="L1" s="60"/>
      <c r="M1" s="60"/>
    </row>
    <row r="2" spans="1:13" ht="14.4" x14ac:dyDescent="0.25">
      <c r="A2" s="61"/>
      <c r="B2" s="61"/>
      <c r="C2" s="61"/>
      <c r="D2" s="61"/>
      <c r="E2" s="61"/>
      <c r="F2" s="61"/>
      <c r="G2" s="145">
        <f>E2/(F2+0.000000000001)</f>
        <v>0</v>
      </c>
      <c r="H2" s="62">
        <f>IF(E2="",(C2*D2*F2*G2)/1000,(C2*D2*E2)/1000)</f>
        <v>0</v>
      </c>
      <c r="I2" s="62">
        <f>(B2*H2)</f>
        <v>0</v>
      </c>
      <c r="J2" s="60"/>
      <c r="K2" s="60"/>
      <c r="L2" s="60"/>
      <c r="M2" s="60"/>
    </row>
    <row r="3" spans="1:13" ht="14.4" x14ac:dyDescent="0.25">
      <c r="A3" s="63"/>
      <c r="B3" s="63"/>
      <c r="C3" s="63"/>
      <c r="D3" s="63"/>
      <c r="E3" s="63"/>
      <c r="F3" s="63"/>
      <c r="G3" s="146">
        <f>E3/(F3+0.000000000001)</f>
        <v>0</v>
      </c>
      <c r="H3" s="64">
        <f t="shared" ref="H3:H25" si="0">IF(E3="",(C3*D3*F3*G3)/1000,(C3*D3*E3)/1000)</f>
        <v>0</v>
      </c>
      <c r="I3" s="64">
        <f t="shared" ref="I3:I25" si="1">(B3*H3)</f>
        <v>0</v>
      </c>
      <c r="J3" s="60"/>
      <c r="K3" s="60"/>
      <c r="L3" s="60"/>
      <c r="M3" s="60"/>
    </row>
    <row r="4" spans="1:13" ht="14.4" x14ac:dyDescent="0.25">
      <c r="A4" s="61"/>
      <c r="B4" s="61"/>
      <c r="C4" s="61"/>
      <c r="D4" s="61"/>
      <c r="E4" s="61"/>
      <c r="F4" s="61"/>
      <c r="G4" s="145">
        <f t="shared" ref="G4:G25" si="2">E4/(F4+0.000000000001)</f>
        <v>0</v>
      </c>
      <c r="H4" s="62">
        <f t="shared" si="0"/>
        <v>0</v>
      </c>
      <c r="I4" s="62">
        <f t="shared" si="1"/>
        <v>0</v>
      </c>
      <c r="J4" s="60"/>
      <c r="K4" s="60"/>
      <c r="L4" s="60"/>
      <c r="M4" s="60"/>
    </row>
    <row r="5" spans="1:13" ht="14.4" x14ac:dyDescent="0.25">
      <c r="A5" s="63"/>
      <c r="B5" s="63"/>
      <c r="C5" s="63"/>
      <c r="D5" s="63"/>
      <c r="E5" s="63"/>
      <c r="F5" s="63"/>
      <c r="G5" s="146">
        <f t="shared" si="2"/>
        <v>0</v>
      </c>
      <c r="H5" s="64">
        <f t="shared" si="0"/>
        <v>0</v>
      </c>
      <c r="I5" s="64">
        <f t="shared" si="1"/>
        <v>0</v>
      </c>
      <c r="J5" s="60"/>
      <c r="K5" s="60"/>
      <c r="L5" s="60"/>
      <c r="M5" s="60"/>
    </row>
    <row r="6" spans="1:13" ht="14.4" x14ac:dyDescent="0.25">
      <c r="A6" s="61"/>
      <c r="B6" s="61"/>
      <c r="C6" s="61"/>
      <c r="D6" s="61"/>
      <c r="E6" s="61"/>
      <c r="F6" s="61"/>
      <c r="G6" s="145">
        <f t="shared" si="2"/>
        <v>0</v>
      </c>
      <c r="H6" s="62">
        <f t="shared" si="0"/>
        <v>0</v>
      </c>
      <c r="I6" s="62">
        <f t="shared" si="1"/>
        <v>0</v>
      </c>
      <c r="J6" s="60"/>
      <c r="K6" s="60"/>
      <c r="L6" s="60"/>
      <c r="M6" s="60"/>
    </row>
    <row r="7" spans="1:13" ht="14.4" x14ac:dyDescent="0.25">
      <c r="A7" s="63"/>
      <c r="B7" s="63"/>
      <c r="C7" s="63"/>
      <c r="D7" s="63"/>
      <c r="E7" s="63"/>
      <c r="F7" s="63"/>
      <c r="G7" s="146">
        <f t="shared" si="2"/>
        <v>0</v>
      </c>
      <c r="H7" s="64">
        <f t="shared" si="0"/>
        <v>0</v>
      </c>
      <c r="I7" s="64">
        <f t="shared" si="1"/>
        <v>0</v>
      </c>
      <c r="J7" s="60"/>
      <c r="K7" s="60"/>
      <c r="L7" s="60"/>
      <c r="M7" s="60"/>
    </row>
    <row r="8" spans="1:13" ht="14.4" x14ac:dyDescent="0.25">
      <c r="A8" s="61"/>
      <c r="B8" s="61"/>
      <c r="C8" s="61"/>
      <c r="D8" s="61"/>
      <c r="E8" s="61"/>
      <c r="F8" s="61"/>
      <c r="G8" s="145">
        <f t="shared" si="2"/>
        <v>0</v>
      </c>
      <c r="H8" s="62">
        <f t="shared" si="0"/>
        <v>0</v>
      </c>
      <c r="I8" s="62">
        <f t="shared" si="1"/>
        <v>0</v>
      </c>
      <c r="J8" s="60"/>
      <c r="K8" s="60"/>
      <c r="L8" s="60"/>
      <c r="M8" s="60"/>
    </row>
    <row r="9" spans="1:13" ht="14.4" x14ac:dyDescent="0.25">
      <c r="A9" s="63"/>
      <c r="B9" s="63"/>
      <c r="C9" s="63"/>
      <c r="D9" s="63"/>
      <c r="E9" s="63"/>
      <c r="F9" s="63"/>
      <c r="G9" s="146">
        <f t="shared" si="2"/>
        <v>0</v>
      </c>
      <c r="H9" s="64">
        <f t="shared" si="0"/>
        <v>0</v>
      </c>
      <c r="I9" s="64">
        <f t="shared" si="1"/>
        <v>0</v>
      </c>
      <c r="J9" s="60"/>
      <c r="K9" s="60"/>
      <c r="L9" s="60"/>
      <c r="M9" s="60"/>
    </row>
    <row r="10" spans="1:13" ht="14.4" x14ac:dyDescent="0.25">
      <c r="A10" s="61"/>
      <c r="B10" s="61"/>
      <c r="C10" s="61"/>
      <c r="D10" s="61"/>
      <c r="E10" s="61"/>
      <c r="F10" s="61"/>
      <c r="G10" s="145">
        <f t="shared" si="2"/>
        <v>0</v>
      </c>
      <c r="H10" s="62">
        <f t="shared" si="0"/>
        <v>0</v>
      </c>
      <c r="I10" s="62">
        <f t="shared" si="1"/>
        <v>0</v>
      </c>
      <c r="J10" s="60"/>
      <c r="K10" s="60"/>
      <c r="L10" s="60"/>
      <c r="M10" s="60"/>
    </row>
    <row r="11" spans="1:13" ht="14.4" x14ac:dyDescent="0.25">
      <c r="A11" s="63"/>
      <c r="B11" s="63"/>
      <c r="C11" s="63"/>
      <c r="D11" s="63"/>
      <c r="E11" s="63"/>
      <c r="F11" s="63"/>
      <c r="G11" s="146">
        <f t="shared" si="2"/>
        <v>0</v>
      </c>
      <c r="H11" s="64">
        <f t="shared" si="0"/>
        <v>0</v>
      </c>
      <c r="I11" s="64">
        <f t="shared" si="1"/>
        <v>0</v>
      </c>
      <c r="J11" s="60"/>
      <c r="K11" s="60"/>
      <c r="L11" s="60"/>
      <c r="M11" s="60"/>
    </row>
    <row r="12" spans="1:13" ht="14.4" x14ac:dyDescent="0.25">
      <c r="A12" s="61"/>
      <c r="B12" s="61"/>
      <c r="C12" s="61"/>
      <c r="D12" s="61"/>
      <c r="E12" s="61"/>
      <c r="F12" s="61"/>
      <c r="G12" s="145">
        <f t="shared" si="2"/>
        <v>0</v>
      </c>
      <c r="H12" s="62">
        <f t="shared" si="0"/>
        <v>0</v>
      </c>
      <c r="I12" s="62">
        <f t="shared" si="1"/>
        <v>0</v>
      </c>
      <c r="J12" s="60"/>
      <c r="K12" s="60"/>
      <c r="L12" s="60"/>
      <c r="M12" s="60"/>
    </row>
    <row r="13" spans="1:13" ht="14.4" x14ac:dyDescent="0.25">
      <c r="A13" s="63"/>
      <c r="B13" s="63"/>
      <c r="C13" s="63"/>
      <c r="D13" s="63"/>
      <c r="E13" s="63"/>
      <c r="F13" s="63"/>
      <c r="G13" s="146">
        <f t="shared" si="2"/>
        <v>0</v>
      </c>
      <c r="H13" s="64">
        <f t="shared" si="0"/>
        <v>0</v>
      </c>
      <c r="I13" s="64">
        <f t="shared" si="1"/>
        <v>0</v>
      </c>
      <c r="J13" s="60"/>
      <c r="K13" s="60"/>
      <c r="L13" s="60"/>
      <c r="M13" s="60"/>
    </row>
    <row r="14" spans="1:13" ht="14.4" x14ac:dyDescent="0.25">
      <c r="A14" s="61"/>
      <c r="B14" s="61"/>
      <c r="C14" s="61"/>
      <c r="D14" s="61"/>
      <c r="E14" s="61"/>
      <c r="F14" s="61"/>
      <c r="G14" s="145">
        <f t="shared" si="2"/>
        <v>0</v>
      </c>
      <c r="H14" s="62">
        <f t="shared" si="0"/>
        <v>0</v>
      </c>
      <c r="I14" s="62">
        <f t="shared" si="1"/>
        <v>0</v>
      </c>
      <c r="J14" s="60"/>
      <c r="K14" s="60"/>
      <c r="L14" s="60"/>
      <c r="M14" s="60"/>
    </row>
    <row r="15" spans="1:13" ht="14.4" x14ac:dyDescent="0.25">
      <c r="A15" s="63"/>
      <c r="B15" s="63"/>
      <c r="C15" s="63"/>
      <c r="D15" s="63"/>
      <c r="E15" s="63"/>
      <c r="F15" s="63"/>
      <c r="G15" s="146">
        <f t="shared" si="2"/>
        <v>0</v>
      </c>
      <c r="H15" s="64">
        <f t="shared" si="0"/>
        <v>0</v>
      </c>
      <c r="I15" s="64">
        <f t="shared" si="1"/>
        <v>0</v>
      </c>
      <c r="J15" s="60"/>
      <c r="K15" s="60"/>
      <c r="L15" s="60"/>
      <c r="M15" s="60"/>
    </row>
    <row r="16" spans="1:13" ht="14.4" x14ac:dyDescent="0.25">
      <c r="A16" s="61"/>
      <c r="B16" s="61"/>
      <c r="C16" s="61"/>
      <c r="D16" s="61"/>
      <c r="E16" s="61"/>
      <c r="F16" s="61"/>
      <c r="G16" s="145">
        <f t="shared" si="2"/>
        <v>0</v>
      </c>
      <c r="H16" s="62">
        <f t="shared" si="0"/>
        <v>0</v>
      </c>
      <c r="I16" s="62">
        <f t="shared" si="1"/>
        <v>0</v>
      </c>
      <c r="J16" s="60"/>
      <c r="K16" s="60"/>
      <c r="L16" s="60"/>
      <c r="M16" s="60"/>
    </row>
    <row r="17" spans="1:13" ht="14.4" x14ac:dyDescent="0.25">
      <c r="A17" s="63"/>
      <c r="B17" s="63"/>
      <c r="C17" s="63"/>
      <c r="D17" s="63"/>
      <c r="E17" s="63"/>
      <c r="F17" s="63"/>
      <c r="G17" s="146">
        <f t="shared" si="2"/>
        <v>0</v>
      </c>
      <c r="H17" s="64">
        <f t="shared" si="0"/>
        <v>0</v>
      </c>
      <c r="I17" s="64">
        <f t="shared" si="1"/>
        <v>0</v>
      </c>
      <c r="J17" s="60"/>
      <c r="K17" s="60"/>
      <c r="L17" s="60"/>
      <c r="M17" s="60"/>
    </row>
    <row r="18" spans="1:13" ht="14.4" x14ac:dyDescent="0.25">
      <c r="A18" s="61"/>
      <c r="B18" s="61"/>
      <c r="C18" s="61"/>
      <c r="D18" s="61"/>
      <c r="E18" s="61"/>
      <c r="F18" s="61"/>
      <c r="G18" s="145">
        <f t="shared" si="2"/>
        <v>0</v>
      </c>
      <c r="H18" s="62">
        <f t="shared" si="0"/>
        <v>0</v>
      </c>
      <c r="I18" s="62">
        <f t="shared" si="1"/>
        <v>0</v>
      </c>
      <c r="J18" s="60"/>
      <c r="K18" s="60"/>
      <c r="L18" s="60"/>
      <c r="M18" s="60"/>
    </row>
    <row r="19" spans="1:13" ht="14.4" x14ac:dyDescent="0.25">
      <c r="A19" s="63"/>
      <c r="B19" s="63"/>
      <c r="C19" s="63"/>
      <c r="D19" s="63"/>
      <c r="E19" s="63"/>
      <c r="F19" s="63"/>
      <c r="G19" s="146">
        <f t="shared" si="2"/>
        <v>0</v>
      </c>
      <c r="H19" s="64">
        <f t="shared" si="0"/>
        <v>0</v>
      </c>
      <c r="I19" s="64">
        <f t="shared" si="1"/>
        <v>0</v>
      </c>
      <c r="J19" s="60"/>
      <c r="K19" s="60"/>
      <c r="L19" s="60"/>
      <c r="M19" s="60"/>
    </row>
    <row r="20" spans="1:13" ht="14.4" x14ac:dyDescent="0.25">
      <c r="A20" s="61"/>
      <c r="B20" s="61"/>
      <c r="C20" s="61"/>
      <c r="D20" s="61"/>
      <c r="E20" s="61"/>
      <c r="F20" s="61"/>
      <c r="G20" s="145">
        <f t="shared" si="2"/>
        <v>0</v>
      </c>
      <c r="H20" s="62">
        <f t="shared" si="0"/>
        <v>0</v>
      </c>
      <c r="I20" s="62">
        <f t="shared" si="1"/>
        <v>0</v>
      </c>
      <c r="J20" s="60"/>
      <c r="K20" s="60"/>
      <c r="L20" s="60"/>
      <c r="M20" s="60"/>
    </row>
    <row r="21" spans="1:13" ht="14.4" x14ac:dyDescent="0.25">
      <c r="A21" s="63"/>
      <c r="B21" s="63"/>
      <c r="C21" s="63"/>
      <c r="D21" s="63"/>
      <c r="E21" s="63"/>
      <c r="F21" s="63"/>
      <c r="G21" s="146">
        <f t="shared" si="2"/>
        <v>0</v>
      </c>
      <c r="H21" s="64">
        <f t="shared" si="0"/>
        <v>0</v>
      </c>
      <c r="I21" s="64">
        <f t="shared" si="1"/>
        <v>0</v>
      </c>
      <c r="J21" s="60"/>
      <c r="K21" s="60"/>
      <c r="L21" s="60"/>
      <c r="M21" s="60"/>
    </row>
    <row r="22" spans="1:13" ht="14.4" x14ac:dyDescent="0.25">
      <c r="A22" s="61"/>
      <c r="B22" s="61"/>
      <c r="C22" s="61"/>
      <c r="D22" s="61"/>
      <c r="E22" s="61"/>
      <c r="F22" s="61"/>
      <c r="G22" s="145">
        <f t="shared" si="2"/>
        <v>0</v>
      </c>
      <c r="H22" s="62">
        <f t="shared" si="0"/>
        <v>0</v>
      </c>
      <c r="I22" s="62">
        <f t="shared" si="1"/>
        <v>0</v>
      </c>
      <c r="J22" s="60"/>
      <c r="K22" s="60"/>
      <c r="L22" s="60"/>
      <c r="M22" s="60"/>
    </row>
    <row r="23" spans="1:13" ht="14.4" x14ac:dyDescent="0.25">
      <c r="A23" s="63"/>
      <c r="B23" s="63"/>
      <c r="C23" s="63"/>
      <c r="D23" s="63"/>
      <c r="E23" s="63"/>
      <c r="F23" s="63"/>
      <c r="G23" s="146">
        <f t="shared" si="2"/>
        <v>0</v>
      </c>
      <c r="H23" s="64">
        <f t="shared" si="0"/>
        <v>0</v>
      </c>
      <c r="I23" s="64">
        <f t="shared" si="1"/>
        <v>0</v>
      </c>
      <c r="J23" s="60"/>
      <c r="K23" s="60"/>
      <c r="L23" s="60"/>
      <c r="M23" s="60"/>
    </row>
    <row r="24" spans="1:13" ht="14.4" x14ac:dyDescent="0.25">
      <c r="A24" s="61"/>
      <c r="B24" s="61"/>
      <c r="C24" s="61"/>
      <c r="D24" s="61"/>
      <c r="E24" s="61"/>
      <c r="F24" s="61"/>
      <c r="G24" s="145">
        <f t="shared" si="2"/>
        <v>0</v>
      </c>
      <c r="H24" s="62">
        <f t="shared" si="0"/>
        <v>0</v>
      </c>
      <c r="I24" s="62">
        <f t="shared" si="1"/>
        <v>0</v>
      </c>
      <c r="J24" s="60"/>
      <c r="K24" s="60"/>
      <c r="L24" s="60"/>
      <c r="M24" s="60"/>
    </row>
    <row r="25" spans="1:13" ht="14.4" x14ac:dyDescent="0.25">
      <c r="A25" s="63"/>
      <c r="B25" s="63"/>
      <c r="C25" s="63"/>
      <c r="D25" s="63"/>
      <c r="E25" s="63"/>
      <c r="F25" s="63"/>
      <c r="G25" s="146">
        <f t="shared" si="2"/>
        <v>0</v>
      </c>
      <c r="H25" s="64">
        <f t="shared" si="0"/>
        <v>0</v>
      </c>
      <c r="I25" s="64">
        <f t="shared" si="1"/>
        <v>0</v>
      </c>
      <c r="J25" s="60"/>
      <c r="K25" s="60"/>
      <c r="L25" s="60"/>
      <c r="M25" s="60"/>
    </row>
    <row r="26" spans="1:13" ht="14.4" x14ac:dyDescent="0.25">
      <c r="A26" s="60"/>
      <c r="B26" s="60"/>
      <c r="C26" s="60"/>
      <c r="D26" s="60"/>
      <c r="E26" s="60"/>
      <c r="F26" s="60"/>
      <c r="G26" s="60"/>
      <c r="H26" s="65"/>
      <c r="I26" s="65"/>
      <c r="J26" s="60"/>
      <c r="K26" s="60"/>
      <c r="L26" s="60"/>
      <c r="M26" s="60"/>
    </row>
    <row r="27" spans="1:13" ht="14.4" x14ac:dyDescent="0.25">
      <c r="A27" s="66" t="s">
        <v>165</v>
      </c>
      <c r="B27" s="67">
        <f>SUM(I2:I25)</f>
        <v>0</v>
      </c>
      <c r="C27" s="60"/>
      <c r="D27" s="60"/>
      <c r="E27" s="60"/>
      <c r="F27" s="60"/>
      <c r="G27" s="60"/>
      <c r="H27" s="65"/>
      <c r="I27" s="65"/>
      <c r="J27" s="60"/>
      <c r="K27" s="60"/>
      <c r="L27" s="60"/>
      <c r="M27" s="60"/>
    </row>
    <row r="28" spans="1:13" ht="14.4" x14ac:dyDescent="0.25">
      <c r="A28" s="60"/>
      <c r="B28" s="60"/>
      <c r="C28" s="60"/>
      <c r="D28" s="60"/>
      <c r="E28" s="65"/>
      <c r="F28" s="65"/>
      <c r="G28" s="60"/>
      <c r="H28" s="60"/>
      <c r="I28" s="60"/>
      <c r="J28" s="60"/>
      <c r="K28" s="60"/>
      <c r="L28" s="60"/>
      <c r="M28" s="60"/>
    </row>
    <row r="29" spans="1:13" ht="14.4" x14ac:dyDescent="0.25">
      <c r="A29" s="60"/>
      <c r="B29" s="60"/>
      <c r="C29" s="60"/>
      <c r="D29" s="60"/>
      <c r="E29" s="65"/>
      <c r="F29" s="65"/>
      <c r="G29" s="60"/>
      <c r="H29" s="60"/>
      <c r="I29" s="60"/>
      <c r="J29" s="60"/>
      <c r="K29" s="60"/>
      <c r="L29" s="60"/>
      <c r="M29" s="60"/>
    </row>
    <row r="30" spans="1:13" x14ac:dyDescent="0.25"/>
    <row r="31" spans="1:13" x14ac:dyDescent="0.25"/>
    <row r="32" spans="1:13" x14ac:dyDescent="0.25"/>
    <row r="33" x14ac:dyDescent="0.25"/>
    <row r="34" x14ac:dyDescent="0.25"/>
  </sheetData>
  <pageMargins left="0.51181102362204722" right="0.51181102362204722" top="0.78740157480314965" bottom="0.78740157480314965" header="0.31496062992125984" footer="0.31496062992125984"/>
  <pageSetup paperSize="9" scale="78" orientation="landscape"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C000"/>
  </sheetPr>
  <dimension ref="A1:J29"/>
  <sheetViews>
    <sheetView showGridLines="0" zoomScale="135" zoomScaleNormal="135" workbookViewId="0">
      <selection activeCell="F6" sqref="F6"/>
    </sheetView>
  </sheetViews>
  <sheetFormatPr defaultColWidth="0" defaultRowHeight="14.4" zeroHeight="1" x14ac:dyDescent="0.3"/>
  <cols>
    <col min="1" max="1" width="9.109375" style="68" customWidth="1"/>
    <col min="2" max="2" width="27.77734375" style="68" customWidth="1"/>
    <col min="3" max="3" width="7.33203125" style="68" bestFit="1" customWidth="1"/>
    <col min="4" max="4" width="9.33203125" style="68" bestFit="1" customWidth="1"/>
    <col min="5" max="5" width="28.77734375" style="68" bestFit="1" customWidth="1"/>
    <col min="6" max="6" width="9.44140625" style="68" bestFit="1" customWidth="1"/>
    <col min="7" max="7" width="9.109375" style="68" customWidth="1"/>
    <col min="8" max="8" width="21.88671875" style="68" bestFit="1" customWidth="1"/>
    <col min="9" max="9" width="9.109375" style="68" customWidth="1"/>
    <col min="10" max="10" width="10.77734375" style="68" customWidth="1"/>
    <col min="11" max="16384" width="9.109375" style="68" hidden="1"/>
  </cols>
  <sheetData>
    <row r="1" spans="2:7" ht="15" thickBot="1" x14ac:dyDescent="0.35">
      <c r="B1" s="177" t="s">
        <v>45</v>
      </c>
      <c r="C1" s="178"/>
      <c r="D1" s="178"/>
      <c r="E1" s="178"/>
      <c r="F1" s="179"/>
    </row>
    <row r="2" spans="2:7" ht="7.05" customHeight="1" x14ac:dyDescent="0.3"/>
    <row r="3" spans="2:7" x14ac:dyDescent="0.3">
      <c r="B3" s="72" t="s">
        <v>19</v>
      </c>
      <c r="C3" s="133">
        <v>1.1299999999999999</v>
      </c>
      <c r="E3" s="73" t="s">
        <v>42</v>
      </c>
      <c r="F3" s="134">
        <v>5</v>
      </c>
    </row>
    <row r="4" spans="2:7" x14ac:dyDescent="0.3">
      <c r="E4" s="73" t="s">
        <v>5</v>
      </c>
      <c r="F4" s="136">
        <v>0.24</v>
      </c>
    </row>
    <row r="5" spans="2:7" ht="12.75" customHeight="1" x14ac:dyDescent="0.3">
      <c r="B5" s="183" t="s">
        <v>166</v>
      </c>
      <c r="C5" s="134">
        <v>400</v>
      </c>
      <c r="D5" s="69"/>
      <c r="E5" s="73" t="s">
        <v>41</v>
      </c>
      <c r="F5" s="134">
        <v>450</v>
      </c>
    </row>
    <row r="6" spans="2:7" x14ac:dyDescent="0.3">
      <c r="B6" s="184"/>
      <c r="C6" s="134">
        <v>400</v>
      </c>
    </row>
    <row r="7" spans="2:7" x14ac:dyDescent="0.3">
      <c r="B7" s="184"/>
      <c r="C7" s="134">
        <v>400</v>
      </c>
      <c r="E7" s="73" t="s">
        <v>162</v>
      </c>
      <c r="F7" s="73">
        <f>F8*F5</f>
        <v>3600</v>
      </c>
    </row>
    <row r="8" spans="2:7" x14ac:dyDescent="0.3">
      <c r="B8" s="184"/>
      <c r="C8" s="134">
        <v>400</v>
      </c>
      <c r="D8" s="70"/>
      <c r="E8" s="73" t="s">
        <v>40</v>
      </c>
      <c r="F8" s="74">
        <f>ROUNDUP((((C21/30)/F3)/(1-F4))/(F5/1000), 0)</f>
        <v>8</v>
      </c>
    </row>
    <row r="9" spans="2:7" x14ac:dyDescent="0.3">
      <c r="B9" s="184"/>
      <c r="C9" s="134">
        <v>400</v>
      </c>
      <c r="E9" s="73" t="s">
        <v>43</v>
      </c>
      <c r="F9" s="148" t="str">
        <f>F8*2&amp;" m²"</f>
        <v>16 m²</v>
      </c>
    </row>
    <row r="10" spans="2:7" x14ac:dyDescent="0.3">
      <c r="B10" s="184"/>
      <c r="C10" s="134">
        <v>400</v>
      </c>
      <c r="E10" s="73" t="s">
        <v>183</v>
      </c>
      <c r="F10" s="149">
        <f>F5*F3*30*(1-F4)*F8/1000</f>
        <v>410.4</v>
      </c>
    </row>
    <row r="11" spans="2:7" ht="14.4" customHeight="1" x14ac:dyDescent="0.3">
      <c r="B11" s="184"/>
      <c r="C11" s="134">
        <v>400</v>
      </c>
      <c r="E11" s="147"/>
      <c r="F11" s="147"/>
    </row>
    <row r="12" spans="2:7" x14ac:dyDescent="0.3">
      <c r="B12" s="184"/>
      <c r="C12" s="134">
        <v>400</v>
      </c>
      <c r="E12" s="147"/>
      <c r="F12" s="147"/>
    </row>
    <row r="13" spans="2:7" ht="12.75" customHeight="1" x14ac:dyDescent="0.3">
      <c r="B13" s="184"/>
      <c r="C13" s="134">
        <v>400</v>
      </c>
      <c r="E13" s="147"/>
      <c r="F13" s="147"/>
      <c r="G13" s="71"/>
    </row>
    <row r="14" spans="2:7" ht="13.5" customHeight="1" x14ac:dyDescent="0.3">
      <c r="B14" s="184"/>
      <c r="C14" s="134">
        <v>400</v>
      </c>
      <c r="E14" s="186" t="s">
        <v>176</v>
      </c>
      <c r="F14" s="187"/>
      <c r="G14" s="71"/>
    </row>
    <row r="15" spans="2:7" x14ac:dyDescent="0.3">
      <c r="B15" s="184"/>
      <c r="C15" s="134">
        <v>400</v>
      </c>
      <c r="E15" s="188"/>
      <c r="F15" s="189"/>
    </row>
    <row r="16" spans="2:7" x14ac:dyDescent="0.3">
      <c r="B16" s="185"/>
      <c r="C16" s="134">
        <v>400</v>
      </c>
      <c r="E16" s="190"/>
      <c r="F16" s="191"/>
    </row>
    <row r="17" spans="2:6" ht="7.05" customHeight="1" x14ac:dyDescent="0.3">
      <c r="B17" s="71"/>
    </row>
    <row r="18" spans="2:6" x14ac:dyDescent="0.3">
      <c r="B18" s="75" t="s">
        <v>167</v>
      </c>
      <c r="C18" s="76">
        <f>AVERAGE(C5:C16)</f>
        <v>400</v>
      </c>
    </row>
    <row r="19" spans="2:6" x14ac:dyDescent="0.3">
      <c r="B19" s="72" t="s">
        <v>164</v>
      </c>
      <c r="C19" s="76">
        <f>('2. Novas instalações'!B27)</f>
        <v>0</v>
      </c>
    </row>
    <row r="20" spans="2:6" x14ac:dyDescent="0.3">
      <c r="B20" s="72" t="s">
        <v>177</v>
      </c>
      <c r="C20" s="135">
        <v>0</v>
      </c>
    </row>
    <row r="21" spans="2:6" x14ac:dyDescent="0.3">
      <c r="B21" s="72" t="s">
        <v>163</v>
      </c>
      <c r="C21" s="109">
        <f>(C18+C19)*(1+C20)</f>
        <v>400</v>
      </c>
    </row>
    <row r="22" spans="2:6" ht="7.05" customHeight="1" x14ac:dyDescent="0.3"/>
    <row r="23" spans="2:6" x14ac:dyDescent="0.3">
      <c r="B23" s="180" t="s">
        <v>174</v>
      </c>
      <c r="C23" s="181"/>
      <c r="D23" s="181"/>
      <c r="E23" s="181"/>
      <c r="F23" s="182"/>
    </row>
    <row r="24" spans="2:6" x14ac:dyDescent="0.3"/>
    <row r="28" spans="2:6" hidden="1" x14ac:dyDescent="0.3">
      <c r="C28" s="70"/>
      <c r="D28" s="70"/>
      <c r="E28" s="70"/>
      <c r="F28" s="70"/>
    </row>
    <row r="29" spans="2:6" x14ac:dyDescent="0.3"/>
  </sheetData>
  <sheetProtection formatColumns="0" formatRows="0"/>
  <mergeCells count="4">
    <mergeCell ref="B1:F1"/>
    <mergeCell ref="B23:F23"/>
    <mergeCell ref="B5:B16"/>
    <mergeCell ref="E14:F16"/>
  </mergeCells>
  <pageMargins left="0.7" right="0.7" top="0.75" bottom="0.75" header="0.3" footer="0.3"/>
  <pageSetup paperSize="9" orientation="portrait" verticalDpi="300"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86DEE-21D7-450D-AEC1-B028D7709AB5}">
  <sheetPr>
    <tabColor rgb="FF0070C0"/>
    <pageSetUpPr fitToPage="1"/>
  </sheetPr>
  <dimension ref="A1:W174"/>
  <sheetViews>
    <sheetView tabSelected="1" zoomScale="110" zoomScaleNormal="110" workbookViewId="0">
      <selection activeCell="C9" sqref="C9"/>
    </sheetView>
  </sheetViews>
  <sheetFormatPr defaultColWidth="0" defaultRowHeight="13.2" zeroHeight="1" x14ac:dyDescent="0.25"/>
  <cols>
    <col min="1" max="1" width="19.88671875" style="78" bestFit="1" customWidth="1"/>
    <col min="2" max="2" width="19.109375" style="78" bestFit="1" customWidth="1"/>
    <col min="3" max="3" width="97" style="78" bestFit="1" customWidth="1"/>
    <col min="4" max="4" width="4.5546875" style="78" bestFit="1" customWidth="1"/>
    <col min="5" max="5" width="11.33203125" style="78" bestFit="1" customWidth="1"/>
    <col min="6" max="7" width="12.44140625" style="78" bestFit="1" customWidth="1"/>
    <col min="8" max="8" width="9.109375" style="78" customWidth="1"/>
    <col min="9" max="23" width="0" style="78" hidden="1" customWidth="1"/>
    <col min="24" max="16384" width="9.109375" style="78" hidden="1"/>
  </cols>
  <sheetData>
    <row r="1" spans="1:23" ht="15" thickBot="1" x14ac:dyDescent="0.35">
      <c r="A1" s="92" t="s">
        <v>114</v>
      </c>
      <c r="B1" s="93" t="s">
        <v>149</v>
      </c>
      <c r="C1" s="93" t="s">
        <v>50</v>
      </c>
      <c r="D1" s="93" t="s">
        <v>116</v>
      </c>
      <c r="E1" s="93" t="s">
        <v>146</v>
      </c>
      <c r="F1" s="93" t="s">
        <v>147</v>
      </c>
      <c r="G1" s="94" t="s">
        <v>148</v>
      </c>
      <c r="H1" s="77"/>
      <c r="I1" s="77"/>
      <c r="J1" s="77"/>
      <c r="K1" s="77"/>
      <c r="L1" s="77"/>
      <c r="M1" s="77"/>
      <c r="N1" s="77"/>
      <c r="O1" s="77"/>
      <c r="P1" s="77"/>
      <c r="Q1" s="77"/>
      <c r="R1" s="77"/>
      <c r="S1" s="77"/>
      <c r="T1" s="77"/>
      <c r="U1" s="77"/>
      <c r="V1" s="77"/>
      <c r="W1" s="77"/>
    </row>
    <row r="2" spans="1:23" ht="14.4" x14ac:dyDescent="0.3">
      <c r="A2" s="192">
        <v>1</v>
      </c>
      <c r="B2" s="231" t="s">
        <v>211</v>
      </c>
      <c r="C2" s="91" t="s">
        <v>145</v>
      </c>
      <c r="D2" s="192">
        <v>1</v>
      </c>
      <c r="E2" s="231" t="s">
        <v>126</v>
      </c>
      <c r="F2" s="195">
        <v>10000</v>
      </c>
      <c r="G2" s="198">
        <f>F2</f>
        <v>10000</v>
      </c>
      <c r="H2" s="77"/>
      <c r="I2" s="77"/>
      <c r="J2" s="77"/>
      <c r="K2" s="77"/>
      <c r="L2" s="77"/>
      <c r="M2" s="77"/>
      <c r="N2" s="77"/>
      <c r="O2" s="77"/>
      <c r="P2" s="77"/>
      <c r="Q2" s="77"/>
      <c r="R2" s="77"/>
      <c r="S2" s="77"/>
      <c r="T2" s="77"/>
      <c r="U2" s="77"/>
      <c r="V2" s="77"/>
      <c r="W2" s="77"/>
    </row>
    <row r="3" spans="1:23" ht="14.4" x14ac:dyDescent="0.3">
      <c r="A3" s="193"/>
      <c r="B3" s="232"/>
      <c r="C3" s="87" t="s">
        <v>144</v>
      </c>
      <c r="D3" s="193"/>
      <c r="E3" s="232"/>
      <c r="F3" s="196"/>
      <c r="G3" s="199"/>
      <c r="H3" s="77"/>
      <c r="I3" s="77"/>
      <c r="J3" s="77"/>
      <c r="K3" s="77"/>
      <c r="L3" s="77"/>
      <c r="M3" s="77"/>
      <c r="N3" s="77"/>
      <c r="O3" s="77"/>
      <c r="P3" s="77"/>
      <c r="Q3" s="77"/>
      <c r="R3" s="77"/>
      <c r="S3" s="77"/>
      <c r="T3" s="77"/>
      <c r="U3" s="77"/>
      <c r="V3" s="77"/>
      <c r="W3" s="77"/>
    </row>
    <row r="4" spans="1:23" ht="14.4" x14ac:dyDescent="0.3">
      <c r="A4" s="193"/>
      <c r="B4" s="232"/>
      <c r="C4" s="83" t="s">
        <v>118</v>
      </c>
      <c r="D4" s="193"/>
      <c r="E4" s="232"/>
      <c r="F4" s="196"/>
      <c r="G4" s="199"/>
      <c r="H4" s="77"/>
      <c r="I4" s="77"/>
      <c r="J4" s="77"/>
      <c r="K4" s="77"/>
      <c r="L4" s="77"/>
      <c r="M4" s="77"/>
      <c r="N4" s="77"/>
      <c r="O4" s="77"/>
      <c r="P4" s="77"/>
      <c r="Q4" s="77"/>
      <c r="R4" s="77"/>
      <c r="S4" s="77"/>
      <c r="T4" s="77"/>
      <c r="U4" s="77"/>
      <c r="V4" s="77"/>
      <c r="W4" s="77"/>
    </row>
    <row r="5" spans="1:23" ht="14.4" x14ac:dyDescent="0.3">
      <c r="A5" s="193"/>
      <c r="B5" s="232"/>
      <c r="C5" s="87" t="s">
        <v>119</v>
      </c>
      <c r="D5" s="193"/>
      <c r="E5" s="232"/>
      <c r="F5" s="196"/>
      <c r="G5" s="199"/>
      <c r="H5" s="77"/>
      <c r="I5" s="77"/>
      <c r="J5" s="77"/>
      <c r="K5" s="77"/>
      <c r="L5" s="77"/>
      <c r="M5" s="77"/>
      <c r="N5" s="77"/>
      <c r="O5" s="77"/>
      <c r="P5" s="77"/>
      <c r="Q5" s="77"/>
      <c r="R5" s="77"/>
      <c r="S5" s="77"/>
      <c r="T5" s="77"/>
      <c r="U5" s="77"/>
      <c r="V5" s="77"/>
      <c r="W5" s="77"/>
    </row>
    <row r="6" spans="1:23" ht="14.4" x14ac:dyDescent="0.3">
      <c r="A6" s="193"/>
      <c r="B6" s="232"/>
      <c r="C6" s="83" t="s">
        <v>127</v>
      </c>
      <c r="D6" s="193"/>
      <c r="E6" s="232"/>
      <c r="F6" s="196"/>
      <c r="G6" s="199"/>
      <c r="H6" s="77"/>
      <c r="I6" s="77"/>
      <c r="J6" s="77"/>
      <c r="K6" s="77"/>
      <c r="L6" s="77"/>
      <c r="M6" s="77"/>
      <c r="N6" s="77"/>
      <c r="O6" s="77"/>
      <c r="P6" s="77"/>
      <c r="Q6" s="77"/>
      <c r="R6" s="77"/>
      <c r="S6" s="77"/>
      <c r="T6" s="77"/>
      <c r="U6" s="77"/>
      <c r="V6" s="77"/>
      <c r="W6" s="77"/>
    </row>
    <row r="7" spans="1:23" ht="14.4" x14ac:dyDescent="0.3">
      <c r="A7" s="193"/>
      <c r="B7" s="232"/>
      <c r="C7" s="87" t="s">
        <v>120</v>
      </c>
      <c r="D7" s="193"/>
      <c r="E7" s="232"/>
      <c r="F7" s="196"/>
      <c r="G7" s="199"/>
      <c r="H7" s="77"/>
      <c r="I7" s="77"/>
      <c r="J7" s="77"/>
      <c r="K7" s="77"/>
      <c r="L7" s="77"/>
      <c r="M7" s="77"/>
      <c r="N7" s="77"/>
      <c r="O7" s="77"/>
      <c r="P7" s="77"/>
      <c r="Q7" s="77"/>
      <c r="R7" s="77"/>
      <c r="S7" s="77"/>
      <c r="T7" s="77"/>
      <c r="U7" s="77"/>
      <c r="V7" s="77"/>
      <c r="W7" s="77"/>
    </row>
    <row r="8" spans="1:23" ht="14.4" x14ac:dyDescent="0.3">
      <c r="A8" s="193"/>
      <c r="B8" s="232"/>
      <c r="C8" s="83" t="s">
        <v>121</v>
      </c>
      <c r="D8" s="193"/>
      <c r="E8" s="232"/>
      <c r="F8" s="196"/>
      <c r="G8" s="199"/>
      <c r="H8" s="77"/>
      <c r="I8" s="77"/>
      <c r="J8" s="77"/>
      <c r="K8" s="77"/>
      <c r="L8" s="77"/>
      <c r="M8" s="77"/>
      <c r="N8" s="77"/>
      <c r="O8" s="77"/>
      <c r="P8" s="77"/>
      <c r="Q8" s="77"/>
      <c r="R8" s="77"/>
      <c r="S8" s="77"/>
      <c r="T8" s="77"/>
      <c r="U8" s="77"/>
      <c r="V8" s="77"/>
      <c r="W8" s="77"/>
    </row>
    <row r="9" spans="1:23" ht="14.4" x14ac:dyDescent="0.3">
      <c r="A9" s="193"/>
      <c r="B9" s="232"/>
      <c r="C9" s="87" t="s">
        <v>122</v>
      </c>
      <c r="D9" s="193"/>
      <c r="E9" s="232"/>
      <c r="F9" s="196"/>
      <c r="G9" s="199"/>
      <c r="H9" s="77"/>
      <c r="I9" s="77"/>
      <c r="J9" s="77"/>
      <c r="K9" s="77"/>
      <c r="L9" s="77"/>
      <c r="M9" s="77"/>
      <c r="N9" s="77"/>
      <c r="O9" s="77"/>
      <c r="P9" s="77"/>
      <c r="Q9" s="77"/>
      <c r="R9" s="77"/>
      <c r="S9" s="77"/>
      <c r="T9" s="77"/>
      <c r="U9" s="77"/>
      <c r="V9" s="77"/>
      <c r="W9" s="77"/>
    </row>
    <row r="10" spans="1:23" ht="14.4" x14ac:dyDescent="0.3">
      <c r="A10" s="194"/>
      <c r="B10" s="233"/>
      <c r="C10" s="83" t="s">
        <v>123</v>
      </c>
      <c r="D10" s="194"/>
      <c r="E10" s="233"/>
      <c r="F10" s="197"/>
      <c r="G10" s="200"/>
      <c r="H10" s="77"/>
      <c r="I10" s="77"/>
      <c r="J10" s="77"/>
      <c r="K10" s="77"/>
      <c r="L10" s="77"/>
      <c r="M10" s="77"/>
      <c r="N10" s="77"/>
      <c r="O10" s="77"/>
      <c r="P10" s="77"/>
      <c r="Q10" s="77"/>
      <c r="R10" s="77"/>
      <c r="S10" s="77"/>
      <c r="T10" s="77"/>
      <c r="U10" s="77"/>
      <c r="V10" s="77"/>
      <c r="W10" s="77"/>
    </row>
    <row r="11" spans="1:23" ht="14.4" x14ac:dyDescent="0.3">
      <c r="A11" s="87">
        <v>2</v>
      </c>
      <c r="B11" s="87" t="s">
        <v>125</v>
      </c>
      <c r="C11" s="87" t="s">
        <v>128</v>
      </c>
      <c r="D11" s="234">
        <v>2</v>
      </c>
      <c r="E11" s="87" t="s">
        <v>136</v>
      </c>
      <c r="F11" s="88">
        <v>200</v>
      </c>
      <c r="G11" s="89">
        <f t="shared" ref="G11:G18" si="0">D11*F11</f>
        <v>400</v>
      </c>
      <c r="H11" s="77"/>
      <c r="I11" s="77"/>
      <c r="J11" s="77"/>
      <c r="K11" s="77"/>
      <c r="L11" s="77"/>
      <c r="M11" s="77"/>
      <c r="N11" s="77"/>
      <c r="O11" s="77"/>
      <c r="P11" s="77"/>
      <c r="Q11" s="77"/>
      <c r="R11" s="77"/>
      <c r="S11" s="77"/>
      <c r="T11" s="77"/>
      <c r="U11" s="77"/>
      <c r="V11" s="77"/>
      <c r="W11" s="77"/>
    </row>
    <row r="12" spans="1:23" ht="14.4" x14ac:dyDescent="0.3">
      <c r="A12" s="83">
        <v>3</v>
      </c>
      <c r="B12" s="83" t="s">
        <v>125</v>
      </c>
      <c r="C12" s="83" t="s">
        <v>129</v>
      </c>
      <c r="D12" s="235">
        <v>2</v>
      </c>
      <c r="E12" s="87" t="s">
        <v>136</v>
      </c>
      <c r="F12" s="84">
        <v>200</v>
      </c>
      <c r="G12" s="85">
        <f t="shared" si="0"/>
        <v>400</v>
      </c>
      <c r="H12" s="77"/>
      <c r="I12" s="77"/>
      <c r="J12" s="77"/>
      <c r="K12" s="77"/>
      <c r="L12" s="77"/>
      <c r="M12" s="77"/>
      <c r="N12" s="77"/>
      <c r="O12" s="77"/>
      <c r="P12" s="77"/>
      <c r="Q12" s="77"/>
      <c r="R12" s="77"/>
      <c r="S12" s="77"/>
      <c r="T12" s="77"/>
      <c r="U12" s="77"/>
      <c r="V12" s="77"/>
      <c r="W12" s="77"/>
    </row>
    <row r="13" spans="1:23" ht="14.4" x14ac:dyDescent="0.3">
      <c r="A13" s="87">
        <v>4</v>
      </c>
      <c r="B13" s="87" t="s">
        <v>125</v>
      </c>
      <c r="C13" s="87" t="s">
        <v>130</v>
      </c>
      <c r="D13" s="234">
        <v>1</v>
      </c>
      <c r="E13" s="87" t="s">
        <v>212</v>
      </c>
      <c r="F13" s="88">
        <v>500</v>
      </c>
      <c r="G13" s="89">
        <f t="shared" si="0"/>
        <v>500</v>
      </c>
      <c r="H13" s="77"/>
      <c r="I13" s="77"/>
      <c r="J13" s="77"/>
      <c r="K13" s="77"/>
      <c r="L13" s="77"/>
      <c r="M13" s="77"/>
      <c r="N13" s="77"/>
      <c r="O13" s="77"/>
      <c r="P13" s="77"/>
      <c r="Q13" s="77"/>
      <c r="R13" s="77"/>
      <c r="S13" s="77"/>
      <c r="T13" s="77"/>
      <c r="U13" s="77"/>
      <c r="V13" s="77"/>
      <c r="W13" s="77"/>
    </row>
    <row r="14" spans="1:23" ht="14.4" x14ac:dyDescent="0.3">
      <c r="A14" s="83">
        <v>5</v>
      </c>
      <c r="B14" s="83" t="s">
        <v>125</v>
      </c>
      <c r="C14" s="83" t="s">
        <v>137</v>
      </c>
      <c r="D14" s="235">
        <v>20</v>
      </c>
      <c r="E14" s="83" t="s">
        <v>213</v>
      </c>
      <c r="F14" s="84">
        <v>7.5</v>
      </c>
      <c r="G14" s="85">
        <f t="shared" si="0"/>
        <v>150</v>
      </c>
      <c r="H14" s="77"/>
      <c r="I14" s="77"/>
      <c r="J14" s="77"/>
      <c r="K14" s="77"/>
      <c r="L14" s="77"/>
      <c r="M14" s="77"/>
      <c r="N14" s="77"/>
      <c r="O14" s="77"/>
      <c r="P14" s="77"/>
      <c r="Q14" s="77"/>
      <c r="R14" s="77"/>
      <c r="S14" s="77"/>
      <c r="T14" s="77"/>
      <c r="U14" s="77"/>
      <c r="V14" s="77"/>
      <c r="W14" s="77"/>
    </row>
    <row r="15" spans="1:23" ht="14.4" x14ac:dyDescent="0.3">
      <c r="A15" s="87">
        <v>6</v>
      </c>
      <c r="B15" s="87" t="s">
        <v>125</v>
      </c>
      <c r="C15" s="87" t="s">
        <v>134</v>
      </c>
      <c r="D15" s="234">
        <v>2</v>
      </c>
      <c r="E15" s="87" t="s">
        <v>136</v>
      </c>
      <c r="F15" s="88">
        <v>100</v>
      </c>
      <c r="G15" s="89">
        <f t="shared" si="0"/>
        <v>200</v>
      </c>
      <c r="H15" s="77"/>
      <c r="I15" s="77"/>
      <c r="J15" s="77"/>
      <c r="K15" s="77"/>
      <c r="L15" s="77"/>
      <c r="M15" s="77"/>
      <c r="N15" s="77"/>
      <c r="O15" s="77"/>
      <c r="P15" s="77"/>
      <c r="Q15" s="77"/>
      <c r="R15" s="77"/>
      <c r="S15" s="77"/>
      <c r="T15" s="77"/>
      <c r="U15" s="77"/>
      <c r="V15" s="77"/>
      <c r="W15" s="77"/>
    </row>
    <row r="16" spans="1:23" ht="14.4" x14ac:dyDescent="0.3">
      <c r="A16" s="87">
        <v>7</v>
      </c>
      <c r="B16" s="83" t="s">
        <v>125</v>
      </c>
      <c r="C16" s="83" t="s">
        <v>135</v>
      </c>
      <c r="D16" s="235">
        <v>2</v>
      </c>
      <c r="E16" s="83" t="s">
        <v>136</v>
      </c>
      <c r="F16" s="84">
        <v>50</v>
      </c>
      <c r="G16" s="85">
        <f t="shared" si="0"/>
        <v>100</v>
      </c>
      <c r="H16" s="77"/>
      <c r="I16" s="77"/>
      <c r="J16" s="77"/>
      <c r="K16" s="77"/>
      <c r="L16" s="77"/>
      <c r="M16" s="77"/>
      <c r="N16" s="77"/>
      <c r="O16" s="77"/>
      <c r="P16" s="77"/>
      <c r="Q16" s="77"/>
      <c r="R16" s="77"/>
      <c r="S16" s="77"/>
      <c r="T16" s="77"/>
      <c r="U16" s="77"/>
      <c r="V16" s="77"/>
      <c r="W16" s="77"/>
    </row>
    <row r="17" spans="1:23" ht="14.4" x14ac:dyDescent="0.3">
      <c r="A17" s="83">
        <v>8</v>
      </c>
      <c r="B17" s="87" t="s">
        <v>125</v>
      </c>
      <c r="C17" s="87" t="s">
        <v>133</v>
      </c>
      <c r="D17" s="234">
        <v>1</v>
      </c>
      <c r="E17" s="87" t="s">
        <v>126</v>
      </c>
      <c r="F17" s="88">
        <v>500</v>
      </c>
      <c r="G17" s="89">
        <f t="shared" si="0"/>
        <v>500</v>
      </c>
      <c r="H17" s="77"/>
      <c r="I17" s="77"/>
      <c r="J17" s="77"/>
      <c r="K17" s="77"/>
      <c r="L17" s="77"/>
      <c r="M17" s="77"/>
      <c r="N17" s="77"/>
      <c r="O17" s="77"/>
      <c r="P17" s="77"/>
      <c r="Q17" s="77"/>
      <c r="R17" s="77"/>
      <c r="S17" s="77"/>
      <c r="T17" s="77"/>
      <c r="U17" s="77"/>
      <c r="V17" s="77"/>
      <c r="W17" s="77"/>
    </row>
    <row r="18" spans="1:23" ht="14.4" x14ac:dyDescent="0.3">
      <c r="A18" s="87">
        <v>9</v>
      </c>
      <c r="B18" s="83" t="s">
        <v>124</v>
      </c>
      <c r="C18" s="83" t="s">
        <v>132</v>
      </c>
      <c r="D18" s="235">
        <v>1</v>
      </c>
      <c r="E18" s="83" t="s">
        <v>126</v>
      </c>
      <c r="F18" s="84">
        <v>150</v>
      </c>
      <c r="G18" s="85">
        <f t="shared" si="0"/>
        <v>150</v>
      </c>
      <c r="H18" s="77"/>
      <c r="I18" s="77"/>
      <c r="J18" s="77"/>
      <c r="K18" s="77"/>
      <c r="L18" s="77"/>
      <c r="M18" s="77"/>
      <c r="N18" s="77"/>
      <c r="O18" s="77"/>
      <c r="P18" s="77"/>
      <c r="Q18" s="77"/>
      <c r="R18" s="77"/>
      <c r="S18" s="77"/>
      <c r="T18" s="77"/>
      <c r="U18" s="77"/>
      <c r="V18" s="77"/>
      <c r="W18" s="77"/>
    </row>
    <row r="19" spans="1:23" ht="14.4" x14ac:dyDescent="0.3">
      <c r="A19" s="83">
        <v>10</v>
      </c>
      <c r="B19" s="87"/>
      <c r="C19" s="87"/>
      <c r="D19" s="87"/>
      <c r="E19" s="87"/>
      <c r="F19" s="87"/>
      <c r="G19" s="90"/>
      <c r="H19" s="77"/>
      <c r="I19" s="77"/>
      <c r="J19" s="77"/>
      <c r="K19" s="77"/>
      <c r="L19" s="77"/>
      <c r="M19" s="77"/>
      <c r="N19" s="77"/>
      <c r="O19" s="77"/>
      <c r="P19" s="77"/>
      <c r="Q19" s="77"/>
      <c r="R19" s="77"/>
      <c r="S19" s="77"/>
      <c r="T19" s="77"/>
      <c r="U19" s="77"/>
      <c r="V19" s="77"/>
      <c r="W19" s="77"/>
    </row>
    <row r="20" spans="1:23" ht="14.4" x14ac:dyDescent="0.3">
      <c r="A20" s="87">
        <v>11</v>
      </c>
      <c r="B20" s="83"/>
      <c r="C20" s="83"/>
      <c r="D20" s="83"/>
      <c r="E20" s="83"/>
      <c r="F20" s="83"/>
      <c r="G20" s="86"/>
      <c r="H20" s="77"/>
      <c r="I20" s="77"/>
      <c r="J20" s="77"/>
      <c r="K20" s="77"/>
      <c r="L20" s="77"/>
      <c r="M20" s="77"/>
      <c r="N20" s="77"/>
      <c r="O20" s="77"/>
      <c r="P20" s="77"/>
      <c r="Q20" s="77"/>
      <c r="R20" s="77"/>
      <c r="S20" s="77"/>
      <c r="T20" s="77"/>
      <c r="U20" s="77"/>
      <c r="V20" s="77"/>
      <c r="W20" s="77"/>
    </row>
    <row r="21" spans="1:23" ht="14.4" x14ac:dyDescent="0.3">
      <c r="A21" s="87">
        <v>12</v>
      </c>
      <c r="B21" s="87"/>
      <c r="C21" s="87"/>
      <c r="D21" s="87"/>
      <c r="E21" s="87"/>
      <c r="F21" s="87"/>
      <c r="G21" s="90"/>
      <c r="H21" s="77"/>
      <c r="I21" s="77"/>
      <c r="J21" s="77"/>
      <c r="K21" s="77"/>
      <c r="L21" s="77"/>
      <c r="M21" s="77"/>
      <c r="N21" s="77"/>
      <c r="O21" s="77"/>
      <c r="P21" s="77"/>
      <c r="Q21" s="77"/>
      <c r="R21" s="77"/>
      <c r="S21" s="77"/>
      <c r="T21" s="77"/>
      <c r="U21" s="77"/>
      <c r="V21" s="77"/>
      <c r="W21" s="77"/>
    </row>
    <row r="22" spans="1:23" ht="14.4" x14ac:dyDescent="0.3">
      <c r="A22" s="83">
        <v>13</v>
      </c>
      <c r="B22" s="83"/>
      <c r="C22" s="83"/>
      <c r="D22" s="83"/>
      <c r="E22" s="83"/>
      <c r="F22" s="83"/>
      <c r="G22" s="86"/>
      <c r="H22" s="77"/>
      <c r="I22" s="77"/>
      <c r="J22" s="77"/>
      <c r="K22" s="77"/>
      <c r="L22" s="77"/>
      <c r="M22" s="77"/>
      <c r="N22" s="77"/>
      <c r="O22" s="77"/>
      <c r="P22" s="77"/>
      <c r="Q22" s="77"/>
      <c r="R22" s="77"/>
      <c r="S22" s="77"/>
      <c r="T22" s="77"/>
      <c r="U22" s="77"/>
      <c r="V22" s="77"/>
      <c r="W22" s="77"/>
    </row>
    <row r="23" spans="1:23" ht="14.4" x14ac:dyDescent="0.3">
      <c r="A23" s="77"/>
      <c r="B23" s="77"/>
      <c r="C23" s="77"/>
      <c r="D23" s="77"/>
      <c r="E23" s="77"/>
      <c r="F23" s="77"/>
      <c r="G23" s="77"/>
      <c r="H23" s="77"/>
      <c r="I23" s="77"/>
      <c r="J23" s="77"/>
      <c r="K23" s="77"/>
      <c r="L23" s="77"/>
      <c r="M23" s="77"/>
      <c r="N23" s="77"/>
      <c r="O23" s="77"/>
      <c r="P23" s="77"/>
      <c r="Q23" s="77"/>
      <c r="R23" s="77"/>
      <c r="S23" s="77"/>
      <c r="T23" s="77"/>
      <c r="U23" s="77"/>
      <c r="V23" s="77"/>
      <c r="W23" s="77"/>
    </row>
    <row r="24" spans="1:23" ht="14.4" x14ac:dyDescent="0.3">
      <c r="A24" s="80" t="s">
        <v>150</v>
      </c>
      <c r="B24" s="81">
        <f>SUM(G2:G22)</f>
        <v>12400</v>
      </c>
      <c r="C24" s="77"/>
      <c r="D24" s="77"/>
      <c r="E24" s="77"/>
      <c r="F24" s="77"/>
      <c r="G24" s="77"/>
      <c r="H24" s="77"/>
      <c r="I24" s="77"/>
      <c r="J24" s="77"/>
      <c r="K24" s="77"/>
      <c r="L24" s="77"/>
      <c r="M24" s="77"/>
      <c r="N24" s="77"/>
      <c r="O24" s="77"/>
      <c r="P24" s="77"/>
      <c r="Q24" s="77"/>
      <c r="R24" s="77"/>
      <c r="S24" s="77"/>
      <c r="T24" s="77"/>
      <c r="U24" s="77"/>
      <c r="V24" s="77"/>
      <c r="W24" s="77"/>
    </row>
    <row r="25" spans="1:23" ht="14.4" x14ac:dyDescent="0.3">
      <c r="A25" s="80" t="s">
        <v>131</v>
      </c>
      <c r="B25" s="79">
        <v>0.1</v>
      </c>
      <c r="C25" s="77"/>
      <c r="D25" s="77"/>
      <c r="E25" s="77"/>
      <c r="F25" s="77"/>
      <c r="G25" s="77"/>
      <c r="H25" s="77"/>
      <c r="I25" s="77"/>
      <c r="J25" s="77"/>
      <c r="K25" s="77"/>
      <c r="L25" s="77"/>
      <c r="M25" s="77"/>
      <c r="N25" s="77"/>
      <c r="O25" s="77"/>
      <c r="P25" s="77"/>
      <c r="Q25" s="77"/>
      <c r="R25" s="77"/>
      <c r="S25" s="77"/>
      <c r="T25" s="77"/>
      <c r="U25" s="77"/>
      <c r="V25" s="77"/>
      <c r="W25" s="77"/>
    </row>
    <row r="26" spans="1:23" ht="14.4" x14ac:dyDescent="0.3">
      <c r="A26" s="80" t="s">
        <v>151</v>
      </c>
      <c r="B26" s="82">
        <f>B24+(B24*B25)</f>
        <v>13640</v>
      </c>
      <c r="C26" s="77"/>
      <c r="D26" s="77"/>
      <c r="E26" s="77"/>
      <c r="F26" s="77"/>
      <c r="G26" s="77"/>
      <c r="H26" s="77"/>
      <c r="I26" s="77"/>
      <c r="J26" s="77"/>
      <c r="K26" s="77"/>
      <c r="L26" s="77"/>
      <c r="M26" s="77"/>
      <c r="N26" s="77"/>
      <c r="O26" s="77"/>
      <c r="P26" s="77"/>
      <c r="Q26" s="77"/>
      <c r="R26" s="77"/>
      <c r="S26" s="77"/>
      <c r="T26" s="77"/>
      <c r="U26" s="77"/>
      <c r="V26" s="77"/>
      <c r="W26" s="77"/>
    </row>
    <row r="27" spans="1:23" ht="14.4" x14ac:dyDescent="0.3">
      <c r="A27" s="77"/>
      <c r="B27" s="77"/>
      <c r="C27" s="77"/>
      <c r="D27" s="77"/>
      <c r="E27" s="77"/>
      <c r="F27" s="77"/>
      <c r="G27" s="77"/>
      <c r="H27" s="77"/>
      <c r="I27" s="77"/>
      <c r="J27" s="77"/>
      <c r="K27" s="77"/>
      <c r="L27" s="77"/>
      <c r="M27" s="77"/>
      <c r="N27" s="77"/>
      <c r="O27" s="77"/>
      <c r="P27" s="77"/>
      <c r="Q27" s="77"/>
      <c r="R27" s="77"/>
      <c r="S27" s="77"/>
      <c r="T27" s="77"/>
      <c r="U27" s="77"/>
      <c r="V27" s="77"/>
      <c r="W27" s="77"/>
    </row>
    <row r="28" spans="1:23" ht="14.4" x14ac:dyDescent="0.3">
      <c r="A28" s="77"/>
      <c r="B28" s="77"/>
      <c r="C28" s="77"/>
      <c r="D28" s="77"/>
      <c r="E28" s="77"/>
      <c r="F28" s="77"/>
      <c r="G28" s="77"/>
      <c r="H28" s="77"/>
      <c r="I28" s="77"/>
      <c r="J28" s="77"/>
      <c r="K28" s="77"/>
      <c r="L28" s="77"/>
      <c r="M28" s="77"/>
      <c r="N28" s="77"/>
      <c r="O28" s="77"/>
      <c r="P28" s="77"/>
      <c r="Q28" s="77"/>
      <c r="R28" s="77"/>
      <c r="S28" s="77"/>
      <c r="T28" s="77"/>
      <c r="U28" s="77"/>
      <c r="V28" s="77"/>
      <c r="W28" s="77"/>
    </row>
    <row r="29" spans="1:23" ht="14.4" x14ac:dyDescent="0.3">
      <c r="A29" s="77"/>
      <c r="B29" s="77"/>
      <c r="C29" s="77"/>
      <c r="D29" s="77"/>
      <c r="E29" s="77"/>
      <c r="F29" s="77"/>
      <c r="G29" s="77"/>
      <c r="H29" s="77"/>
      <c r="I29" s="77"/>
      <c r="J29" s="77"/>
      <c r="K29" s="77"/>
      <c r="L29" s="77"/>
      <c r="M29" s="77"/>
      <c r="N29" s="77"/>
      <c r="O29" s="77"/>
      <c r="P29" s="77"/>
      <c r="Q29" s="77"/>
      <c r="R29" s="77"/>
      <c r="S29" s="77"/>
      <c r="T29" s="77"/>
      <c r="U29" s="77"/>
      <c r="V29" s="77"/>
      <c r="W29" s="77"/>
    </row>
    <row r="30" spans="1:23" ht="14.4" x14ac:dyDescent="0.3">
      <c r="A30" s="77"/>
      <c r="B30" s="77"/>
      <c r="C30" s="77"/>
      <c r="D30" s="77"/>
      <c r="E30" s="77"/>
      <c r="F30" s="77"/>
      <c r="G30" s="77"/>
      <c r="H30" s="77"/>
      <c r="I30" s="77"/>
      <c r="J30" s="77"/>
      <c r="K30" s="77"/>
      <c r="L30" s="77"/>
      <c r="M30" s="77"/>
      <c r="N30" s="77"/>
      <c r="O30" s="77"/>
      <c r="P30" s="77"/>
      <c r="Q30" s="77"/>
      <c r="R30" s="77"/>
      <c r="S30" s="77"/>
      <c r="T30" s="77"/>
      <c r="U30" s="77"/>
      <c r="V30" s="77"/>
      <c r="W30" s="77"/>
    </row>
    <row r="31" spans="1:23" ht="14.4" x14ac:dyDescent="0.3">
      <c r="A31" s="77"/>
      <c r="B31" s="77"/>
      <c r="C31" s="77"/>
      <c r="D31" s="77"/>
      <c r="E31" s="77"/>
      <c r="F31" s="77"/>
      <c r="G31" s="77"/>
      <c r="H31" s="77"/>
      <c r="I31" s="77"/>
      <c r="J31" s="77"/>
      <c r="K31" s="77"/>
      <c r="L31" s="77"/>
      <c r="M31" s="77"/>
      <c r="N31" s="77"/>
      <c r="O31" s="77"/>
      <c r="P31" s="77"/>
      <c r="Q31" s="77"/>
      <c r="R31" s="77"/>
      <c r="S31" s="77"/>
      <c r="T31" s="77"/>
      <c r="U31" s="77"/>
      <c r="V31" s="77"/>
      <c r="W31" s="77"/>
    </row>
    <row r="32" spans="1:23" ht="14.4" hidden="1" x14ac:dyDescent="0.3">
      <c r="A32" s="77"/>
      <c r="B32" s="77"/>
      <c r="C32" s="77"/>
      <c r="D32" s="77"/>
      <c r="E32" s="77"/>
      <c r="F32" s="77"/>
      <c r="G32" s="77"/>
      <c r="H32" s="77"/>
      <c r="I32" s="77"/>
      <c r="J32" s="77"/>
      <c r="K32" s="77"/>
      <c r="L32" s="77"/>
      <c r="M32" s="77"/>
      <c r="N32" s="77"/>
      <c r="O32" s="77"/>
      <c r="P32" s="77"/>
      <c r="Q32" s="77"/>
      <c r="R32" s="77"/>
      <c r="S32" s="77"/>
      <c r="T32" s="77"/>
      <c r="U32" s="77"/>
      <c r="V32" s="77"/>
      <c r="W32" s="77"/>
    </row>
    <row r="33" spans="1:23" ht="14.4" hidden="1" x14ac:dyDescent="0.3">
      <c r="A33" s="77"/>
      <c r="B33" s="77"/>
      <c r="C33" s="77"/>
      <c r="D33" s="77"/>
      <c r="E33" s="77"/>
      <c r="F33" s="77"/>
      <c r="G33" s="77"/>
      <c r="H33" s="77"/>
      <c r="I33" s="77"/>
      <c r="J33" s="77"/>
      <c r="K33" s="77"/>
      <c r="L33" s="77"/>
      <c r="M33" s="77"/>
      <c r="N33" s="77"/>
      <c r="O33" s="77"/>
      <c r="P33" s="77"/>
      <c r="Q33" s="77"/>
      <c r="R33" s="77"/>
      <c r="S33" s="77"/>
      <c r="T33" s="77"/>
      <c r="U33" s="77"/>
      <c r="V33" s="77"/>
      <c r="W33" s="77"/>
    </row>
    <row r="34" spans="1:23" ht="14.4" hidden="1" x14ac:dyDescent="0.3">
      <c r="A34" s="77"/>
      <c r="B34" s="77"/>
      <c r="C34" s="77"/>
      <c r="D34" s="77"/>
      <c r="E34" s="77"/>
      <c r="F34" s="77"/>
      <c r="G34" s="77"/>
      <c r="H34" s="77"/>
      <c r="I34" s="77"/>
      <c r="J34" s="77"/>
      <c r="K34" s="77"/>
      <c r="L34" s="77"/>
      <c r="M34" s="77"/>
      <c r="N34" s="77"/>
      <c r="O34" s="77"/>
      <c r="P34" s="77"/>
      <c r="Q34" s="77"/>
      <c r="R34" s="77"/>
      <c r="S34" s="77"/>
      <c r="T34" s="77"/>
      <c r="U34" s="77"/>
      <c r="V34" s="77"/>
      <c r="W34" s="77"/>
    </row>
    <row r="35" spans="1:23" ht="14.4" hidden="1" x14ac:dyDescent="0.3">
      <c r="A35" s="77"/>
      <c r="B35" s="77"/>
      <c r="C35" s="77"/>
      <c r="D35" s="77"/>
      <c r="E35" s="77"/>
      <c r="F35" s="77"/>
      <c r="G35" s="77"/>
      <c r="H35" s="77"/>
      <c r="I35" s="77"/>
      <c r="J35" s="77"/>
      <c r="K35" s="77"/>
      <c r="L35" s="77"/>
      <c r="M35" s="77"/>
      <c r="N35" s="77"/>
      <c r="O35" s="77"/>
      <c r="P35" s="77"/>
      <c r="Q35" s="77"/>
      <c r="R35" s="77"/>
      <c r="S35" s="77"/>
      <c r="T35" s="77"/>
      <c r="U35" s="77"/>
      <c r="V35" s="77"/>
      <c r="W35" s="77"/>
    </row>
    <row r="36" spans="1:23" ht="14.4" hidden="1" x14ac:dyDescent="0.3">
      <c r="A36" s="77"/>
      <c r="B36" s="77"/>
      <c r="C36" s="77"/>
      <c r="D36" s="77"/>
      <c r="E36" s="77"/>
      <c r="F36" s="77"/>
      <c r="G36" s="77"/>
      <c r="H36" s="77"/>
      <c r="I36" s="77"/>
      <c r="J36" s="77"/>
      <c r="K36" s="77"/>
      <c r="L36" s="77"/>
      <c r="M36" s="77"/>
      <c r="N36" s="77"/>
      <c r="O36" s="77"/>
      <c r="P36" s="77"/>
      <c r="Q36" s="77"/>
      <c r="R36" s="77"/>
      <c r="S36" s="77"/>
      <c r="T36" s="77"/>
      <c r="U36" s="77"/>
      <c r="V36" s="77"/>
      <c r="W36" s="77"/>
    </row>
    <row r="37" spans="1:23" ht="14.4" hidden="1" x14ac:dyDescent="0.3">
      <c r="A37" s="77"/>
      <c r="B37" s="77"/>
      <c r="C37" s="77"/>
      <c r="D37" s="77"/>
      <c r="E37" s="77"/>
      <c r="F37" s="77"/>
      <c r="G37" s="77"/>
      <c r="H37" s="77"/>
      <c r="I37" s="77"/>
      <c r="J37" s="77"/>
      <c r="K37" s="77"/>
      <c r="L37" s="77"/>
      <c r="M37" s="77"/>
      <c r="N37" s="77"/>
      <c r="O37" s="77"/>
      <c r="P37" s="77"/>
      <c r="Q37" s="77"/>
      <c r="R37" s="77"/>
      <c r="S37" s="77"/>
      <c r="T37" s="77"/>
      <c r="U37" s="77"/>
      <c r="V37" s="77"/>
      <c r="W37" s="77"/>
    </row>
    <row r="38" spans="1:23" ht="14.4" hidden="1" x14ac:dyDescent="0.3">
      <c r="A38" s="77"/>
      <c r="B38" s="77"/>
      <c r="C38" s="77"/>
      <c r="D38" s="77"/>
      <c r="E38" s="77"/>
      <c r="F38" s="77"/>
      <c r="G38" s="77"/>
      <c r="H38" s="77"/>
      <c r="I38" s="77"/>
      <c r="J38" s="77"/>
      <c r="K38" s="77"/>
      <c r="L38" s="77"/>
      <c r="M38" s="77"/>
      <c r="N38" s="77"/>
      <c r="O38" s="77"/>
      <c r="P38" s="77"/>
      <c r="Q38" s="77"/>
      <c r="R38" s="77"/>
      <c r="S38" s="77"/>
      <c r="T38" s="77"/>
      <c r="U38" s="77"/>
      <c r="V38" s="77"/>
      <c r="W38" s="77"/>
    </row>
    <row r="39" spans="1:23" ht="14.4" hidden="1" x14ac:dyDescent="0.3">
      <c r="A39" s="77"/>
      <c r="B39" s="77"/>
      <c r="C39" s="77"/>
      <c r="D39" s="77"/>
      <c r="E39" s="77"/>
      <c r="F39" s="77"/>
      <c r="G39" s="77"/>
      <c r="H39" s="77"/>
      <c r="I39" s="77"/>
      <c r="J39" s="77"/>
      <c r="K39" s="77"/>
      <c r="L39" s="77"/>
      <c r="M39" s="77"/>
      <c r="N39" s="77"/>
      <c r="O39" s="77"/>
      <c r="P39" s="77"/>
      <c r="Q39" s="77"/>
      <c r="R39" s="77"/>
      <c r="S39" s="77"/>
      <c r="T39" s="77"/>
      <c r="U39" s="77"/>
      <c r="V39" s="77"/>
      <c r="W39" s="77"/>
    </row>
    <row r="40" spans="1:23" ht="14.4" hidden="1" x14ac:dyDescent="0.3">
      <c r="A40" s="77"/>
      <c r="B40" s="77"/>
      <c r="C40" s="77"/>
      <c r="D40" s="77"/>
      <c r="E40" s="77"/>
      <c r="F40" s="77"/>
      <c r="G40" s="77"/>
      <c r="H40" s="77"/>
      <c r="I40" s="77"/>
      <c r="J40" s="77"/>
      <c r="K40" s="77"/>
      <c r="L40" s="77"/>
      <c r="M40" s="77"/>
      <c r="N40" s="77"/>
      <c r="O40" s="77"/>
      <c r="P40" s="77"/>
      <c r="Q40" s="77"/>
      <c r="R40" s="77"/>
      <c r="S40" s="77"/>
      <c r="T40" s="77"/>
      <c r="U40" s="77"/>
      <c r="V40" s="77"/>
      <c r="W40" s="77"/>
    </row>
    <row r="41" spans="1:23" ht="14.4" hidden="1" x14ac:dyDescent="0.3">
      <c r="A41" s="77"/>
      <c r="B41" s="77"/>
      <c r="C41" s="77"/>
      <c r="D41" s="77"/>
      <c r="E41" s="77"/>
      <c r="F41" s="77"/>
      <c r="G41" s="77"/>
      <c r="H41" s="77"/>
      <c r="I41" s="77"/>
      <c r="J41" s="77"/>
      <c r="K41" s="77"/>
      <c r="L41" s="77"/>
      <c r="M41" s="77"/>
      <c r="N41" s="77"/>
      <c r="O41" s="77"/>
      <c r="P41" s="77"/>
      <c r="Q41" s="77"/>
      <c r="R41" s="77"/>
      <c r="S41" s="77"/>
      <c r="T41" s="77"/>
      <c r="U41" s="77"/>
      <c r="V41" s="77"/>
      <c r="W41" s="77"/>
    </row>
    <row r="42" spans="1:23" ht="14.4" hidden="1" x14ac:dyDescent="0.3">
      <c r="A42" s="77"/>
      <c r="B42" s="77"/>
      <c r="C42" s="77"/>
      <c r="D42" s="77"/>
      <c r="E42" s="77"/>
      <c r="F42" s="77"/>
      <c r="G42" s="77"/>
      <c r="H42" s="77"/>
      <c r="I42" s="77"/>
      <c r="J42" s="77"/>
      <c r="K42" s="77"/>
      <c r="L42" s="77"/>
      <c r="M42" s="77"/>
      <c r="N42" s="77"/>
      <c r="O42" s="77"/>
      <c r="P42" s="77"/>
      <c r="Q42" s="77"/>
      <c r="R42" s="77"/>
      <c r="S42" s="77"/>
      <c r="T42" s="77"/>
      <c r="U42" s="77"/>
      <c r="V42" s="77"/>
      <c r="W42" s="77"/>
    </row>
    <row r="43" spans="1:23" ht="14.4" hidden="1" x14ac:dyDescent="0.3">
      <c r="A43" s="77"/>
      <c r="B43" s="77"/>
      <c r="C43" s="77"/>
      <c r="D43" s="77"/>
      <c r="E43" s="77"/>
      <c r="F43" s="77"/>
      <c r="G43" s="77"/>
      <c r="H43" s="77"/>
      <c r="I43" s="77"/>
      <c r="J43" s="77"/>
      <c r="K43" s="77"/>
      <c r="L43" s="77"/>
      <c r="M43" s="77"/>
      <c r="N43" s="77"/>
      <c r="O43" s="77"/>
      <c r="P43" s="77"/>
      <c r="Q43" s="77"/>
      <c r="R43" s="77"/>
      <c r="S43" s="77"/>
      <c r="T43" s="77"/>
      <c r="U43" s="77"/>
      <c r="V43" s="77"/>
      <c r="W43" s="77"/>
    </row>
    <row r="44" spans="1:23" ht="14.4" hidden="1" x14ac:dyDescent="0.3">
      <c r="A44" s="77"/>
      <c r="B44" s="77"/>
      <c r="C44" s="77"/>
      <c r="D44" s="77"/>
      <c r="E44" s="77"/>
      <c r="F44" s="77"/>
      <c r="G44" s="77"/>
      <c r="H44" s="77"/>
      <c r="I44" s="77"/>
      <c r="J44" s="77"/>
      <c r="K44" s="77"/>
      <c r="L44" s="77"/>
      <c r="M44" s="77"/>
      <c r="N44" s="77"/>
      <c r="O44" s="77"/>
      <c r="P44" s="77"/>
      <c r="Q44" s="77"/>
      <c r="R44" s="77"/>
      <c r="S44" s="77"/>
      <c r="T44" s="77"/>
      <c r="U44" s="77"/>
      <c r="V44" s="77"/>
      <c r="W44" s="77"/>
    </row>
    <row r="45" spans="1:23" ht="14.4" hidden="1" x14ac:dyDescent="0.3">
      <c r="A45" s="77"/>
      <c r="B45" s="77"/>
      <c r="C45" s="77"/>
      <c r="D45" s="77"/>
      <c r="E45" s="77"/>
      <c r="F45" s="77"/>
      <c r="G45" s="77"/>
      <c r="H45" s="77"/>
      <c r="I45" s="77"/>
      <c r="J45" s="77"/>
      <c r="K45" s="77"/>
      <c r="L45" s="77"/>
      <c r="M45" s="77"/>
      <c r="N45" s="77"/>
      <c r="O45" s="77"/>
      <c r="P45" s="77"/>
      <c r="Q45" s="77"/>
      <c r="R45" s="77"/>
      <c r="S45" s="77"/>
      <c r="T45" s="77"/>
      <c r="U45" s="77"/>
      <c r="V45" s="77"/>
      <c r="W45" s="77"/>
    </row>
    <row r="46" spans="1:23" ht="14.4" hidden="1" x14ac:dyDescent="0.3">
      <c r="A46" s="77"/>
      <c r="B46" s="77"/>
      <c r="C46" s="77"/>
      <c r="D46" s="77"/>
      <c r="E46" s="77"/>
      <c r="F46" s="77"/>
      <c r="G46" s="77"/>
      <c r="H46" s="77"/>
      <c r="I46" s="77"/>
      <c r="J46" s="77"/>
      <c r="K46" s="77"/>
      <c r="L46" s="77"/>
      <c r="M46" s="77"/>
      <c r="N46" s="77"/>
      <c r="O46" s="77"/>
      <c r="P46" s="77"/>
      <c r="Q46" s="77"/>
      <c r="R46" s="77"/>
      <c r="S46" s="77"/>
      <c r="T46" s="77"/>
      <c r="U46" s="77"/>
      <c r="V46" s="77"/>
      <c r="W46" s="77"/>
    </row>
    <row r="47" spans="1:23" ht="14.4" hidden="1" x14ac:dyDescent="0.3">
      <c r="A47" s="77"/>
      <c r="B47" s="77"/>
      <c r="C47" s="77"/>
      <c r="D47" s="77"/>
      <c r="E47" s="77"/>
      <c r="F47" s="77"/>
      <c r="G47" s="77"/>
      <c r="H47" s="77"/>
      <c r="I47" s="77"/>
      <c r="J47" s="77"/>
      <c r="K47" s="77"/>
      <c r="L47" s="77"/>
      <c r="M47" s="77"/>
      <c r="N47" s="77"/>
      <c r="O47" s="77"/>
      <c r="P47" s="77"/>
      <c r="Q47" s="77"/>
      <c r="R47" s="77"/>
      <c r="S47" s="77"/>
      <c r="T47" s="77"/>
      <c r="U47" s="77"/>
      <c r="V47" s="77"/>
      <c r="W47" s="77"/>
    </row>
    <row r="48" spans="1:23" ht="14.4" hidden="1" x14ac:dyDescent="0.3">
      <c r="A48" s="77"/>
      <c r="B48" s="77"/>
      <c r="C48" s="77"/>
      <c r="D48" s="77"/>
      <c r="E48" s="77"/>
      <c r="F48" s="77"/>
      <c r="G48" s="77"/>
      <c r="H48" s="77"/>
      <c r="I48" s="77"/>
      <c r="J48" s="77"/>
      <c r="K48" s="77"/>
      <c r="L48" s="77"/>
      <c r="M48" s="77"/>
      <c r="N48" s="77"/>
      <c r="O48" s="77"/>
      <c r="P48" s="77"/>
      <c r="Q48" s="77"/>
      <c r="R48" s="77"/>
      <c r="S48" s="77"/>
      <c r="T48" s="77"/>
      <c r="U48" s="77"/>
      <c r="V48" s="77"/>
      <c r="W48" s="77"/>
    </row>
    <row r="49" spans="1:23" ht="14.4" hidden="1" x14ac:dyDescent="0.3">
      <c r="A49" s="77"/>
      <c r="B49" s="77"/>
      <c r="C49" s="77"/>
      <c r="D49" s="77"/>
      <c r="E49" s="77"/>
      <c r="F49" s="77"/>
      <c r="G49" s="77"/>
      <c r="H49" s="77"/>
      <c r="I49" s="77"/>
      <c r="J49" s="77"/>
      <c r="K49" s="77"/>
      <c r="L49" s="77"/>
      <c r="M49" s="77"/>
      <c r="N49" s="77"/>
      <c r="O49" s="77"/>
      <c r="P49" s="77"/>
      <c r="Q49" s="77"/>
      <c r="R49" s="77"/>
      <c r="S49" s="77"/>
      <c r="T49" s="77"/>
      <c r="U49" s="77"/>
      <c r="V49" s="77"/>
      <c r="W49" s="77"/>
    </row>
    <row r="50" spans="1:23" ht="14.4" hidden="1" x14ac:dyDescent="0.3">
      <c r="A50" s="77"/>
      <c r="B50" s="77"/>
      <c r="C50" s="77"/>
      <c r="D50" s="77"/>
      <c r="E50" s="77"/>
      <c r="F50" s="77"/>
      <c r="G50" s="77"/>
      <c r="H50" s="77"/>
      <c r="I50" s="77"/>
      <c r="J50" s="77"/>
      <c r="K50" s="77"/>
      <c r="L50" s="77"/>
      <c r="M50" s="77"/>
      <c r="N50" s="77"/>
      <c r="O50" s="77"/>
      <c r="P50" s="77"/>
      <c r="Q50" s="77"/>
      <c r="R50" s="77"/>
      <c r="S50" s="77"/>
      <c r="T50" s="77"/>
      <c r="U50" s="77"/>
      <c r="V50" s="77"/>
      <c r="W50" s="77"/>
    </row>
    <row r="51" spans="1:23" ht="14.4" hidden="1" x14ac:dyDescent="0.3">
      <c r="A51" s="77"/>
      <c r="B51" s="77"/>
      <c r="C51" s="77"/>
      <c r="D51" s="77"/>
      <c r="E51" s="77"/>
      <c r="F51" s="77"/>
      <c r="G51" s="77"/>
      <c r="H51" s="77"/>
      <c r="I51" s="77"/>
      <c r="J51" s="77"/>
      <c r="K51" s="77"/>
      <c r="L51" s="77"/>
      <c r="M51" s="77"/>
      <c r="N51" s="77"/>
      <c r="O51" s="77"/>
      <c r="P51" s="77"/>
      <c r="Q51" s="77"/>
      <c r="R51" s="77"/>
      <c r="S51" s="77"/>
      <c r="T51" s="77"/>
      <c r="U51" s="77"/>
      <c r="V51" s="77"/>
      <c r="W51" s="77"/>
    </row>
    <row r="52" spans="1:23" ht="14.4" hidden="1" x14ac:dyDescent="0.3">
      <c r="A52" s="77"/>
      <c r="B52" s="77"/>
      <c r="C52" s="77"/>
      <c r="D52" s="77"/>
      <c r="E52" s="77"/>
      <c r="F52" s="77"/>
      <c r="G52" s="77"/>
      <c r="H52" s="77"/>
      <c r="I52" s="77"/>
      <c r="J52" s="77"/>
      <c r="K52" s="77"/>
      <c r="L52" s="77"/>
      <c r="M52" s="77"/>
      <c r="N52" s="77"/>
      <c r="O52" s="77"/>
      <c r="P52" s="77"/>
      <c r="Q52" s="77"/>
      <c r="R52" s="77"/>
      <c r="S52" s="77"/>
      <c r="T52" s="77"/>
      <c r="U52" s="77"/>
      <c r="V52" s="77"/>
      <c r="W52" s="77"/>
    </row>
    <row r="53" spans="1:23" ht="14.4" hidden="1" x14ac:dyDescent="0.3">
      <c r="A53" s="77"/>
      <c r="B53" s="77"/>
      <c r="C53" s="77"/>
      <c r="D53" s="77"/>
      <c r="E53" s="77"/>
      <c r="F53" s="77"/>
      <c r="G53" s="77"/>
      <c r="H53" s="77"/>
      <c r="I53" s="77"/>
      <c r="J53" s="77"/>
      <c r="K53" s="77"/>
      <c r="L53" s="77"/>
      <c r="M53" s="77"/>
      <c r="N53" s="77"/>
      <c r="O53" s="77"/>
      <c r="P53" s="77"/>
      <c r="Q53" s="77"/>
      <c r="R53" s="77"/>
      <c r="S53" s="77"/>
      <c r="T53" s="77"/>
      <c r="U53" s="77"/>
      <c r="V53" s="77"/>
      <c r="W53" s="77"/>
    </row>
    <row r="54" spans="1:23" ht="14.4" hidden="1" x14ac:dyDescent="0.3">
      <c r="A54" s="77"/>
      <c r="B54" s="77"/>
      <c r="C54" s="77"/>
      <c r="D54" s="77"/>
      <c r="E54" s="77"/>
      <c r="F54" s="77"/>
      <c r="G54" s="77"/>
      <c r="H54" s="77"/>
      <c r="I54" s="77"/>
      <c r="J54" s="77"/>
      <c r="K54" s="77"/>
      <c r="L54" s="77"/>
      <c r="M54" s="77"/>
      <c r="N54" s="77"/>
      <c r="O54" s="77"/>
      <c r="P54" s="77"/>
      <c r="Q54" s="77"/>
      <c r="R54" s="77"/>
      <c r="S54" s="77"/>
      <c r="T54" s="77"/>
      <c r="U54" s="77"/>
      <c r="V54" s="77"/>
      <c r="W54" s="77"/>
    </row>
    <row r="55" spans="1:23" ht="14.4" hidden="1" x14ac:dyDescent="0.3">
      <c r="A55" s="77"/>
      <c r="B55" s="77"/>
      <c r="C55" s="77"/>
      <c r="D55" s="77"/>
      <c r="E55" s="77"/>
      <c r="F55" s="77"/>
      <c r="G55" s="77"/>
      <c r="H55" s="77"/>
      <c r="I55" s="77"/>
      <c r="J55" s="77"/>
      <c r="K55" s="77"/>
      <c r="L55" s="77"/>
      <c r="M55" s="77"/>
      <c r="N55" s="77"/>
      <c r="O55" s="77"/>
      <c r="P55" s="77"/>
      <c r="Q55" s="77"/>
      <c r="R55" s="77"/>
      <c r="S55" s="77"/>
      <c r="T55" s="77"/>
      <c r="U55" s="77"/>
      <c r="V55" s="77"/>
      <c r="W55" s="77"/>
    </row>
    <row r="56" spans="1:23" ht="14.4" hidden="1" x14ac:dyDescent="0.3">
      <c r="A56" s="77"/>
      <c r="B56" s="77"/>
      <c r="C56" s="77"/>
      <c r="D56" s="77"/>
      <c r="E56" s="77"/>
      <c r="F56" s="77"/>
      <c r="G56" s="77"/>
      <c r="H56" s="77"/>
      <c r="I56" s="77"/>
      <c r="J56" s="77"/>
      <c r="K56" s="77"/>
      <c r="L56" s="77"/>
      <c r="M56" s="77"/>
      <c r="N56" s="77"/>
      <c r="O56" s="77"/>
      <c r="P56" s="77"/>
      <c r="Q56" s="77"/>
      <c r="R56" s="77"/>
      <c r="S56" s="77"/>
      <c r="T56" s="77"/>
      <c r="U56" s="77"/>
      <c r="V56" s="77"/>
      <c r="W56" s="77"/>
    </row>
    <row r="57" spans="1:23" ht="14.4" hidden="1" x14ac:dyDescent="0.3">
      <c r="A57" s="77"/>
      <c r="B57" s="77"/>
      <c r="C57" s="77"/>
      <c r="D57" s="77"/>
      <c r="E57" s="77"/>
      <c r="F57" s="77"/>
      <c r="G57" s="77"/>
      <c r="H57" s="77"/>
      <c r="I57" s="77"/>
      <c r="J57" s="77"/>
      <c r="K57" s="77"/>
      <c r="L57" s="77"/>
      <c r="M57" s="77"/>
      <c r="N57" s="77"/>
      <c r="O57" s="77"/>
      <c r="P57" s="77"/>
      <c r="Q57" s="77"/>
      <c r="R57" s="77"/>
      <c r="S57" s="77"/>
      <c r="T57" s="77"/>
      <c r="U57" s="77"/>
      <c r="V57" s="77"/>
      <c r="W57" s="77"/>
    </row>
    <row r="58" spans="1:23" ht="14.4" hidden="1" x14ac:dyDescent="0.3">
      <c r="A58" s="77"/>
      <c r="B58" s="77"/>
      <c r="C58" s="77"/>
      <c r="D58" s="77"/>
      <c r="E58" s="77"/>
      <c r="F58" s="77"/>
      <c r="G58" s="77"/>
      <c r="H58" s="77"/>
      <c r="I58" s="77"/>
      <c r="J58" s="77"/>
      <c r="K58" s="77"/>
      <c r="L58" s="77"/>
      <c r="M58" s="77"/>
      <c r="N58" s="77"/>
      <c r="O58" s="77"/>
      <c r="P58" s="77"/>
      <c r="Q58" s="77"/>
      <c r="R58" s="77"/>
      <c r="S58" s="77"/>
      <c r="T58" s="77"/>
      <c r="U58" s="77"/>
      <c r="V58" s="77"/>
      <c r="W58" s="77"/>
    </row>
    <row r="59" spans="1:23" ht="14.4" hidden="1" x14ac:dyDescent="0.3">
      <c r="A59" s="77"/>
      <c r="B59" s="77"/>
      <c r="C59" s="77"/>
      <c r="D59" s="77"/>
      <c r="E59" s="77"/>
      <c r="F59" s="77"/>
      <c r="G59" s="77"/>
      <c r="H59" s="77"/>
      <c r="I59" s="77"/>
      <c r="J59" s="77"/>
      <c r="K59" s="77"/>
      <c r="L59" s="77"/>
      <c r="M59" s="77"/>
      <c r="N59" s="77"/>
      <c r="O59" s="77"/>
      <c r="P59" s="77"/>
      <c r="Q59" s="77"/>
      <c r="R59" s="77"/>
      <c r="S59" s="77"/>
      <c r="T59" s="77"/>
      <c r="U59" s="77"/>
      <c r="V59" s="77"/>
      <c r="W59" s="77"/>
    </row>
    <row r="60" spans="1:23" ht="14.4" hidden="1" x14ac:dyDescent="0.3">
      <c r="A60" s="77"/>
      <c r="B60" s="77"/>
      <c r="C60" s="77"/>
      <c r="D60" s="77"/>
      <c r="E60" s="77"/>
      <c r="F60" s="77"/>
      <c r="G60" s="77"/>
      <c r="H60" s="77"/>
      <c r="I60" s="77"/>
      <c r="J60" s="77"/>
      <c r="K60" s="77"/>
      <c r="L60" s="77"/>
      <c r="M60" s="77"/>
      <c r="N60" s="77"/>
      <c r="O60" s="77"/>
      <c r="P60" s="77"/>
      <c r="Q60" s="77"/>
      <c r="R60" s="77"/>
      <c r="S60" s="77"/>
      <c r="T60" s="77"/>
      <c r="U60" s="77"/>
      <c r="V60" s="77"/>
      <c r="W60" s="77"/>
    </row>
    <row r="61" spans="1:23" ht="14.4" hidden="1" x14ac:dyDescent="0.3">
      <c r="A61" s="77"/>
      <c r="B61" s="77"/>
      <c r="C61" s="77"/>
      <c r="D61" s="77"/>
      <c r="E61" s="77"/>
      <c r="F61" s="77"/>
      <c r="G61" s="77"/>
      <c r="H61" s="77"/>
      <c r="I61" s="77"/>
      <c r="J61" s="77"/>
      <c r="K61" s="77"/>
      <c r="L61" s="77"/>
      <c r="M61" s="77"/>
      <c r="N61" s="77"/>
      <c r="O61" s="77"/>
      <c r="P61" s="77"/>
      <c r="Q61" s="77"/>
      <c r="R61" s="77"/>
      <c r="S61" s="77"/>
      <c r="T61" s="77"/>
      <c r="U61" s="77"/>
      <c r="V61" s="77"/>
      <c r="W61" s="77"/>
    </row>
    <row r="62" spans="1:23" ht="14.4" hidden="1" x14ac:dyDescent="0.3">
      <c r="A62" s="77"/>
      <c r="B62" s="77"/>
      <c r="C62" s="77"/>
      <c r="D62" s="77"/>
      <c r="E62" s="77"/>
      <c r="F62" s="77"/>
      <c r="G62" s="77"/>
      <c r="H62" s="77"/>
      <c r="I62" s="77"/>
      <c r="J62" s="77"/>
      <c r="K62" s="77"/>
      <c r="L62" s="77"/>
      <c r="M62" s="77"/>
      <c r="N62" s="77"/>
      <c r="O62" s="77"/>
      <c r="P62" s="77"/>
      <c r="Q62" s="77"/>
      <c r="R62" s="77"/>
      <c r="S62" s="77"/>
      <c r="T62" s="77"/>
      <c r="U62" s="77"/>
      <c r="V62" s="77"/>
      <c r="W62" s="77"/>
    </row>
    <row r="63" spans="1:23" ht="14.4" hidden="1" x14ac:dyDescent="0.3">
      <c r="A63" s="77"/>
      <c r="B63" s="77"/>
      <c r="C63" s="77"/>
      <c r="D63" s="77"/>
      <c r="E63" s="77"/>
      <c r="F63" s="77"/>
      <c r="G63" s="77"/>
      <c r="H63" s="77"/>
      <c r="I63" s="77"/>
      <c r="J63" s="77"/>
      <c r="K63" s="77"/>
      <c r="L63" s="77"/>
      <c r="M63" s="77"/>
      <c r="N63" s="77"/>
      <c r="O63" s="77"/>
      <c r="P63" s="77"/>
      <c r="Q63" s="77"/>
      <c r="R63" s="77"/>
      <c r="S63" s="77"/>
      <c r="T63" s="77"/>
      <c r="U63" s="77"/>
      <c r="V63" s="77"/>
      <c r="W63" s="77"/>
    </row>
    <row r="64" spans="1:23" ht="14.4" hidden="1" x14ac:dyDescent="0.3">
      <c r="A64" s="77"/>
      <c r="B64" s="77"/>
      <c r="C64" s="77"/>
      <c r="D64" s="77"/>
      <c r="E64" s="77"/>
      <c r="F64" s="77"/>
      <c r="G64" s="77"/>
      <c r="H64" s="77"/>
      <c r="I64" s="77"/>
      <c r="J64" s="77"/>
      <c r="K64" s="77"/>
      <c r="L64" s="77"/>
      <c r="M64" s="77"/>
      <c r="N64" s="77"/>
      <c r="O64" s="77"/>
      <c r="P64" s="77"/>
      <c r="Q64" s="77"/>
      <c r="R64" s="77"/>
      <c r="S64" s="77"/>
      <c r="T64" s="77"/>
      <c r="U64" s="77"/>
      <c r="V64" s="77"/>
      <c r="W64" s="77"/>
    </row>
    <row r="65" spans="1:23" ht="14.4" hidden="1" x14ac:dyDescent="0.3">
      <c r="A65" s="77"/>
      <c r="B65" s="77"/>
      <c r="C65" s="77"/>
      <c r="D65" s="77"/>
      <c r="E65" s="77"/>
      <c r="F65" s="77"/>
      <c r="G65" s="77"/>
      <c r="H65" s="77"/>
      <c r="I65" s="77"/>
      <c r="J65" s="77"/>
      <c r="K65" s="77"/>
      <c r="L65" s="77"/>
      <c r="M65" s="77"/>
      <c r="N65" s="77"/>
      <c r="O65" s="77"/>
      <c r="P65" s="77"/>
      <c r="Q65" s="77"/>
      <c r="R65" s="77"/>
      <c r="S65" s="77"/>
      <c r="T65" s="77"/>
      <c r="U65" s="77"/>
      <c r="V65" s="77"/>
      <c r="W65" s="77"/>
    </row>
    <row r="66" spans="1:23" ht="14.4" hidden="1" x14ac:dyDescent="0.3">
      <c r="A66" s="77"/>
      <c r="B66" s="77"/>
      <c r="C66" s="77"/>
      <c r="D66" s="77"/>
      <c r="E66" s="77"/>
      <c r="F66" s="77"/>
      <c r="G66" s="77"/>
      <c r="H66" s="77"/>
      <c r="I66" s="77"/>
      <c r="J66" s="77"/>
      <c r="K66" s="77"/>
      <c r="L66" s="77"/>
      <c r="M66" s="77"/>
      <c r="N66" s="77"/>
      <c r="O66" s="77"/>
      <c r="P66" s="77"/>
      <c r="Q66" s="77"/>
      <c r="R66" s="77"/>
      <c r="S66" s="77"/>
      <c r="T66" s="77"/>
      <c r="U66" s="77"/>
      <c r="V66" s="77"/>
      <c r="W66" s="77"/>
    </row>
    <row r="67" spans="1:23" ht="14.4" hidden="1" x14ac:dyDescent="0.3">
      <c r="A67" s="77"/>
      <c r="B67" s="77"/>
      <c r="C67" s="77"/>
      <c r="D67" s="77"/>
      <c r="E67" s="77"/>
      <c r="F67" s="77"/>
      <c r="G67" s="77"/>
      <c r="H67" s="77"/>
      <c r="I67" s="77"/>
      <c r="J67" s="77"/>
      <c r="K67" s="77"/>
      <c r="L67" s="77"/>
      <c r="M67" s="77"/>
      <c r="N67" s="77"/>
      <c r="O67" s="77"/>
      <c r="P67" s="77"/>
      <c r="Q67" s="77"/>
      <c r="R67" s="77"/>
      <c r="S67" s="77"/>
      <c r="T67" s="77"/>
      <c r="U67" s="77"/>
      <c r="V67" s="77"/>
      <c r="W67" s="77"/>
    </row>
    <row r="68" spans="1:23" ht="14.4" hidden="1" x14ac:dyDescent="0.3">
      <c r="A68" s="77"/>
      <c r="B68" s="77"/>
      <c r="C68" s="77"/>
      <c r="D68" s="77"/>
      <c r="E68" s="77"/>
      <c r="F68" s="77"/>
      <c r="G68" s="77"/>
      <c r="H68" s="77"/>
      <c r="I68" s="77"/>
      <c r="J68" s="77"/>
      <c r="K68" s="77"/>
      <c r="L68" s="77"/>
      <c r="M68" s="77"/>
      <c r="N68" s="77"/>
      <c r="O68" s="77"/>
      <c r="P68" s="77"/>
      <c r="Q68" s="77"/>
      <c r="R68" s="77"/>
      <c r="S68" s="77"/>
      <c r="T68" s="77"/>
      <c r="U68" s="77"/>
      <c r="V68" s="77"/>
      <c r="W68" s="77"/>
    </row>
    <row r="69" spans="1:23" ht="14.4" hidden="1" x14ac:dyDescent="0.3">
      <c r="A69" s="77"/>
      <c r="B69" s="77"/>
      <c r="C69" s="77"/>
      <c r="D69" s="77"/>
      <c r="E69" s="77"/>
      <c r="F69" s="77"/>
      <c r="G69" s="77"/>
      <c r="H69" s="77"/>
      <c r="I69" s="77"/>
      <c r="J69" s="77"/>
      <c r="K69" s="77"/>
      <c r="L69" s="77"/>
      <c r="M69" s="77"/>
      <c r="N69" s="77"/>
      <c r="O69" s="77"/>
      <c r="P69" s="77"/>
      <c r="Q69" s="77"/>
      <c r="R69" s="77"/>
      <c r="S69" s="77"/>
      <c r="T69" s="77"/>
      <c r="U69" s="77"/>
      <c r="V69" s="77"/>
      <c r="W69" s="77"/>
    </row>
    <row r="70" spans="1:23" ht="14.4" hidden="1" x14ac:dyDescent="0.3">
      <c r="A70" s="77"/>
      <c r="B70" s="77"/>
      <c r="C70" s="77"/>
      <c r="D70" s="77"/>
      <c r="E70" s="77"/>
      <c r="F70" s="77"/>
      <c r="G70" s="77"/>
      <c r="H70" s="77"/>
      <c r="I70" s="77"/>
      <c r="J70" s="77"/>
      <c r="K70" s="77"/>
      <c r="L70" s="77"/>
      <c r="M70" s="77"/>
      <c r="N70" s="77"/>
      <c r="O70" s="77"/>
      <c r="P70" s="77"/>
      <c r="Q70" s="77"/>
      <c r="R70" s="77"/>
      <c r="S70" s="77"/>
      <c r="T70" s="77"/>
      <c r="U70" s="77"/>
      <c r="V70" s="77"/>
      <c r="W70" s="77"/>
    </row>
    <row r="71" spans="1:23" ht="14.4" hidden="1" x14ac:dyDescent="0.3">
      <c r="A71" s="77"/>
      <c r="B71" s="77"/>
      <c r="C71" s="77"/>
      <c r="D71" s="77"/>
      <c r="E71" s="77"/>
      <c r="F71" s="77"/>
      <c r="G71" s="77"/>
      <c r="H71" s="77"/>
      <c r="I71" s="77"/>
      <c r="J71" s="77"/>
      <c r="K71" s="77"/>
      <c r="L71" s="77"/>
      <c r="M71" s="77"/>
      <c r="N71" s="77"/>
      <c r="O71" s="77"/>
      <c r="P71" s="77"/>
      <c r="Q71" s="77"/>
      <c r="R71" s="77"/>
      <c r="S71" s="77"/>
      <c r="T71" s="77"/>
      <c r="U71" s="77"/>
      <c r="V71" s="77"/>
      <c r="W71" s="77"/>
    </row>
    <row r="72" spans="1:23" ht="14.4" hidden="1" x14ac:dyDescent="0.3">
      <c r="A72" s="77"/>
      <c r="B72" s="77"/>
      <c r="C72" s="77"/>
      <c r="D72" s="77"/>
      <c r="E72" s="77"/>
      <c r="F72" s="77"/>
      <c r="G72" s="77"/>
      <c r="H72" s="77"/>
      <c r="I72" s="77"/>
      <c r="J72" s="77"/>
      <c r="K72" s="77"/>
      <c r="L72" s="77"/>
      <c r="M72" s="77"/>
      <c r="N72" s="77"/>
      <c r="O72" s="77"/>
      <c r="P72" s="77"/>
      <c r="Q72" s="77"/>
      <c r="R72" s="77"/>
      <c r="S72" s="77"/>
      <c r="T72" s="77"/>
      <c r="U72" s="77"/>
      <c r="V72" s="77"/>
      <c r="W72" s="77"/>
    </row>
    <row r="73" spans="1:23" ht="14.4" hidden="1" x14ac:dyDescent="0.3">
      <c r="A73" s="77"/>
      <c r="B73" s="77"/>
      <c r="C73" s="77"/>
      <c r="D73" s="77"/>
      <c r="E73" s="77"/>
      <c r="F73" s="77"/>
      <c r="G73" s="77"/>
      <c r="H73" s="77"/>
      <c r="I73" s="77"/>
      <c r="J73" s="77"/>
      <c r="K73" s="77"/>
      <c r="L73" s="77"/>
      <c r="M73" s="77"/>
      <c r="N73" s="77"/>
      <c r="O73" s="77"/>
      <c r="P73" s="77"/>
      <c r="Q73" s="77"/>
      <c r="R73" s="77"/>
      <c r="S73" s="77"/>
      <c r="T73" s="77"/>
      <c r="U73" s="77"/>
      <c r="V73" s="77"/>
      <c r="W73" s="77"/>
    </row>
    <row r="74" spans="1:23" ht="14.4" hidden="1" x14ac:dyDescent="0.3">
      <c r="A74" s="77"/>
      <c r="B74" s="77"/>
      <c r="C74" s="77"/>
      <c r="D74" s="77"/>
      <c r="E74" s="77"/>
      <c r="F74" s="77"/>
      <c r="G74" s="77"/>
      <c r="H74" s="77"/>
      <c r="I74" s="77"/>
      <c r="J74" s="77"/>
      <c r="K74" s="77"/>
      <c r="L74" s="77"/>
      <c r="M74" s="77"/>
      <c r="N74" s="77"/>
      <c r="O74" s="77"/>
      <c r="P74" s="77"/>
      <c r="Q74" s="77"/>
      <c r="R74" s="77"/>
      <c r="S74" s="77"/>
      <c r="T74" s="77"/>
      <c r="U74" s="77"/>
      <c r="V74" s="77"/>
      <c r="W74" s="77"/>
    </row>
    <row r="75" spans="1:23" ht="14.4" hidden="1" x14ac:dyDescent="0.3">
      <c r="A75" s="77"/>
      <c r="B75" s="77"/>
      <c r="C75" s="77"/>
      <c r="D75" s="77"/>
      <c r="E75" s="77"/>
      <c r="F75" s="77"/>
      <c r="G75" s="77"/>
      <c r="H75" s="77"/>
      <c r="I75" s="77"/>
      <c r="J75" s="77"/>
      <c r="K75" s="77"/>
      <c r="L75" s="77"/>
      <c r="M75" s="77"/>
      <c r="N75" s="77"/>
      <c r="O75" s="77"/>
      <c r="P75" s="77"/>
      <c r="Q75" s="77"/>
      <c r="R75" s="77"/>
      <c r="S75" s="77"/>
      <c r="T75" s="77"/>
      <c r="U75" s="77"/>
      <c r="V75" s="77"/>
      <c r="W75" s="77"/>
    </row>
    <row r="76" spans="1:23" ht="14.4" hidden="1" x14ac:dyDescent="0.3">
      <c r="A76" s="77"/>
      <c r="B76" s="77"/>
      <c r="C76" s="77"/>
      <c r="D76" s="77"/>
      <c r="E76" s="77"/>
      <c r="F76" s="77"/>
      <c r="G76" s="77"/>
      <c r="H76" s="77"/>
      <c r="I76" s="77"/>
      <c r="J76" s="77"/>
      <c r="K76" s="77"/>
      <c r="L76" s="77"/>
      <c r="M76" s="77"/>
      <c r="N76" s="77"/>
      <c r="O76" s="77"/>
      <c r="P76" s="77"/>
      <c r="Q76" s="77"/>
      <c r="R76" s="77"/>
      <c r="S76" s="77"/>
      <c r="T76" s="77"/>
      <c r="U76" s="77"/>
      <c r="V76" s="77"/>
      <c r="W76" s="77"/>
    </row>
    <row r="77" spans="1:23" ht="14.4" hidden="1" x14ac:dyDescent="0.3">
      <c r="A77" s="77"/>
      <c r="B77" s="77"/>
      <c r="C77" s="77"/>
      <c r="D77" s="77"/>
      <c r="E77" s="77"/>
      <c r="F77" s="77"/>
      <c r="G77" s="77"/>
      <c r="H77" s="77"/>
      <c r="I77" s="77"/>
      <c r="J77" s="77"/>
      <c r="K77" s="77"/>
      <c r="L77" s="77"/>
      <c r="M77" s="77"/>
      <c r="N77" s="77"/>
      <c r="O77" s="77"/>
      <c r="P77" s="77"/>
      <c r="Q77" s="77"/>
      <c r="R77" s="77"/>
      <c r="S77" s="77"/>
      <c r="T77" s="77"/>
      <c r="U77" s="77"/>
      <c r="V77" s="77"/>
      <c r="W77" s="77"/>
    </row>
    <row r="78" spans="1:23" ht="14.4" hidden="1" x14ac:dyDescent="0.3">
      <c r="A78" s="77"/>
      <c r="B78" s="77"/>
      <c r="C78" s="77"/>
      <c r="D78" s="77"/>
      <c r="E78" s="77"/>
      <c r="F78" s="77"/>
      <c r="G78" s="77"/>
      <c r="H78" s="77"/>
      <c r="I78" s="77"/>
      <c r="J78" s="77"/>
      <c r="K78" s="77"/>
      <c r="L78" s="77"/>
      <c r="M78" s="77"/>
      <c r="N78" s="77"/>
      <c r="O78" s="77"/>
      <c r="P78" s="77"/>
      <c r="Q78" s="77"/>
      <c r="R78" s="77"/>
      <c r="S78" s="77"/>
      <c r="T78" s="77"/>
      <c r="U78" s="77"/>
      <c r="V78" s="77"/>
      <c r="W78" s="77"/>
    </row>
    <row r="79" spans="1:23" ht="14.4" hidden="1" x14ac:dyDescent="0.3">
      <c r="A79" s="77"/>
      <c r="B79" s="77"/>
      <c r="C79" s="77"/>
      <c r="D79" s="77"/>
      <c r="E79" s="77"/>
      <c r="F79" s="77"/>
      <c r="G79" s="77"/>
      <c r="H79" s="77"/>
      <c r="I79" s="77"/>
      <c r="J79" s="77"/>
      <c r="K79" s="77"/>
      <c r="L79" s="77"/>
      <c r="M79" s="77"/>
      <c r="N79" s="77"/>
      <c r="O79" s="77"/>
      <c r="P79" s="77"/>
      <c r="Q79" s="77"/>
      <c r="R79" s="77"/>
      <c r="S79" s="77"/>
      <c r="T79" s="77"/>
      <c r="U79" s="77"/>
      <c r="V79" s="77"/>
      <c r="W79" s="77"/>
    </row>
    <row r="80" spans="1:23" ht="14.4" hidden="1" x14ac:dyDescent="0.3">
      <c r="A80" s="77"/>
      <c r="B80" s="77"/>
      <c r="C80" s="77"/>
      <c r="D80" s="77"/>
      <c r="E80" s="77"/>
      <c r="F80" s="77"/>
      <c r="G80" s="77"/>
      <c r="H80" s="77"/>
      <c r="I80" s="77"/>
      <c r="J80" s="77"/>
      <c r="K80" s="77"/>
      <c r="L80" s="77"/>
      <c r="M80" s="77"/>
      <c r="N80" s="77"/>
      <c r="O80" s="77"/>
      <c r="P80" s="77"/>
      <c r="Q80" s="77"/>
      <c r="R80" s="77"/>
      <c r="S80" s="77"/>
      <c r="T80" s="77"/>
      <c r="U80" s="77"/>
      <c r="V80" s="77"/>
      <c r="W80" s="77"/>
    </row>
    <row r="81" spans="1:23" ht="14.4" hidden="1" x14ac:dyDescent="0.3">
      <c r="A81" s="77"/>
      <c r="B81" s="77"/>
      <c r="C81" s="77"/>
      <c r="D81" s="77"/>
      <c r="E81" s="77"/>
      <c r="F81" s="77"/>
      <c r="G81" s="77"/>
      <c r="H81" s="77"/>
      <c r="I81" s="77"/>
      <c r="J81" s="77"/>
      <c r="K81" s="77"/>
      <c r="L81" s="77"/>
      <c r="M81" s="77"/>
      <c r="N81" s="77"/>
      <c r="O81" s="77"/>
      <c r="P81" s="77"/>
      <c r="Q81" s="77"/>
      <c r="R81" s="77"/>
      <c r="S81" s="77"/>
      <c r="T81" s="77"/>
      <c r="U81" s="77"/>
      <c r="V81" s="77"/>
      <c r="W81" s="77"/>
    </row>
    <row r="82" spans="1:23" ht="14.4" hidden="1" x14ac:dyDescent="0.3">
      <c r="A82" s="77"/>
      <c r="B82" s="77"/>
      <c r="C82" s="77"/>
      <c r="D82" s="77"/>
      <c r="E82" s="77"/>
      <c r="F82" s="77"/>
      <c r="G82" s="77"/>
      <c r="H82" s="77"/>
      <c r="I82" s="77"/>
      <c r="J82" s="77"/>
      <c r="K82" s="77"/>
      <c r="L82" s="77"/>
      <c r="M82" s="77"/>
      <c r="N82" s="77"/>
      <c r="O82" s="77"/>
      <c r="P82" s="77"/>
      <c r="Q82" s="77"/>
      <c r="R82" s="77"/>
      <c r="S82" s="77"/>
      <c r="T82" s="77"/>
      <c r="U82" s="77"/>
      <c r="V82" s="77"/>
      <c r="W82" s="77"/>
    </row>
    <row r="83" spans="1:23" ht="14.4" hidden="1" x14ac:dyDescent="0.3">
      <c r="A83" s="77"/>
      <c r="B83" s="77"/>
      <c r="C83" s="77"/>
      <c r="D83" s="77"/>
      <c r="E83" s="77"/>
      <c r="F83" s="77"/>
      <c r="G83" s="77"/>
      <c r="H83" s="77"/>
      <c r="I83" s="77"/>
      <c r="J83" s="77"/>
      <c r="K83" s="77"/>
      <c r="L83" s="77"/>
      <c r="M83" s="77"/>
      <c r="N83" s="77"/>
      <c r="O83" s="77"/>
      <c r="P83" s="77"/>
      <c r="Q83" s="77"/>
      <c r="R83" s="77"/>
      <c r="S83" s="77"/>
      <c r="T83" s="77"/>
      <c r="U83" s="77"/>
      <c r="V83" s="77"/>
      <c r="W83" s="77"/>
    </row>
    <row r="84" spans="1:23" ht="14.4" hidden="1" x14ac:dyDescent="0.3">
      <c r="A84" s="77"/>
      <c r="B84" s="77"/>
      <c r="C84" s="77"/>
      <c r="D84" s="77"/>
      <c r="E84" s="77"/>
      <c r="F84" s="77"/>
      <c r="G84" s="77"/>
      <c r="H84" s="77"/>
      <c r="I84" s="77"/>
      <c r="J84" s="77"/>
      <c r="K84" s="77"/>
      <c r="L84" s="77"/>
      <c r="M84" s="77"/>
      <c r="N84" s="77"/>
      <c r="O84" s="77"/>
      <c r="P84" s="77"/>
      <c r="Q84" s="77"/>
      <c r="R84" s="77"/>
      <c r="S84" s="77"/>
      <c r="T84" s="77"/>
      <c r="U84" s="77"/>
      <c r="V84" s="77"/>
      <c r="W84" s="77"/>
    </row>
    <row r="85" spans="1:23" ht="14.4" hidden="1" x14ac:dyDescent="0.3">
      <c r="A85" s="77"/>
      <c r="B85" s="77"/>
      <c r="C85" s="77"/>
      <c r="D85" s="77"/>
      <c r="E85" s="77"/>
      <c r="F85" s="77"/>
      <c r="G85" s="77"/>
      <c r="H85" s="77"/>
      <c r="I85" s="77"/>
      <c r="J85" s="77"/>
      <c r="K85" s="77"/>
      <c r="L85" s="77"/>
      <c r="M85" s="77"/>
      <c r="N85" s="77"/>
      <c r="O85" s="77"/>
      <c r="P85" s="77"/>
      <c r="Q85" s="77"/>
      <c r="R85" s="77"/>
      <c r="S85" s="77"/>
      <c r="T85" s="77"/>
      <c r="U85" s="77"/>
      <c r="V85" s="77"/>
      <c r="W85" s="77"/>
    </row>
    <row r="86" spans="1:23" ht="14.4" hidden="1" x14ac:dyDescent="0.3">
      <c r="A86" s="77"/>
      <c r="B86" s="77"/>
      <c r="C86" s="77"/>
      <c r="D86" s="77"/>
      <c r="E86" s="77"/>
      <c r="F86" s="77"/>
      <c r="G86" s="77"/>
      <c r="H86" s="77"/>
      <c r="I86" s="77"/>
      <c r="J86" s="77"/>
      <c r="K86" s="77"/>
      <c r="L86" s="77"/>
      <c r="M86" s="77"/>
      <c r="N86" s="77"/>
      <c r="O86" s="77"/>
      <c r="P86" s="77"/>
      <c r="Q86" s="77"/>
      <c r="R86" s="77"/>
      <c r="S86" s="77"/>
      <c r="T86" s="77"/>
      <c r="U86" s="77"/>
      <c r="V86" s="77"/>
      <c r="W86" s="77"/>
    </row>
    <row r="87" spans="1:23" ht="14.4" hidden="1" x14ac:dyDescent="0.3">
      <c r="A87" s="77"/>
      <c r="B87" s="77"/>
      <c r="C87" s="77"/>
      <c r="D87" s="77"/>
      <c r="E87" s="77"/>
      <c r="F87" s="77"/>
      <c r="G87" s="77"/>
      <c r="H87" s="77"/>
      <c r="I87" s="77"/>
      <c r="J87" s="77"/>
      <c r="K87" s="77"/>
      <c r="L87" s="77"/>
      <c r="M87" s="77"/>
      <c r="N87" s="77"/>
      <c r="O87" s="77"/>
      <c r="P87" s="77"/>
      <c r="Q87" s="77"/>
      <c r="R87" s="77"/>
      <c r="S87" s="77"/>
      <c r="T87" s="77"/>
      <c r="U87" s="77"/>
      <c r="V87" s="77"/>
      <c r="W87" s="77"/>
    </row>
    <row r="88" spans="1:23" ht="14.4" hidden="1" x14ac:dyDescent="0.3">
      <c r="A88" s="77"/>
      <c r="B88" s="77"/>
      <c r="C88" s="77"/>
      <c r="D88" s="77"/>
      <c r="E88" s="77"/>
      <c r="F88" s="77"/>
      <c r="G88" s="77"/>
      <c r="H88" s="77"/>
      <c r="I88" s="77"/>
      <c r="J88" s="77"/>
      <c r="K88" s="77"/>
      <c r="L88" s="77"/>
      <c r="M88" s="77"/>
      <c r="N88" s="77"/>
      <c r="O88" s="77"/>
      <c r="P88" s="77"/>
      <c r="Q88" s="77"/>
      <c r="R88" s="77"/>
      <c r="S88" s="77"/>
      <c r="T88" s="77"/>
      <c r="U88" s="77"/>
      <c r="V88" s="77"/>
      <c r="W88" s="77"/>
    </row>
    <row r="89" spans="1:23" ht="14.4" hidden="1" x14ac:dyDescent="0.3">
      <c r="A89" s="77"/>
      <c r="B89" s="77"/>
      <c r="C89" s="77"/>
      <c r="D89" s="77"/>
      <c r="E89" s="77"/>
      <c r="F89" s="77"/>
      <c r="G89" s="77"/>
      <c r="H89" s="77"/>
      <c r="I89" s="77"/>
      <c r="J89" s="77"/>
      <c r="K89" s="77"/>
      <c r="L89" s="77"/>
      <c r="M89" s="77"/>
      <c r="N89" s="77"/>
      <c r="O89" s="77"/>
      <c r="P89" s="77"/>
      <c r="Q89" s="77"/>
      <c r="R89" s="77"/>
      <c r="S89" s="77"/>
      <c r="T89" s="77"/>
      <c r="U89" s="77"/>
      <c r="V89" s="77"/>
      <c r="W89" s="77"/>
    </row>
    <row r="90" spans="1:23" ht="14.4" hidden="1" x14ac:dyDescent="0.3">
      <c r="A90" s="77"/>
      <c r="B90" s="77"/>
      <c r="C90" s="77"/>
      <c r="D90" s="77"/>
      <c r="E90" s="77"/>
      <c r="F90" s="77"/>
      <c r="G90" s="77"/>
      <c r="H90" s="77"/>
      <c r="I90" s="77"/>
      <c r="J90" s="77"/>
      <c r="K90" s="77"/>
      <c r="L90" s="77"/>
      <c r="M90" s="77"/>
      <c r="N90" s="77"/>
      <c r="O90" s="77"/>
      <c r="P90" s="77"/>
      <c r="Q90" s="77"/>
      <c r="R90" s="77"/>
      <c r="S90" s="77"/>
      <c r="T90" s="77"/>
      <c r="U90" s="77"/>
      <c r="V90" s="77"/>
      <c r="W90" s="77"/>
    </row>
    <row r="91" spans="1:23" ht="14.4" hidden="1" x14ac:dyDescent="0.3">
      <c r="A91" s="77"/>
      <c r="B91" s="77"/>
      <c r="C91" s="77"/>
      <c r="D91" s="77"/>
      <c r="E91" s="77"/>
      <c r="F91" s="77"/>
      <c r="G91" s="77"/>
      <c r="H91" s="77"/>
      <c r="I91" s="77"/>
      <c r="J91" s="77"/>
      <c r="K91" s="77"/>
      <c r="L91" s="77"/>
      <c r="M91" s="77"/>
      <c r="N91" s="77"/>
      <c r="O91" s="77"/>
      <c r="P91" s="77"/>
      <c r="Q91" s="77"/>
      <c r="R91" s="77"/>
      <c r="S91" s="77"/>
      <c r="T91" s="77"/>
      <c r="U91" s="77"/>
      <c r="V91" s="77"/>
      <c r="W91" s="77"/>
    </row>
    <row r="92" spans="1:23" ht="14.4" hidden="1" x14ac:dyDescent="0.3">
      <c r="A92" s="77"/>
      <c r="B92" s="77"/>
      <c r="C92" s="77"/>
      <c r="D92" s="77"/>
      <c r="E92" s="77"/>
      <c r="F92" s="77"/>
      <c r="G92" s="77"/>
      <c r="H92" s="77"/>
      <c r="I92" s="77"/>
      <c r="J92" s="77"/>
      <c r="K92" s="77"/>
      <c r="L92" s="77"/>
      <c r="M92" s="77"/>
      <c r="N92" s="77"/>
      <c r="O92" s="77"/>
      <c r="P92" s="77"/>
      <c r="Q92" s="77"/>
      <c r="R92" s="77"/>
      <c r="S92" s="77"/>
      <c r="T92" s="77"/>
      <c r="U92" s="77"/>
      <c r="V92" s="77"/>
      <c r="W92" s="77"/>
    </row>
    <row r="93" spans="1:23" ht="14.4" hidden="1" x14ac:dyDescent="0.3">
      <c r="A93" s="77"/>
      <c r="B93" s="77"/>
      <c r="C93" s="77"/>
      <c r="D93" s="77"/>
      <c r="E93" s="77"/>
      <c r="F93" s="77"/>
      <c r="G93" s="77"/>
      <c r="H93" s="77"/>
      <c r="I93" s="77"/>
      <c r="J93" s="77"/>
      <c r="K93" s="77"/>
      <c r="L93" s="77"/>
      <c r="M93" s="77"/>
      <c r="N93" s="77"/>
      <c r="O93" s="77"/>
      <c r="P93" s="77"/>
      <c r="Q93" s="77"/>
      <c r="R93" s="77"/>
      <c r="S93" s="77"/>
      <c r="T93" s="77"/>
      <c r="U93" s="77"/>
      <c r="V93" s="77"/>
      <c r="W93" s="77"/>
    </row>
    <row r="94" spans="1:23" ht="14.4" hidden="1" x14ac:dyDescent="0.3">
      <c r="A94" s="77"/>
      <c r="B94" s="77"/>
      <c r="C94" s="77"/>
      <c r="D94" s="77"/>
      <c r="E94" s="77"/>
      <c r="F94" s="77"/>
      <c r="G94" s="77"/>
      <c r="H94" s="77"/>
      <c r="I94" s="77"/>
      <c r="J94" s="77"/>
      <c r="K94" s="77"/>
      <c r="L94" s="77"/>
      <c r="M94" s="77"/>
      <c r="N94" s="77"/>
      <c r="O94" s="77"/>
      <c r="P94" s="77"/>
      <c r="Q94" s="77"/>
      <c r="R94" s="77"/>
      <c r="S94" s="77"/>
      <c r="T94" s="77"/>
      <c r="U94" s="77"/>
      <c r="V94" s="77"/>
      <c r="W94" s="77"/>
    </row>
    <row r="95" spans="1:23" ht="14.4" hidden="1" x14ac:dyDescent="0.3">
      <c r="A95" s="77"/>
      <c r="B95" s="77"/>
      <c r="C95" s="77"/>
      <c r="D95" s="77"/>
      <c r="E95" s="77"/>
      <c r="F95" s="77"/>
      <c r="G95" s="77"/>
      <c r="H95" s="77"/>
      <c r="I95" s="77"/>
      <c r="J95" s="77"/>
      <c r="K95" s="77"/>
      <c r="L95" s="77"/>
      <c r="M95" s="77"/>
      <c r="N95" s="77"/>
      <c r="O95" s="77"/>
      <c r="P95" s="77"/>
      <c r="Q95" s="77"/>
      <c r="R95" s="77"/>
      <c r="S95" s="77"/>
      <c r="T95" s="77"/>
      <c r="U95" s="77"/>
      <c r="V95" s="77"/>
      <c r="W95" s="77"/>
    </row>
    <row r="96" spans="1:23" ht="14.4" hidden="1" x14ac:dyDescent="0.3">
      <c r="A96" s="77"/>
      <c r="B96" s="77"/>
      <c r="C96" s="77"/>
      <c r="D96" s="77"/>
      <c r="E96" s="77"/>
      <c r="F96" s="77"/>
      <c r="G96" s="77"/>
      <c r="H96" s="77"/>
      <c r="I96" s="77"/>
      <c r="J96" s="77"/>
      <c r="K96" s="77"/>
      <c r="L96" s="77"/>
      <c r="M96" s="77"/>
      <c r="N96" s="77"/>
      <c r="O96" s="77"/>
      <c r="P96" s="77"/>
      <c r="Q96" s="77"/>
      <c r="R96" s="77"/>
      <c r="S96" s="77"/>
      <c r="T96" s="77"/>
      <c r="U96" s="77"/>
      <c r="V96" s="77"/>
      <c r="W96" s="77"/>
    </row>
    <row r="97" spans="1:23" ht="14.4" hidden="1" x14ac:dyDescent="0.3">
      <c r="A97" s="77"/>
      <c r="B97" s="77"/>
      <c r="C97" s="77"/>
      <c r="D97" s="77"/>
      <c r="E97" s="77"/>
      <c r="F97" s="77"/>
      <c r="G97" s="77"/>
      <c r="H97" s="77"/>
      <c r="I97" s="77"/>
      <c r="J97" s="77"/>
      <c r="K97" s="77"/>
      <c r="L97" s="77"/>
      <c r="M97" s="77"/>
      <c r="N97" s="77"/>
      <c r="O97" s="77"/>
      <c r="P97" s="77"/>
      <c r="Q97" s="77"/>
      <c r="R97" s="77"/>
      <c r="S97" s="77"/>
      <c r="T97" s="77"/>
      <c r="U97" s="77"/>
      <c r="V97" s="77"/>
      <c r="W97" s="77"/>
    </row>
    <row r="98" spans="1:23" ht="14.4" hidden="1" x14ac:dyDescent="0.3">
      <c r="A98" s="77"/>
      <c r="B98" s="77"/>
      <c r="C98" s="77"/>
      <c r="D98" s="77"/>
      <c r="E98" s="77"/>
      <c r="F98" s="77"/>
      <c r="G98" s="77"/>
      <c r="H98" s="77"/>
      <c r="I98" s="77"/>
      <c r="J98" s="77"/>
      <c r="K98" s="77"/>
      <c r="L98" s="77"/>
      <c r="M98" s="77"/>
      <c r="N98" s="77"/>
      <c r="O98" s="77"/>
      <c r="P98" s="77"/>
      <c r="Q98" s="77"/>
      <c r="R98" s="77"/>
      <c r="S98" s="77"/>
      <c r="T98" s="77"/>
      <c r="U98" s="77"/>
      <c r="V98" s="77"/>
      <c r="W98" s="77"/>
    </row>
    <row r="99" spans="1:23" ht="14.4" hidden="1" x14ac:dyDescent="0.3">
      <c r="A99" s="77"/>
      <c r="B99" s="77"/>
      <c r="C99" s="77"/>
      <c r="D99" s="77"/>
      <c r="E99" s="77"/>
      <c r="F99" s="77"/>
      <c r="G99" s="77"/>
      <c r="H99" s="77"/>
      <c r="I99" s="77"/>
      <c r="J99" s="77"/>
      <c r="K99" s="77"/>
      <c r="L99" s="77"/>
      <c r="M99" s="77"/>
      <c r="N99" s="77"/>
      <c r="O99" s="77"/>
      <c r="P99" s="77"/>
      <c r="Q99" s="77"/>
      <c r="R99" s="77"/>
      <c r="S99" s="77"/>
      <c r="T99" s="77"/>
      <c r="U99" s="77"/>
      <c r="V99" s="77"/>
      <c r="W99" s="77"/>
    </row>
    <row r="100" spans="1:23" ht="14.4" hidden="1" x14ac:dyDescent="0.3">
      <c r="A100" s="77"/>
      <c r="B100" s="77"/>
      <c r="C100" s="77"/>
      <c r="D100" s="77"/>
      <c r="E100" s="77"/>
      <c r="F100" s="77"/>
      <c r="G100" s="77"/>
      <c r="H100" s="77"/>
      <c r="I100" s="77"/>
      <c r="J100" s="77"/>
      <c r="K100" s="77"/>
      <c r="L100" s="77"/>
      <c r="M100" s="77"/>
      <c r="N100" s="77"/>
      <c r="O100" s="77"/>
      <c r="P100" s="77"/>
      <c r="Q100" s="77"/>
      <c r="R100" s="77"/>
      <c r="S100" s="77"/>
      <c r="T100" s="77"/>
      <c r="U100" s="77"/>
      <c r="V100" s="77"/>
      <c r="W100" s="77"/>
    </row>
    <row r="101" spans="1:23" ht="14.4" hidden="1" x14ac:dyDescent="0.3">
      <c r="A101" s="77"/>
      <c r="B101" s="77"/>
      <c r="C101" s="77"/>
      <c r="D101" s="77"/>
      <c r="E101" s="77"/>
      <c r="F101" s="77"/>
      <c r="G101" s="77"/>
      <c r="H101" s="77"/>
      <c r="I101" s="77"/>
      <c r="J101" s="77"/>
      <c r="K101" s="77"/>
      <c r="L101" s="77"/>
      <c r="M101" s="77"/>
      <c r="N101" s="77"/>
      <c r="O101" s="77"/>
      <c r="P101" s="77"/>
      <c r="Q101" s="77"/>
      <c r="R101" s="77"/>
      <c r="S101" s="77"/>
      <c r="T101" s="77"/>
      <c r="U101" s="77"/>
      <c r="V101" s="77"/>
      <c r="W101" s="77"/>
    </row>
    <row r="102" spans="1:23" ht="14.4" hidden="1" x14ac:dyDescent="0.3">
      <c r="A102" s="77"/>
      <c r="B102" s="77"/>
      <c r="C102" s="77"/>
      <c r="D102" s="77"/>
      <c r="E102" s="77"/>
      <c r="F102" s="77"/>
      <c r="G102" s="77"/>
      <c r="H102" s="77"/>
      <c r="I102" s="77"/>
      <c r="J102" s="77"/>
      <c r="K102" s="77"/>
      <c r="L102" s="77"/>
      <c r="M102" s="77"/>
      <c r="N102" s="77"/>
      <c r="O102" s="77"/>
      <c r="P102" s="77"/>
      <c r="Q102" s="77"/>
      <c r="R102" s="77"/>
      <c r="S102" s="77"/>
      <c r="T102" s="77"/>
      <c r="U102" s="77"/>
      <c r="V102" s="77"/>
      <c r="W102" s="77"/>
    </row>
    <row r="103" spans="1:23" ht="14.4" hidden="1" x14ac:dyDescent="0.3">
      <c r="A103" s="77"/>
      <c r="B103" s="77"/>
      <c r="C103" s="77"/>
      <c r="D103" s="77"/>
      <c r="E103" s="77"/>
      <c r="F103" s="77"/>
      <c r="G103" s="77"/>
      <c r="H103" s="77"/>
      <c r="I103" s="77"/>
      <c r="J103" s="77"/>
      <c r="K103" s="77"/>
      <c r="L103" s="77"/>
      <c r="M103" s="77"/>
      <c r="N103" s="77"/>
      <c r="O103" s="77"/>
      <c r="P103" s="77"/>
      <c r="Q103" s="77"/>
      <c r="R103" s="77"/>
      <c r="S103" s="77"/>
      <c r="T103" s="77"/>
      <c r="U103" s="77"/>
      <c r="V103" s="77"/>
      <c r="W103" s="77"/>
    </row>
    <row r="104" spans="1:23" ht="14.4" hidden="1" x14ac:dyDescent="0.3">
      <c r="A104" s="77"/>
      <c r="B104" s="77"/>
      <c r="C104" s="77"/>
      <c r="D104" s="77"/>
      <c r="E104" s="77"/>
      <c r="F104" s="77"/>
      <c r="G104" s="77"/>
      <c r="H104" s="77"/>
      <c r="I104" s="77"/>
      <c r="J104" s="77"/>
      <c r="K104" s="77"/>
      <c r="L104" s="77"/>
      <c r="M104" s="77"/>
      <c r="N104" s="77"/>
      <c r="O104" s="77"/>
      <c r="P104" s="77"/>
      <c r="Q104" s="77"/>
      <c r="R104" s="77"/>
      <c r="S104" s="77"/>
      <c r="T104" s="77"/>
      <c r="U104" s="77"/>
      <c r="V104" s="77"/>
      <c r="W104" s="77"/>
    </row>
    <row r="105" spans="1:23" ht="14.4" hidden="1" x14ac:dyDescent="0.3">
      <c r="A105" s="77"/>
      <c r="B105" s="77"/>
      <c r="C105" s="77"/>
      <c r="D105" s="77"/>
      <c r="E105" s="77"/>
      <c r="F105" s="77"/>
      <c r="G105" s="77"/>
      <c r="H105" s="77"/>
      <c r="I105" s="77"/>
      <c r="J105" s="77"/>
      <c r="K105" s="77"/>
      <c r="L105" s="77"/>
      <c r="M105" s="77"/>
      <c r="N105" s="77"/>
      <c r="O105" s="77"/>
      <c r="P105" s="77"/>
      <c r="Q105" s="77"/>
      <c r="R105" s="77"/>
      <c r="S105" s="77"/>
      <c r="T105" s="77"/>
      <c r="U105" s="77"/>
      <c r="V105" s="77"/>
      <c r="W105" s="77"/>
    </row>
    <row r="106" spans="1:23" ht="14.4" hidden="1" x14ac:dyDescent="0.3">
      <c r="A106" s="77"/>
      <c r="B106" s="77"/>
      <c r="C106" s="77"/>
      <c r="D106" s="77"/>
      <c r="E106" s="77"/>
      <c r="F106" s="77"/>
      <c r="G106" s="77"/>
      <c r="H106" s="77"/>
      <c r="I106" s="77"/>
      <c r="J106" s="77"/>
      <c r="K106" s="77"/>
      <c r="L106" s="77"/>
      <c r="M106" s="77"/>
      <c r="N106" s="77"/>
      <c r="O106" s="77"/>
      <c r="P106" s="77"/>
      <c r="Q106" s="77"/>
      <c r="R106" s="77"/>
      <c r="S106" s="77"/>
      <c r="T106" s="77"/>
      <c r="U106" s="77"/>
      <c r="V106" s="77"/>
      <c r="W106" s="77"/>
    </row>
    <row r="107" spans="1:23" ht="14.4" hidden="1" x14ac:dyDescent="0.3">
      <c r="A107" s="77"/>
      <c r="B107" s="77"/>
      <c r="C107" s="77"/>
      <c r="D107" s="77"/>
      <c r="E107" s="77"/>
      <c r="F107" s="77"/>
      <c r="G107" s="77"/>
      <c r="H107" s="77"/>
      <c r="I107" s="77"/>
      <c r="J107" s="77"/>
      <c r="K107" s="77"/>
      <c r="L107" s="77"/>
      <c r="M107" s="77"/>
      <c r="N107" s="77"/>
      <c r="O107" s="77"/>
      <c r="P107" s="77"/>
      <c r="Q107" s="77"/>
      <c r="R107" s="77"/>
      <c r="S107" s="77"/>
      <c r="T107" s="77"/>
      <c r="U107" s="77"/>
      <c r="V107" s="77"/>
      <c r="W107" s="77"/>
    </row>
    <row r="108" spans="1:23" ht="14.4" hidden="1" x14ac:dyDescent="0.3">
      <c r="A108" s="77"/>
      <c r="B108" s="77"/>
      <c r="C108" s="77"/>
      <c r="D108" s="77"/>
      <c r="E108" s="77"/>
      <c r="F108" s="77"/>
      <c r="G108" s="77"/>
      <c r="H108" s="77"/>
      <c r="I108" s="77"/>
      <c r="J108" s="77"/>
      <c r="K108" s="77"/>
      <c r="L108" s="77"/>
      <c r="M108" s="77"/>
      <c r="N108" s="77"/>
      <c r="O108" s="77"/>
      <c r="P108" s="77"/>
      <c r="Q108" s="77"/>
      <c r="R108" s="77"/>
      <c r="S108" s="77"/>
      <c r="T108" s="77"/>
      <c r="U108" s="77"/>
      <c r="V108" s="77"/>
      <c r="W108" s="77"/>
    </row>
    <row r="109" spans="1:23" ht="14.4" hidden="1" x14ac:dyDescent="0.3">
      <c r="A109" s="77"/>
      <c r="B109" s="77"/>
      <c r="C109" s="77"/>
      <c r="D109" s="77"/>
      <c r="E109" s="77"/>
      <c r="F109" s="77"/>
      <c r="G109" s="77"/>
      <c r="H109" s="77"/>
      <c r="I109" s="77"/>
      <c r="J109" s="77"/>
      <c r="K109" s="77"/>
      <c r="L109" s="77"/>
      <c r="M109" s="77"/>
      <c r="N109" s="77"/>
      <c r="O109" s="77"/>
      <c r="P109" s="77"/>
      <c r="Q109" s="77"/>
      <c r="R109" s="77"/>
      <c r="S109" s="77"/>
      <c r="T109" s="77"/>
      <c r="U109" s="77"/>
      <c r="V109" s="77"/>
      <c r="W109" s="77"/>
    </row>
    <row r="110" spans="1:23" ht="14.4" hidden="1" x14ac:dyDescent="0.3">
      <c r="A110" s="77"/>
      <c r="B110" s="77"/>
      <c r="C110" s="77"/>
      <c r="D110" s="77"/>
      <c r="E110" s="77"/>
      <c r="F110" s="77"/>
      <c r="G110" s="77"/>
      <c r="H110" s="77"/>
      <c r="I110" s="77"/>
      <c r="J110" s="77"/>
      <c r="K110" s="77"/>
      <c r="L110" s="77"/>
      <c r="M110" s="77"/>
      <c r="N110" s="77"/>
      <c r="O110" s="77"/>
      <c r="P110" s="77"/>
      <c r="Q110" s="77"/>
      <c r="R110" s="77"/>
      <c r="S110" s="77"/>
      <c r="T110" s="77"/>
      <c r="U110" s="77"/>
      <c r="V110" s="77"/>
      <c r="W110" s="77"/>
    </row>
    <row r="111" spans="1:23" ht="14.4" hidden="1" x14ac:dyDescent="0.3">
      <c r="A111" s="77"/>
      <c r="B111" s="77"/>
      <c r="C111" s="77"/>
      <c r="D111" s="77"/>
      <c r="E111" s="77"/>
      <c r="F111" s="77"/>
      <c r="G111" s="77"/>
      <c r="H111" s="77"/>
      <c r="I111" s="77"/>
      <c r="J111" s="77"/>
      <c r="K111" s="77"/>
      <c r="L111" s="77"/>
      <c r="M111" s="77"/>
      <c r="N111" s="77"/>
      <c r="O111" s="77"/>
      <c r="P111" s="77"/>
      <c r="Q111" s="77"/>
      <c r="R111" s="77"/>
      <c r="S111" s="77"/>
      <c r="T111" s="77"/>
      <c r="U111" s="77"/>
      <c r="V111" s="77"/>
      <c r="W111" s="77"/>
    </row>
    <row r="112" spans="1:23" ht="14.4" hidden="1" x14ac:dyDescent="0.3">
      <c r="A112" s="77"/>
      <c r="B112" s="77"/>
      <c r="C112" s="77"/>
      <c r="D112" s="77"/>
      <c r="E112" s="77"/>
      <c r="F112" s="77"/>
      <c r="G112" s="77"/>
      <c r="H112" s="77"/>
      <c r="I112" s="77"/>
      <c r="J112" s="77"/>
      <c r="K112" s="77"/>
      <c r="L112" s="77"/>
      <c r="M112" s="77"/>
      <c r="N112" s="77"/>
      <c r="O112" s="77"/>
      <c r="P112" s="77"/>
      <c r="Q112" s="77"/>
      <c r="R112" s="77"/>
      <c r="S112" s="77"/>
      <c r="T112" s="77"/>
      <c r="U112" s="77"/>
      <c r="V112" s="77"/>
      <c r="W112" s="77"/>
    </row>
    <row r="113" spans="1:23" ht="14.4" hidden="1" x14ac:dyDescent="0.3">
      <c r="A113" s="77"/>
      <c r="B113" s="77"/>
      <c r="C113" s="77"/>
      <c r="D113" s="77"/>
      <c r="E113" s="77"/>
      <c r="F113" s="77"/>
      <c r="G113" s="77"/>
      <c r="H113" s="77"/>
      <c r="I113" s="77"/>
      <c r="J113" s="77"/>
      <c r="K113" s="77"/>
      <c r="L113" s="77"/>
      <c r="M113" s="77"/>
      <c r="N113" s="77"/>
      <c r="O113" s="77"/>
      <c r="P113" s="77"/>
      <c r="Q113" s="77"/>
      <c r="R113" s="77"/>
      <c r="S113" s="77"/>
      <c r="T113" s="77"/>
      <c r="U113" s="77"/>
      <c r="V113" s="77"/>
      <c r="W113" s="77"/>
    </row>
    <row r="114" spans="1:23" ht="14.4" hidden="1" x14ac:dyDescent="0.3">
      <c r="A114" s="77"/>
      <c r="B114" s="77"/>
      <c r="C114" s="77"/>
      <c r="D114" s="77"/>
      <c r="E114" s="77"/>
      <c r="F114" s="77"/>
      <c r="G114" s="77"/>
      <c r="H114" s="77"/>
      <c r="I114" s="77"/>
      <c r="J114" s="77"/>
      <c r="K114" s="77"/>
      <c r="L114" s="77"/>
      <c r="M114" s="77"/>
      <c r="N114" s="77"/>
      <c r="O114" s="77"/>
      <c r="P114" s="77"/>
      <c r="Q114" s="77"/>
      <c r="R114" s="77"/>
      <c r="S114" s="77"/>
      <c r="T114" s="77"/>
      <c r="U114" s="77"/>
      <c r="V114" s="77"/>
      <c r="W114" s="77"/>
    </row>
    <row r="115" spans="1:23" ht="14.4" hidden="1" x14ac:dyDescent="0.3">
      <c r="A115" s="77"/>
      <c r="B115" s="77"/>
      <c r="C115" s="77"/>
      <c r="D115" s="77"/>
      <c r="E115" s="77"/>
      <c r="F115" s="77"/>
      <c r="G115" s="77"/>
      <c r="H115" s="77"/>
      <c r="I115" s="77"/>
      <c r="J115" s="77"/>
      <c r="K115" s="77"/>
      <c r="L115" s="77"/>
      <c r="M115" s="77"/>
      <c r="N115" s="77"/>
      <c r="O115" s="77"/>
      <c r="P115" s="77"/>
      <c r="Q115" s="77"/>
      <c r="R115" s="77"/>
      <c r="S115" s="77"/>
      <c r="T115" s="77"/>
      <c r="U115" s="77"/>
      <c r="V115" s="77"/>
      <c r="W115" s="77"/>
    </row>
    <row r="116" spans="1:23" ht="14.4" hidden="1" x14ac:dyDescent="0.3">
      <c r="A116" s="77"/>
      <c r="B116" s="77"/>
      <c r="C116" s="77"/>
      <c r="D116" s="77"/>
      <c r="E116" s="77"/>
      <c r="F116" s="77"/>
      <c r="G116" s="77"/>
      <c r="H116" s="77"/>
      <c r="I116" s="77"/>
      <c r="J116" s="77"/>
      <c r="K116" s="77"/>
      <c r="L116" s="77"/>
      <c r="M116" s="77"/>
      <c r="N116" s="77"/>
      <c r="O116" s="77"/>
      <c r="P116" s="77"/>
      <c r="Q116" s="77"/>
      <c r="R116" s="77"/>
      <c r="S116" s="77"/>
      <c r="T116" s="77"/>
      <c r="U116" s="77"/>
      <c r="V116" s="77"/>
      <c r="W116" s="77"/>
    </row>
    <row r="117" spans="1:23" ht="14.4" hidden="1" x14ac:dyDescent="0.3">
      <c r="A117" s="77"/>
      <c r="B117" s="77"/>
      <c r="C117" s="77"/>
      <c r="D117" s="77"/>
      <c r="E117" s="77"/>
      <c r="F117" s="77"/>
      <c r="G117" s="77"/>
      <c r="H117" s="77"/>
      <c r="I117" s="77"/>
      <c r="J117" s="77"/>
      <c r="K117" s="77"/>
      <c r="L117" s="77"/>
      <c r="M117" s="77"/>
      <c r="N117" s="77"/>
      <c r="O117" s="77"/>
      <c r="P117" s="77"/>
      <c r="Q117" s="77"/>
      <c r="R117" s="77"/>
      <c r="S117" s="77"/>
      <c r="T117" s="77"/>
      <c r="U117" s="77"/>
      <c r="V117" s="77"/>
      <c r="W117" s="77"/>
    </row>
    <row r="118" spans="1:23" ht="14.4" hidden="1" x14ac:dyDescent="0.3">
      <c r="A118" s="77"/>
      <c r="B118" s="77"/>
      <c r="C118" s="77"/>
      <c r="D118" s="77"/>
      <c r="E118" s="77"/>
      <c r="F118" s="77"/>
      <c r="G118" s="77"/>
      <c r="H118" s="77"/>
      <c r="I118" s="77"/>
      <c r="J118" s="77"/>
      <c r="K118" s="77"/>
      <c r="L118" s="77"/>
      <c r="M118" s="77"/>
      <c r="N118" s="77"/>
      <c r="O118" s="77"/>
      <c r="P118" s="77"/>
      <c r="Q118" s="77"/>
      <c r="R118" s="77"/>
      <c r="S118" s="77"/>
      <c r="T118" s="77"/>
      <c r="U118" s="77"/>
      <c r="V118" s="77"/>
      <c r="W118" s="77"/>
    </row>
    <row r="119" spans="1:23" ht="14.4" hidden="1" x14ac:dyDescent="0.3">
      <c r="A119" s="77"/>
      <c r="B119" s="77"/>
      <c r="C119" s="77"/>
      <c r="D119" s="77"/>
      <c r="E119" s="77"/>
      <c r="F119" s="77"/>
      <c r="G119" s="77"/>
      <c r="H119" s="77"/>
      <c r="I119" s="77"/>
      <c r="J119" s="77"/>
      <c r="K119" s="77"/>
      <c r="L119" s="77"/>
      <c r="M119" s="77"/>
      <c r="N119" s="77"/>
      <c r="O119" s="77"/>
      <c r="P119" s="77"/>
      <c r="Q119" s="77"/>
      <c r="R119" s="77"/>
      <c r="S119" s="77"/>
      <c r="T119" s="77"/>
      <c r="U119" s="77"/>
      <c r="V119" s="77"/>
      <c r="W119" s="77"/>
    </row>
    <row r="120" spans="1:23" ht="14.4" hidden="1" x14ac:dyDescent="0.3">
      <c r="A120" s="77"/>
      <c r="B120" s="77"/>
      <c r="C120" s="77"/>
      <c r="D120" s="77"/>
      <c r="E120" s="77"/>
      <c r="F120" s="77"/>
      <c r="G120" s="77"/>
      <c r="H120" s="77"/>
      <c r="I120" s="77"/>
      <c r="J120" s="77"/>
      <c r="K120" s="77"/>
      <c r="L120" s="77"/>
      <c r="M120" s="77"/>
      <c r="N120" s="77"/>
      <c r="O120" s="77"/>
      <c r="P120" s="77"/>
      <c r="Q120" s="77"/>
      <c r="R120" s="77"/>
      <c r="S120" s="77"/>
      <c r="T120" s="77"/>
      <c r="U120" s="77"/>
      <c r="V120" s="77"/>
      <c r="W120" s="77"/>
    </row>
    <row r="121" spans="1:23" ht="14.4" hidden="1" x14ac:dyDescent="0.3">
      <c r="A121" s="77"/>
      <c r="B121" s="77"/>
      <c r="C121" s="77"/>
      <c r="D121" s="77"/>
      <c r="E121" s="77"/>
      <c r="F121" s="77"/>
      <c r="G121" s="77"/>
      <c r="H121" s="77"/>
      <c r="I121" s="77"/>
      <c r="J121" s="77"/>
      <c r="K121" s="77"/>
      <c r="L121" s="77"/>
      <c r="M121" s="77"/>
      <c r="N121" s="77"/>
      <c r="O121" s="77"/>
      <c r="P121" s="77"/>
      <c r="Q121" s="77"/>
      <c r="R121" s="77"/>
      <c r="S121" s="77"/>
      <c r="T121" s="77"/>
      <c r="U121" s="77"/>
      <c r="V121" s="77"/>
      <c r="W121" s="77"/>
    </row>
    <row r="122" spans="1:23" ht="14.4" hidden="1" x14ac:dyDescent="0.3">
      <c r="A122" s="77"/>
      <c r="B122" s="77"/>
      <c r="C122" s="77"/>
      <c r="D122" s="77"/>
      <c r="E122" s="77"/>
      <c r="F122" s="77"/>
      <c r="G122" s="77"/>
      <c r="H122" s="77"/>
      <c r="I122" s="77"/>
      <c r="J122" s="77"/>
      <c r="K122" s="77"/>
      <c r="L122" s="77"/>
      <c r="M122" s="77"/>
      <c r="N122" s="77"/>
      <c r="O122" s="77"/>
      <c r="P122" s="77"/>
      <c r="Q122" s="77"/>
      <c r="R122" s="77"/>
      <c r="S122" s="77"/>
      <c r="T122" s="77"/>
      <c r="U122" s="77"/>
      <c r="V122" s="77"/>
      <c r="W122" s="77"/>
    </row>
    <row r="123" spans="1:23" ht="14.4" hidden="1" x14ac:dyDescent="0.3">
      <c r="A123" s="77"/>
      <c r="B123" s="77"/>
      <c r="C123" s="77"/>
      <c r="D123" s="77"/>
      <c r="E123" s="77"/>
      <c r="F123" s="77"/>
      <c r="G123" s="77"/>
      <c r="H123" s="77"/>
      <c r="I123" s="77"/>
      <c r="J123" s="77"/>
      <c r="K123" s="77"/>
      <c r="L123" s="77"/>
      <c r="M123" s="77"/>
      <c r="N123" s="77"/>
      <c r="O123" s="77"/>
      <c r="P123" s="77"/>
      <c r="Q123" s="77"/>
      <c r="R123" s="77"/>
      <c r="S123" s="77"/>
      <c r="T123" s="77"/>
      <c r="U123" s="77"/>
      <c r="V123" s="77"/>
      <c r="W123" s="77"/>
    </row>
    <row r="124" spans="1:23" ht="14.4" hidden="1" x14ac:dyDescent="0.3">
      <c r="A124" s="77"/>
      <c r="B124" s="77"/>
      <c r="C124" s="77"/>
      <c r="D124" s="77"/>
      <c r="E124" s="77"/>
      <c r="F124" s="77"/>
      <c r="G124" s="77"/>
      <c r="H124" s="77"/>
      <c r="I124" s="77"/>
      <c r="J124" s="77"/>
      <c r="K124" s="77"/>
      <c r="L124" s="77"/>
      <c r="M124" s="77"/>
      <c r="N124" s="77"/>
      <c r="O124" s="77"/>
      <c r="P124" s="77"/>
      <c r="Q124" s="77"/>
      <c r="R124" s="77"/>
      <c r="S124" s="77"/>
      <c r="T124" s="77"/>
      <c r="U124" s="77"/>
      <c r="V124" s="77"/>
      <c r="W124" s="77"/>
    </row>
    <row r="125" spans="1:23" ht="14.4" hidden="1" x14ac:dyDescent="0.3">
      <c r="A125" s="77"/>
      <c r="B125" s="77"/>
      <c r="C125" s="77"/>
      <c r="D125" s="77"/>
      <c r="E125" s="77"/>
      <c r="F125" s="77"/>
      <c r="G125" s="77"/>
      <c r="H125" s="77"/>
      <c r="I125" s="77"/>
      <c r="J125" s="77"/>
      <c r="K125" s="77"/>
      <c r="L125" s="77"/>
      <c r="M125" s="77"/>
      <c r="N125" s="77"/>
      <c r="O125" s="77"/>
      <c r="P125" s="77"/>
      <c r="Q125" s="77"/>
      <c r="R125" s="77"/>
      <c r="S125" s="77"/>
      <c r="T125" s="77"/>
      <c r="U125" s="77"/>
      <c r="V125" s="77"/>
      <c r="W125" s="77"/>
    </row>
    <row r="126" spans="1:23" ht="14.4" hidden="1" x14ac:dyDescent="0.3">
      <c r="A126" s="77"/>
      <c r="B126" s="77"/>
      <c r="C126" s="77"/>
      <c r="D126" s="77"/>
      <c r="E126" s="77"/>
      <c r="F126" s="77"/>
      <c r="G126" s="77"/>
      <c r="H126" s="77"/>
      <c r="I126" s="77"/>
      <c r="J126" s="77"/>
      <c r="K126" s="77"/>
      <c r="L126" s="77"/>
      <c r="M126" s="77"/>
      <c r="N126" s="77"/>
      <c r="O126" s="77"/>
      <c r="P126" s="77"/>
      <c r="Q126" s="77"/>
      <c r="R126" s="77"/>
      <c r="S126" s="77"/>
      <c r="T126" s="77"/>
      <c r="U126" s="77"/>
      <c r="V126" s="77"/>
      <c r="W126" s="77"/>
    </row>
    <row r="127" spans="1:23" ht="14.4" hidden="1" x14ac:dyDescent="0.3">
      <c r="A127" s="77"/>
      <c r="B127" s="77"/>
      <c r="C127" s="77"/>
      <c r="D127" s="77"/>
      <c r="E127" s="77"/>
      <c r="F127" s="77"/>
      <c r="G127" s="77"/>
      <c r="H127" s="77"/>
      <c r="I127" s="77"/>
      <c r="J127" s="77"/>
      <c r="K127" s="77"/>
      <c r="L127" s="77"/>
      <c r="M127" s="77"/>
      <c r="N127" s="77"/>
      <c r="O127" s="77"/>
      <c r="P127" s="77"/>
      <c r="Q127" s="77"/>
      <c r="R127" s="77"/>
      <c r="S127" s="77"/>
      <c r="T127" s="77"/>
      <c r="U127" s="77"/>
      <c r="V127" s="77"/>
      <c r="W127" s="77"/>
    </row>
    <row r="128" spans="1:23" ht="14.4" hidden="1" x14ac:dyDescent="0.3">
      <c r="A128" s="77"/>
      <c r="B128" s="77"/>
      <c r="C128" s="77"/>
      <c r="D128" s="77"/>
      <c r="E128" s="77"/>
      <c r="F128" s="77"/>
      <c r="G128" s="77"/>
      <c r="H128" s="77"/>
      <c r="I128" s="77"/>
      <c r="J128" s="77"/>
      <c r="K128" s="77"/>
      <c r="L128" s="77"/>
      <c r="M128" s="77"/>
      <c r="N128" s="77"/>
      <c r="O128" s="77"/>
      <c r="P128" s="77"/>
      <c r="Q128" s="77"/>
      <c r="R128" s="77"/>
      <c r="S128" s="77"/>
      <c r="T128" s="77"/>
      <c r="U128" s="77"/>
      <c r="V128" s="77"/>
      <c r="W128" s="77"/>
    </row>
    <row r="129" spans="1:23" ht="14.4" hidden="1" x14ac:dyDescent="0.3">
      <c r="A129" s="77"/>
      <c r="B129" s="77"/>
      <c r="C129" s="77"/>
      <c r="D129" s="77"/>
      <c r="E129" s="77"/>
      <c r="F129" s="77"/>
      <c r="G129" s="77"/>
      <c r="H129" s="77"/>
      <c r="I129" s="77"/>
      <c r="J129" s="77"/>
      <c r="K129" s="77"/>
      <c r="L129" s="77"/>
      <c r="M129" s="77"/>
      <c r="N129" s="77"/>
      <c r="O129" s="77"/>
      <c r="P129" s="77"/>
      <c r="Q129" s="77"/>
      <c r="R129" s="77"/>
      <c r="S129" s="77"/>
      <c r="T129" s="77"/>
      <c r="U129" s="77"/>
      <c r="V129" s="77"/>
      <c r="W129" s="77"/>
    </row>
    <row r="130" spans="1:23" ht="14.4" hidden="1" x14ac:dyDescent="0.3">
      <c r="A130" s="77"/>
      <c r="B130" s="77"/>
      <c r="C130" s="77"/>
      <c r="D130" s="77"/>
      <c r="E130" s="77"/>
      <c r="F130" s="77"/>
      <c r="G130" s="77"/>
      <c r="H130" s="77"/>
      <c r="I130" s="77"/>
      <c r="J130" s="77"/>
      <c r="K130" s="77"/>
      <c r="L130" s="77"/>
      <c r="M130" s="77"/>
      <c r="N130" s="77"/>
      <c r="O130" s="77"/>
      <c r="P130" s="77"/>
      <c r="Q130" s="77"/>
      <c r="R130" s="77"/>
      <c r="S130" s="77"/>
      <c r="T130" s="77"/>
      <c r="U130" s="77"/>
      <c r="V130" s="77"/>
      <c r="W130" s="77"/>
    </row>
    <row r="131" spans="1:23" ht="14.4" hidden="1" x14ac:dyDescent="0.3">
      <c r="A131" s="77"/>
      <c r="B131" s="77"/>
      <c r="C131" s="77"/>
      <c r="D131" s="77"/>
      <c r="E131" s="77"/>
      <c r="F131" s="77"/>
      <c r="G131" s="77"/>
      <c r="H131" s="77"/>
      <c r="I131" s="77"/>
      <c r="J131" s="77"/>
      <c r="K131" s="77"/>
      <c r="L131" s="77"/>
      <c r="M131" s="77"/>
      <c r="N131" s="77"/>
      <c r="O131" s="77"/>
      <c r="P131" s="77"/>
      <c r="Q131" s="77"/>
      <c r="R131" s="77"/>
      <c r="S131" s="77"/>
      <c r="T131" s="77"/>
      <c r="U131" s="77"/>
      <c r="V131" s="77"/>
      <c r="W131" s="77"/>
    </row>
    <row r="132" spans="1:23" ht="14.4" hidden="1" x14ac:dyDescent="0.3">
      <c r="A132" s="77"/>
      <c r="B132" s="77"/>
      <c r="C132" s="77"/>
      <c r="D132" s="77"/>
      <c r="E132" s="77"/>
      <c r="F132" s="77"/>
      <c r="G132" s="77"/>
      <c r="H132" s="77"/>
      <c r="I132" s="77"/>
      <c r="J132" s="77"/>
      <c r="K132" s="77"/>
      <c r="L132" s="77"/>
      <c r="M132" s="77"/>
      <c r="N132" s="77"/>
      <c r="O132" s="77"/>
      <c r="P132" s="77"/>
      <c r="Q132" s="77"/>
      <c r="R132" s="77"/>
      <c r="S132" s="77"/>
      <c r="T132" s="77"/>
      <c r="U132" s="77"/>
      <c r="V132" s="77"/>
      <c r="W132" s="77"/>
    </row>
    <row r="133" spans="1:23" ht="14.4" hidden="1" x14ac:dyDescent="0.3">
      <c r="A133" s="77"/>
      <c r="B133" s="77"/>
      <c r="C133" s="77"/>
      <c r="D133" s="77"/>
      <c r="E133" s="77"/>
      <c r="F133" s="77"/>
      <c r="G133" s="77"/>
      <c r="H133" s="77"/>
      <c r="I133" s="77"/>
      <c r="J133" s="77"/>
      <c r="K133" s="77"/>
      <c r="L133" s="77"/>
      <c r="M133" s="77"/>
      <c r="N133" s="77"/>
      <c r="O133" s="77"/>
      <c r="P133" s="77"/>
      <c r="Q133" s="77"/>
      <c r="R133" s="77"/>
      <c r="S133" s="77"/>
      <c r="T133" s="77"/>
      <c r="U133" s="77"/>
      <c r="V133" s="77"/>
      <c r="W133" s="77"/>
    </row>
    <row r="134" spans="1:23" ht="14.4" hidden="1" x14ac:dyDescent="0.3">
      <c r="A134" s="77"/>
      <c r="B134" s="77"/>
      <c r="C134" s="77"/>
      <c r="D134" s="77"/>
      <c r="E134" s="77"/>
      <c r="F134" s="77"/>
      <c r="G134" s="77"/>
      <c r="H134" s="77"/>
      <c r="I134" s="77"/>
      <c r="J134" s="77"/>
      <c r="K134" s="77"/>
      <c r="L134" s="77"/>
      <c r="M134" s="77"/>
      <c r="N134" s="77"/>
      <c r="O134" s="77"/>
      <c r="P134" s="77"/>
      <c r="Q134" s="77"/>
      <c r="R134" s="77"/>
      <c r="S134" s="77"/>
      <c r="T134" s="77"/>
      <c r="U134" s="77"/>
      <c r="V134" s="77"/>
      <c r="W134" s="77"/>
    </row>
    <row r="135" spans="1:23" ht="14.4" hidden="1" x14ac:dyDescent="0.3">
      <c r="A135" s="77"/>
      <c r="B135" s="77"/>
      <c r="C135" s="77"/>
      <c r="D135" s="77"/>
      <c r="E135" s="77"/>
      <c r="F135" s="77"/>
      <c r="G135" s="77"/>
      <c r="H135" s="77"/>
      <c r="I135" s="77"/>
      <c r="J135" s="77"/>
      <c r="K135" s="77"/>
      <c r="L135" s="77"/>
      <c r="M135" s="77"/>
      <c r="N135" s="77"/>
      <c r="O135" s="77"/>
      <c r="P135" s="77"/>
      <c r="Q135" s="77"/>
      <c r="R135" s="77"/>
      <c r="S135" s="77"/>
      <c r="T135" s="77"/>
      <c r="U135" s="77"/>
      <c r="V135" s="77"/>
      <c r="W135" s="77"/>
    </row>
    <row r="136" spans="1:23" ht="14.4" hidden="1" x14ac:dyDescent="0.3">
      <c r="A136" s="77"/>
      <c r="B136" s="77"/>
      <c r="C136" s="77"/>
      <c r="D136" s="77"/>
      <c r="E136" s="77"/>
      <c r="F136" s="77"/>
      <c r="G136" s="77"/>
      <c r="H136" s="77"/>
      <c r="I136" s="77"/>
      <c r="J136" s="77"/>
      <c r="K136" s="77"/>
      <c r="L136" s="77"/>
      <c r="M136" s="77"/>
      <c r="N136" s="77"/>
      <c r="O136" s="77"/>
      <c r="P136" s="77"/>
      <c r="Q136" s="77"/>
      <c r="R136" s="77"/>
      <c r="S136" s="77"/>
      <c r="T136" s="77"/>
      <c r="U136" s="77"/>
      <c r="V136" s="77"/>
      <c r="W136" s="77"/>
    </row>
    <row r="137" spans="1:23" ht="14.4" hidden="1" x14ac:dyDescent="0.3">
      <c r="A137" s="77"/>
      <c r="B137" s="77"/>
      <c r="C137" s="77"/>
      <c r="D137" s="77"/>
      <c r="E137" s="77"/>
      <c r="F137" s="77"/>
      <c r="G137" s="77"/>
      <c r="H137" s="77"/>
      <c r="I137" s="77"/>
      <c r="J137" s="77"/>
      <c r="K137" s="77"/>
      <c r="L137" s="77"/>
      <c r="M137" s="77"/>
      <c r="N137" s="77"/>
      <c r="O137" s="77"/>
      <c r="P137" s="77"/>
      <c r="Q137" s="77"/>
      <c r="R137" s="77"/>
      <c r="S137" s="77"/>
      <c r="T137" s="77"/>
      <c r="U137" s="77"/>
      <c r="V137" s="77"/>
      <c r="W137" s="77"/>
    </row>
    <row r="138" spans="1:23" ht="14.4" hidden="1" x14ac:dyDescent="0.3">
      <c r="A138" s="77"/>
      <c r="B138" s="77"/>
      <c r="C138" s="77"/>
      <c r="D138" s="77"/>
      <c r="E138" s="77"/>
      <c r="F138" s="77"/>
      <c r="G138" s="77"/>
      <c r="H138" s="77"/>
      <c r="I138" s="77"/>
      <c r="J138" s="77"/>
      <c r="K138" s="77"/>
      <c r="L138" s="77"/>
      <c r="M138" s="77"/>
      <c r="N138" s="77"/>
      <c r="O138" s="77"/>
      <c r="P138" s="77"/>
      <c r="Q138" s="77"/>
      <c r="R138" s="77"/>
      <c r="S138" s="77"/>
      <c r="T138" s="77"/>
      <c r="U138" s="77"/>
      <c r="V138" s="77"/>
      <c r="W138" s="77"/>
    </row>
    <row r="139" spans="1:23" ht="14.4" hidden="1" x14ac:dyDescent="0.3">
      <c r="A139" s="77"/>
      <c r="B139" s="77"/>
      <c r="C139" s="77"/>
      <c r="D139" s="77"/>
      <c r="E139" s="77"/>
      <c r="F139" s="77"/>
      <c r="G139" s="77"/>
      <c r="H139" s="77"/>
      <c r="I139" s="77"/>
      <c r="J139" s="77"/>
      <c r="K139" s="77"/>
      <c r="L139" s="77"/>
      <c r="M139" s="77"/>
      <c r="N139" s="77"/>
      <c r="O139" s="77"/>
      <c r="P139" s="77"/>
      <c r="Q139" s="77"/>
      <c r="R139" s="77"/>
      <c r="S139" s="77"/>
      <c r="T139" s="77"/>
      <c r="U139" s="77"/>
      <c r="V139" s="77"/>
      <c r="W139" s="77"/>
    </row>
    <row r="140" spans="1:23" ht="14.4" hidden="1" x14ac:dyDescent="0.3">
      <c r="A140" s="77"/>
      <c r="B140" s="77"/>
      <c r="C140" s="77"/>
      <c r="D140" s="77"/>
      <c r="E140" s="77"/>
      <c r="F140" s="77"/>
      <c r="G140" s="77"/>
      <c r="H140" s="77"/>
      <c r="I140" s="77"/>
      <c r="J140" s="77"/>
      <c r="K140" s="77"/>
      <c r="L140" s="77"/>
      <c r="M140" s="77"/>
      <c r="N140" s="77"/>
      <c r="O140" s="77"/>
      <c r="P140" s="77"/>
      <c r="Q140" s="77"/>
      <c r="R140" s="77"/>
      <c r="S140" s="77"/>
      <c r="T140" s="77"/>
      <c r="U140" s="77"/>
      <c r="V140" s="77"/>
      <c r="W140" s="77"/>
    </row>
    <row r="141" spans="1:23" ht="14.4" hidden="1" x14ac:dyDescent="0.3">
      <c r="A141" s="77"/>
      <c r="B141" s="77"/>
      <c r="C141" s="77"/>
      <c r="D141" s="77"/>
      <c r="E141" s="77"/>
      <c r="F141" s="77"/>
      <c r="G141" s="77"/>
      <c r="H141" s="77"/>
      <c r="I141" s="77"/>
      <c r="J141" s="77"/>
      <c r="K141" s="77"/>
      <c r="L141" s="77"/>
      <c r="M141" s="77"/>
      <c r="N141" s="77"/>
      <c r="O141" s="77"/>
      <c r="P141" s="77"/>
      <c r="Q141" s="77"/>
      <c r="R141" s="77"/>
      <c r="S141" s="77"/>
      <c r="T141" s="77"/>
      <c r="U141" s="77"/>
      <c r="V141" s="77"/>
      <c r="W141" s="77"/>
    </row>
    <row r="142" spans="1:23" ht="14.4" hidden="1" x14ac:dyDescent="0.3">
      <c r="A142" s="77"/>
      <c r="B142" s="77"/>
      <c r="C142" s="77"/>
      <c r="D142" s="77"/>
      <c r="E142" s="77"/>
      <c r="F142" s="77"/>
      <c r="G142" s="77"/>
      <c r="H142" s="77"/>
      <c r="I142" s="77"/>
      <c r="J142" s="77"/>
      <c r="K142" s="77"/>
      <c r="L142" s="77"/>
      <c r="M142" s="77"/>
      <c r="N142" s="77"/>
      <c r="O142" s="77"/>
      <c r="P142" s="77"/>
      <c r="Q142" s="77"/>
      <c r="R142" s="77"/>
      <c r="S142" s="77"/>
      <c r="T142" s="77"/>
      <c r="U142" s="77"/>
      <c r="V142" s="77"/>
      <c r="W142" s="77"/>
    </row>
    <row r="143" spans="1:23" ht="14.4" hidden="1" x14ac:dyDescent="0.3">
      <c r="A143" s="77"/>
      <c r="B143" s="77"/>
      <c r="C143" s="77"/>
      <c r="D143" s="77"/>
      <c r="E143" s="77"/>
      <c r="F143" s="77"/>
      <c r="G143" s="77"/>
      <c r="H143" s="77"/>
      <c r="I143" s="77"/>
      <c r="J143" s="77"/>
      <c r="K143" s="77"/>
      <c r="L143" s="77"/>
      <c r="M143" s="77"/>
      <c r="N143" s="77"/>
      <c r="O143" s="77"/>
      <c r="P143" s="77"/>
      <c r="Q143" s="77"/>
      <c r="R143" s="77"/>
      <c r="S143" s="77"/>
      <c r="T143" s="77"/>
      <c r="U143" s="77"/>
      <c r="V143" s="77"/>
      <c r="W143" s="77"/>
    </row>
    <row r="144" spans="1:23" ht="14.4" hidden="1" x14ac:dyDescent="0.3">
      <c r="A144" s="77"/>
      <c r="B144" s="77"/>
      <c r="C144" s="77"/>
      <c r="D144" s="77"/>
      <c r="E144" s="77"/>
      <c r="F144" s="77"/>
      <c r="G144" s="77"/>
      <c r="H144" s="77"/>
      <c r="I144" s="77"/>
      <c r="J144" s="77"/>
      <c r="K144" s="77"/>
      <c r="L144" s="77"/>
      <c r="M144" s="77"/>
      <c r="N144" s="77"/>
      <c r="O144" s="77"/>
      <c r="P144" s="77"/>
      <c r="Q144" s="77"/>
      <c r="R144" s="77"/>
      <c r="S144" s="77"/>
      <c r="T144" s="77"/>
      <c r="U144" s="77"/>
      <c r="V144" s="77"/>
      <c r="W144" s="77"/>
    </row>
    <row r="145" spans="1:23" ht="14.4" hidden="1" x14ac:dyDescent="0.3">
      <c r="A145" s="77"/>
      <c r="B145" s="77"/>
      <c r="C145" s="77"/>
      <c r="D145" s="77"/>
      <c r="E145" s="77"/>
      <c r="F145" s="77"/>
      <c r="G145" s="77"/>
      <c r="H145" s="77"/>
      <c r="I145" s="77"/>
      <c r="J145" s="77"/>
      <c r="K145" s="77"/>
      <c r="L145" s="77"/>
      <c r="M145" s="77"/>
      <c r="N145" s="77"/>
      <c r="O145" s="77"/>
      <c r="P145" s="77"/>
      <c r="Q145" s="77"/>
      <c r="R145" s="77"/>
      <c r="S145" s="77"/>
      <c r="T145" s="77"/>
      <c r="U145" s="77"/>
      <c r="V145" s="77"/>
      <c r="W145" s="77"/>
    </row>
    <row r="146" spans="1:23" ht="14.4" hidden="1" x14ac:dyDescent="0.3">
      <c r="A146" s="77"/>
      <c r="B146" s="77"/>
      <c r="C146" s="77"/>
      <c r="D146" s="77"/>
      <c r="E146" s="77"/>
      <c r="F146" s="77"/>
      <c r="G146" s="77"/>
      <c r="H146" s="77"/>
      <c r="I146" s="77"/>
      <c r="J146" s="77"/>
      <c r="K146" s="77"/>
      <c r="L146" s="77"/>
      <c r="M146" s="77"/>
      <c r="N146" s="77"/>
      <c r="O146" s="77"/>
      <c r="P146" s="77"/>
      <c r="Q146" s="77"/>
      <c r="R146" s="77"/>
      <c r="S146" s="77"/>
      <c r="T146" s="77"/>
      <c r="U146" s="77"/>
      <c r="V146" s="77"/>
      <c r="W146" s="77"/>
    </row>
    <row r="147" spans="1:23" ht="14.4" hidden="1" x14ac:dyDescent="0.3">
      <c r="A147" s="77"/>
      <c r="B147" s="77"/>
      <c r="C147" s="77"/>
      <c r="D147" s="77"/>
      <c r="E147" s="77"/>
      <c r="F147" s="77"/>
      <c r="G147" s="77"/>
      <c r="H147" s="77"/>
      <c r="I147" s="77"/>
      <c r="J147" s="77"/>
      <c r="K147" s="77"/>
      <c r="L147" s="77"/>
      <c r="M147" s="77"/>
      <c r="N147" s="77"/>
      <c r="O147" s="77"/>
      <c r="P147" s="77"/>
      <c r="Q147" s="77"/>
      <c r="R147" s="77"/>
      <c r="S147" s="77"/>
      <c r="T147" s="77"/>
      <c r="U147" s="77"/>
      <c r="V147" s="77"/>
      <c r="W147" s="77"/>
    </row>
    <row r="148" spans="1:23" ht="14.4" hidden="1" x14ac:dyDescent="0.3">
      <c r="A148" s="77"/>
      <c r="B148" s="77"/>
      <c r="C148" s="77"/>
      <c r="D148" s="77"/>
      <c r="E148" s="77"/>
      <c r="F148" s="77"/>
      <c r="G148" s="77"/>
      <c r="H148" s="77"/>
      <c r="I148" s="77"/>
      <c r="J148" s="77"/>
      <c r="K148" s="77"/>
      <c r="L148" s="77"/>
      <c r="M148" s="77"/>
      <c r="N148" s="77"/>
      <c r="O148" s="77"/>
      <c r="P148" s="77"/>
      <c r="Q148" s="77"/>
      <c r="R148" s="77"/>
      <c r="S148" s="77"/>
      <c r="T148" s="77"/>
      <c r="U148" s="77"/>
      <c r="V148" s="77"/>
      <c r="W148" s="77"/>
    </row>
    <row r="149" spans="1:23" ht="14.4" hidden="1" x14ac:dyDescent="0.3">
      <c r="A149" s="77"/>
      <c r="B149" s="77"/>
      <c r="C149" s="77"/>
      <c r="D149" s="77"/>
      <c r="E149" s="77"/>
      <c r="F149" s="77"/>
      <c r="G149" s="77"/>
      <c r="H149" s="77"/>
      <c r="I149" s="77"/>
      <c r="J149" s="77"/>
      <c r="K149" s="77"/>
      <c r="L149" s="77"/>
      <c r="M149" s="77"/>
      <c r="N149" s="77"/>
      <c r="O149" s="77"/>
      <c r="P149" s="77"/>
      <c r="Q149" s="77"/>
      <c r="R149" s="77"/>
      <c r="S149" s="77"/>
      <c r="T149" s="77"/>
      <c r="U149" s="77"/>
      <c r="V149" s="77"/>
      <c r="W149" s="77"/>
    </row>
    <row r="150" spans="1:23" ht="14.4" hidden="1" x14ac:dyDescent="0.3">
      <c r="A150" s="77"/>
      <c r="B150" s="77"/>
      <c r="C150" s="77"/>
      <c r="D150" s="77"/>
      <c r="E150" s="77"/>
      <c r="F150" s="77"/>
      <c r="G150" s="77"/>
      <c r="H150" s="77"/>
      <c r="I150" s="77"/>
      <c r="J150" s="77"/>
      <c r="K150" s="77"/>
      <c r="L150" s="77"/>
      <c r="M150" s="77"/>
      <c r="N150" s="77"/>
      <c r="O150" s="77"/>
      <c r="P150" s="77"/>
      <c r="Q150" s="77"/>
      <c r="R150" s="77"/>
      <c r="S150" s="77"/>
      <c r="T150" s="77"/>
      <c r="U150" s="77"/>
      <c r="V150" s="77"/>
      <c r="W150" s="77"/>
    </row>
    <row r="151" spans="1:23" ht="14.4" hidden="1" x14ac:dyDescent="0.3">
      <c r="A151" s="77"/>
      <c r="B151" s="77"/>
      <c r="C151" s="77"/>
      <c r="D151" s="77"/>
      <c r="E151" s="77"/>
      <c r="F151" s="77"/>
      <c r="G151" s="77"/>
      <c r="H151" s="77"/>
      <c r="I151" s="77"/>
      <c r="J151" s="77"/>
      <c r="K151" s="77"/>
      <c r="L151" s="77"/>
      <c r="M151" s="77"/>
      <c r="N151" s="77"/>
      <c r="O151" s="77"/>
      <c r="P151" s="77"/>
      <c r="Q151" s="77"/>
      <c r="R151" s="77"/>
      <c r="S151" s="77"/>
      <c r="T151" s="77"/>
      <c r="U151" s="77"/>
      <c r="V151" s="77"/>
      <c r="W151" s="77"/>
    </row>
    <row r="152" spans="1:23" ht="14.4" hidden="1" x14ac:dyDescent="0.3">
      <c r="A152" s="77"/>
      <c r="B152" s="77"/>
      <c r="C152" s="77"/>
      <c r="D152" s="77"/>
      <c r="E152" s="77"/>
      <c r="F152" s="77"/>
      <c r="G152" s="77"/>
      <c r="H152" s="77"/>
      <c r="I152" s="77"/>
      <c r="J152" s="77"/>
      <c r="K152" s="77"/>
      <c r="L152" s="77"/>
      <c r="M152" s="77"/>
      <c r="N152" s="77"/>
      <c r="O152" s="77"/>
      <c r="P152" s="77"/>
      <c r="Q152" s="77"/>
      <c r="R152" s="77"/>
      <c r="S152" s="77"/>
      <c r="T152" s="77"/>
      <c r="U152" s="77"/>
      <c r="V152" s="77"/>
      <c r="W152" s="77"/>
    </row>
    <row r="153" spans="1:23" ht="14.4" hidden="1" x14ac:dyDescent="0.3">
      <c r="A153" s="77"/>
      <c r="B153" s="77"/>
      <c r="C153" s="77"/>
      <c r="D153" s="77"/>
      <c r="E153" s="77"/>
      <c r="F153" s="77"/>
      <c r="G153" s="77"/>
      <c r="H153" s="77"/>
      <c r="I153" s="77"/>
      <c r="J153" s="77"/>
      <c r="K153" s="77"/>
      <c r="L153" s="77"/>
      <c r="M153" s="77"/>
      <c r="N153" s="77"/>
      <c r="O153" s="77"/>
      <c r="P153" s="77"/>
      <c r="Q153" s="77"/>
      <c r="R153" s="77"/>
      <c r="S153" s="77"/>
      <c r="T153" s="77"/>
      <c r="U153" s="77"/>
      <c r="V153" s="77"/>
      <c r="W153" s="77"/>
    </row>
    <row r="154" spans="1:23" ht="14.4" hidden="1" x14ac:dyDescent="0.3">
      <c r="A154" s="77"/>
      <c r="B154" s="77"/>
      <c r="C154" s="77"/>
      <c r="D154" s="77"/>
      <c r="E154" s="77"/>
      <c r="F154" s="77"/>
      <c r="G154" s="77"/>
      <c r="H154" s="77"/>
      <c r="I154" s="77"/>
      <c r="J154" s="77"/>
      <c r="K154" s="77"/>
      <c r="L154" s="77"/>
      <c r="M154" s="77"/>
      <c r="N154" s="77"/>
      <c r="O154" s="77"/>
      <c r="P154" s="77"/>
      <c r="Q154" s="77"/>
      <c r="R154" s="77"/>
      <c r="S154" s="77"/>
      <c r="T154" s="77"/>
      <c r="U154" s="77"/>
      <c r="V154" s="77"/>
      <c r="W154" s="77"/>
    </row>
    <row r="155" spans="1:23" ht="14.4" hidden="1" x14ac:dyDescent="0.3">
      <c r="A155" s="77"/>
      <c r="B155" s="77"/>
      <c r="C155" s="77"/>
      <c r="D155" s="77"/>
      <c r="E155" s="77"/>
      <c r="F155" s="77"/>
      <c r="G155" s="77"/>
      <c r="H155" s="77"/>
      <c r="I155" s="77"/>
      <c r="J155" s="77"/>
      <c r="K155" s="77"/>
      <c r="L155" s="77"/>
      <c r="M155" s="77"/>
      <c r="N155" s="77"/>
      <c r="O155" s="77"/>
      <c r="P155" s="77"/>
      <c r="Q155" s="77"/>
      <c r="R155" s="77"/>
      <c r="S155" s="77"/>
      <c r="T155" s="77"/>
      <c r="U155" s="77"/>
      <c r="V155" s="77"/>
      <c r="W155" s="77"/>
    </row>
    <row r="156" spans="1:23" ht="14.4" hidden="1" x14ac:dyDescent="0.3">
      <c r="A156" s="77"/>
      <c r="B156" s="77"/>
      <c r="C156" s="77"/>
      <c r="D156" s="77"/>
      <c r="E156" s="77"/>
      <c r="F156" s="77"/>
      <c r="G156" s="77"/>
      <c r="H156" s="77"/>
      <c r="I156" s="77"/>
      <c r="J156" s="77"/>
      <c r="K156" s="77"/>
      <c r="L156" s="77"/>
      <c r="M156" s="77"/>
      <c r="N156" s="77"/>
      <c r="O156" s="77"/>
      <c r="P156" s="77"/>
      <c r="Q156" s="77"/>
      <c r="R156" s="77"/>
      <c r="S156" s="77"/>
      <c r="T156" s="77"/>
      <c r="U156" s="77"/>
      <c r="V156" s="77"/>
      <c r="W156" s="77"/>
    </row>
    <row r="157" spans="1:23" ht="14.4" hidden="1" x14ac:dyDescent="0.3">
      <c r="A157" s="77"/>
      <c r="B157" s="77"/>
      <c r="C157" s="77"/>
      <c r="D157" s="77"/>
      <c r="E157" s="77"/>
      <c r="F157" s="77"/>
      <c r="G157" s="77"/>
      <c r="H157" s="77"/>
      <c r="I157" s="77"/>
      <c r="J157" s="77"/>
      <c r="K157" s="77"/>
      <c r="L157" s="77"/>
      <c r="M157" s="77"/>
      <c r="N157" s="77"/>
      <c r="O157" s="77"/>
      <c r="P157" s="77"/>
      <c r="Q157" s="77"/>
      <c r="R157" s="77"/>
      <c r="S157" s="77"/>
      <c r="T157" s="77"/>
      <c r="U157" s="77"/>
      <c r="V157" s="77"/>
      <c r="W157" s="77"/>
    </row>
    <row r="158" spans="1:23" ht="14.4" hidden="1" x14ac:dyDescent="0.3">
      <c r="A158" s="77"/>
      <c r="B158" s="77"/>
      <c r="C158" s="77"/>
      <c r="D158" s="77"/>
      <c r="E158" s="77"/>
      <c r="F158" s="77"/>
      <c r="G158" s="77"/>
      <c r="H158" s="77"/>
      <c r="I158" s="77"/>
      <c r="J158" s="77"/>
      <c r="K158" s="77"/>
      <c r="L158" s="77"/>
      <c r="M158" s="77"/>
      <c r="N158" s="77"/>
      <c r="O158" s="77"/>
      <c r="P158" s="77"/>
      <c r="Q158" s="77"/>
      <c r="R158" s="77"/>
      <c r="S158" s="77"/>
      <c r="T158" s="77"/>
      <c r="U158" s="77"/>
      <c r="V158" s="77"/>
      <c r="W158" s="77"/>
    </row>
    <row r="159" spans="1:23" ht="14.4" hidden="1" x14ac:dyDescent="0.3">
      <c r="A159" s="77"/>
      <c r="B159" s="77"/>
      <c r="C159" s="77"/>
      <c r="D159" s="77"/>
      <c r="E159" s="77"/>
      <c r="F159" s="77"/>
      <c r="G159" s="77"/>
      <c r="H159" s="77"/>
      <c r="I159" s="77"/>
      <c r="J159" s="77"/>
      <c r="K159" s="77"/>
      <c r="L159" s="77"/>
      <c r="M159" s="77"/>
      <c r="N159" s="77"/>
      <c r="O159" s="77"/>
      <c r="P159" s="77"/>
      <c r="Q159" s="77"/>
      <c r="R159" s="77"/>
      <c r="S159" s="77"/>
      <c r="T159" s="77"/>
      <c r="U159" s="77"/>
      <c r="V159" s="77"/>
      <c r="W159" s="77"/>
    </row>
    <row r="160" spans="1:23" ht="14.4" hidden="1" x14ac:dyDescent="0.3">
      <c r="A160" s="77"/>
      <c r="B160" s="77"/>
      <c r="C160" s="77"/>
      <c r="D160" s="77"/>
      <c r="E160" s="77"/>
      <c r="F160" s="77"/>
      <c r="G160" s="77"/>
      <c r="H160" s="77"/>
      <c r="I160" s="77"/>
      <c r="J160" s="77"/>
      <c r="K160" s="77"/>
      <c r="L160" s="77"/>
      <c r="M160" s="77"/>
      <c r="N160" s="77"/>
      <c r="O160" s="77"/>
      <c r="P160" s="77"/>
      <c r="Q160" s="77"/>
      <c r="R160" s="77"/>
      <c r="S160" s="77"/>
      <c r="T160" s="77"/>
      <c r="U160" s="77"/>
      <c r="V160" s="77"/>
      <c r="W160" s="77"/>
    </row>
    <row r="161" spans="1:23" ht="14.4" hidden="1" x14ac:dyDescent="0.3">
      <c r="A161" s="77"/>
      <c r="B161" s="77"/>
      <c r="C161" s="77"/>
      <c r="D161" s="77"/>
      <c r="E161" s="77"/>
      <c r="F161" s="77"/>
      <c r="G161" s="77"/>
      <c r="H161" s="77"/>
      <c r="I161" s="77"/>
      <c r="J161" s="77"/>
      <c r="K161" s="77"/>
      <c r="L161" s="77"/>
      <c r="M161" s="77"/>
      <c r="N161" s="77"/>
      <c r="O161" s="77"/>
      <c r="P161" s="77"/>
      <c r="Q161" s="77"/>
      <c r="R161" s="77"/>
      <c r="S161" s="77"/>
      <c r="T161" s="77"/>
      <c r="U161" s="77"/>
      <c r="V161" s="77"/>
      <c r="W161" s="77"/>
    </row>
    <row r="162" spans="1:23" ht="14.4" hidden="1" x14ac:dyDescent="0.3">
      <c r="A162" s="77"/>
      <c r="B162" s="77"/>
      <c r="C162" s="77"/>
      <c r="D162" s="77"/>
      <c r="E162" s="77"/>
      <c r="F162" s="77"/>
      <c r="G162" s="77"/>
      <c r="H162" s="77"/>
      <c r="I162" s="77"/>
      <c r="J162" s="77"/>
      <c r="K162" s="77"/>
      <c r="L162" s="77"/>
      <c r="M162" s="77"/>
      <c r="N162" s="77"/>
      <c r="O162" s="77"/>
      <c r="P162" s="77"/>
      <c r="Q162" s="77"/>
      <c r="R162" s="77"/>
      <c r="S162" s="77"/>
      <c r="T162" s="77"/>
      <c r="U162" s="77"/>
      <c r="V162" s="77"/>
      <c r="W162" s="77"/>
    </row>
    <row r="163" spans="1:23" ht="14.4" hidden="1" x14ac:dyDescent="0.3">
      <c r="A163" s="77"/>
      <c r="B163" s="77"/>
      <c r="C163" s="77"/>
      <c r="D163" s="77"/>
      <c r="E163" s="77"/>
      <c r="F163" s="77"/>
      <c r="G163" s="77"/>
      <c r="H163" s="77"/>
      <c r="I163" s="77"/>
      <c r="J163" s="77"/>
      <c r="K163" s="77"/>
      <c r="L163" s="77"/>
      <c r="M163" s="77"/>
      <c r="N163" s="77"/>
      <c r="O163" s="77"/>
      <c r="P163" s="77"/>
      <c r="Q163" s="77"/>
      <c r="R163" s="77"/>
      <c r="S163" s="77"/>
      <c r="T163" s="77"/>
      <c r="U163" s="77"/>
      <c r="V163" s="77"/>
      <c r="W163" s="77"/>
    </row>
    <row r="164" spans="1:23" ht="14.4" hidden="1" x14ac:dyDescent="0.3">
      <c r="A164" s="77"/>
      <c r="B164" s="77"/>
      <c r="C164" s="77"/>
      <c r="D164" s="77"/>
      <c r="E164" s="77"/>
      <c r="F164" s="77"/>
      <c r="G164" s="77"/>
      <c r="H164" s="77"/>
      <c r="I164" s="77"/>
      <c r="J164" s="77"/>
      <c r="K164" s="77"/>
      <c r="L164" s="77"/>
      <c r="M164" s="77"/>
      <c r="N164" s="77"/>
      <c r="O164" s="77"/>
      <c r="P164" s="77"/>
      <c r="Q164" s="77"/>
      <c r="R164" s="77"/>
      <c r="S164" s="77"/>
      <c r="T164" s="77"/>
      <c r="U164" s="77"/>
      <c r="V164" s="77"/>
      <c r="W164" s="77"/>
    </row>
    <row r="165" spans="1:23" ht="14.4" hidden="1" x14ac:dyDescent="0.3">
      <c r="A165" s="77"/>
      <c r="B165" s="77"/>
      <c r="C165" s="77"/>
      <c r="D165" s="77"/>
      <c r="E165" s="77"/>
      <c r="F165" s="77"/>
      <c r="G165" s="77"/>
      <c r="H165" s="77"/>
      <c r="I165" s="77"/>
      <c r="J165" s="77"/>
      <c r="K165" s="77"/>
      <c r="L165" s="77"/>
      <c r="M165" s="77"/>
      <c r="N165" s="77"/>
      <c r="O165" s="77"/>
      <c r="P165" s="77"/>
      <c r="Q165" s="77"/>
      <c r="R165" s="77"/>
      <c r="S165" s="77"/>
      <c r="T165" s="77"/>
      <c r="U165" s="77"/>
      <c r="V165" s="77"/>
      <c r="W165" s="77"/>
    </row>
    <row r="166" spans="1:23" ht="14.4" hidden="1" x14ac:dyDescent="0.3">
      <c r="A166" s="77"/>
      <c r="B166" s="77"/>
      <c r="C166" s="77"/>
      <c r="D166" s="77"/>
      <c r="E166" s="77"/>
      <c r="F166" s="77"/>
      <c r="G166" s="77"/>
      <c r="H166" s="77"/>
      <c r="I166" s="77"/>
      <c r="J166" s="77"/>
      <c r="K166" s="77"/>
      <c r="L166" s="77"/>
      <c r="M166" s="77"/>
      <c r="N166" s="77"/>
      <c r="O166" s="77"/>
      <c r="P166" s="77"/>
      <c r="Q166" s="77"/>
      <c r="R166" s="77"/>
      <c r="S166" s="77"/>
      <c r="T166" s="77"/>
      <c r="U166" s="77"/>
      <c r="V166" s="77"/>
      <c r="W166" s="77"/>
    </row>
    <row r="167" spans="1:23" ht="14.4" hidden="1" x14ac:dyDescent="0.3">
      <c r="A167" s="77"/>
      <c r="B167" s="77"/>
      <c r="C167" s="77"/>
      <c r="D167" s="77"/>
      <c r="E167" s="77"/>
      <c r="F167" s="77"/>
      <c r="G167" s="77"/>
      <c r="H167" s="77"/>
      <c r="I167" s="77"/>
      <c r="J167" s="77"/>
      <c r="K167" s="77"/>
      <c r="L167" s="77"/>
      <c r="M167" s="77"/>
      <c r="N167" s="77"/>
      <c r="O167" s="77"/>
      <c r="P167" s="77"/>
      <c r="Q167" s="77"/>
      <c r="R167" s="77"/>
      <c r="S167" s="77"/>
      <c r="T167" s="77"/>
      <c r="U167" s="77"/>
      <c r="V167" s="77"/>
      <c r="W167" s="77"/>
    </row>
    <row r="168" spans="1:23" ht="14.4" hidden="1" x14ac:dyDescent="0.3">
      <c r="A168" s="77"/>
      <c r="B168" s="77"/>
      <c r="C168" s="77"/>
      <c r="D168" s="77"/>
      <c r="E168" s="77"/>
      <c r="F168" s="77"/>
      <c r="G168" s="77"/>
      <c r="H168" s="77"/>
      <c r="I168" s="77"/>
      <c r="J168" s="77"/>
      <c r="K168" s="77"/>
      <c r="L168" s="77"/>
      <c r="M168" s="77"/>
      <c r="N168" s="77"/>
      <c r="O168" s="77"/>
      <c r="P168" s="77"/>
      <c r="Q168" s="77"/>
      <c r="R168" s="77"/>
      <c r="S168" s="77"/>
      <c r="T168" s="77"/>
      <c r="U168" s="77"/>
      <c r="V168" s="77"/>
      <c r="W168" s="77"/>
    </row>
    <row r="169" spans="1:23" ht="14.4" hidden="1" x14ac:dyDescent="0.3">
      <c r="A169" s="77"/>
      <c r="B169" s="77"/>
      <c r="C169" s="77"/>
      <c r="D169" s="77"/>
      <c r="E169" s="77"/>
      <c r="F169" s="77"/>
      <c r="G169" s="77"/>
      <c r="H169" s="77"/>
      <c r="I169" s="77"/>
      <c r="J169" s="77"/>
      <c r="K169" s="77"/>
      <c r="L169" s="77"/>
      <c r="M169" s="77"/>
      <c r="N169" s="77"/>
      <c r="O169" s="77"/>
      <c r="P169" s="77"/>
      <c r="Q169" s="77"/>
      <c r="R169" s="77"/>
      <c r="S169" s="77"/>
      <c r="T169" s="77"/>
      <c r="U169" s="77"/>
      <c r="V169" s="77"/>
      <c r="W169" s="77"/>
    </row>
    <row r="170" spans="1:23" ht="14.4" hidden="1" x14ac:dyDescent="0.3">
      <c r="A170" s="77"/>
      <c r="B170" s="77"/>
      <c r="C170" s="77"/>
      <c r="D170" s="77"/>
      <c r="E170" s="77"/>
      <c r="F170" s="77"/>
      <c r="G170" s="77"/>
      <c r="H170" s="77"/>
      <c r="I170" s="77"/>
      <c r="J170" s="77"/>
      <c r="K170" s="77"/>
      <c r="L170" s="77"/>
      <c r="M170" s="77"/>
      <c r="N170" s="77"/>
      <c r="O170" s="77"/>
      <c r="P170" s="77"/>
      <c r="Q170" s="77"/>
      <c r="R170" s="77"/>
      <c r="S170" s="77"/>
      <c r="T170" s="77"/>
      <c r="U170" s="77"/>
      <c r="V170" s="77"/>
      <c r="W170" s="77"/>
    </row>
    <row r="171" spans="1:23" ht="14.4" hidden="1" x14ac:dyDescent="0.3">
      <c r="A171" s="77"/>
      <c r="B171" s="77"/>
      <c r="C171" s="77"/>
      <c r="D171" s="77"/>
      <c r="E171" s="77"/>
      <c r="F171" s="77"/>
      <c r="G171" s="77"/>
      <c r="H171" s="77"/>
      <c r="I171" s="77"/>
      <c r="J171" s="77"/>
      <c r="K171" s="77"/>
      <c r="L171" s="77"/>
      <c r="M171" s="77"/>
      <c r="N171" s="77"/>
      <c r="O171" s="77"/>
      <c r="P171" s="77"/>
      <c r="Q171" s="77"/>
      <c r="R171" s="77"/>
      <c r="S171" s="77"/>
      <c r="T171" s="77"/>
      <c r="U171" s="77"/>
      <c r="V171" s="77"/>
      <c r="W171" s="77"/>
    </row>
    <row r="172" spans="1:23" ht="14.4" hidden="1" x14ac:dyDescent="0.3">
      <c r="A172" s="77"/>
      <c r="B172" s="77"/>
      <c r="C172" s="77"/>
      <c r="D172" s="77"/>
      <c r="E172" s="77"/>
      <c r="F172" s="77"/>
      <c r="G172" s="77"/>
      <c r="H172" s="77"/>
      <c r="I172" s="77"/>
      <c r="J172" s="77"/>
      <c r="K172" s="77"/>
      <c r="L172" s="77"/>
      <c r="M172" s="77"/>
      <c r="N172" s="77"/>
      <c r="O172" s="77"/>
      <c r="P172" s="77"/>
      <c r="Q172" s="77"/>
      <c r="R172" s="77"/>
      <c r="S172" s="77"/>
      <c r="T172" s="77"/>
      <c r="U172" s="77"/>
      <c r="V172" s="77"/>
      <c r="W172" s="77"/>
    </row>
    <row r="173" spans="1:23" ht="14.4" hidden="1" x14ac:dyDescent="0.3">
      <c r="A173" s="77"/>
      <c r="B173" s="77"/>
      <c r="C173" s="77"/>
      <c r="D173" s="77"/>
      <c r="E173" s="77"/>
      <c r="F173" s="77"/>
      <c r="G173" s="77"/>
      <c r="H173" s="77"/>
      <c r="I173" s="77"/>
      <c r="J173" s="77"/>
      <c r="K173" s="77"/>
      <c r="L173" s="77"/>
      <c r="M173" s="77"/>
      <c r="N173" s="77"/>
      <c r="O173" s="77"/>
      <c r="P173" s="77"/>
      <c r="Q173" s="77"/>
      <c r="R173" s="77"/>
      <c r="S173" s="77"/>
      <c r="T173" s="77"/>
      <c r="U173" s="77"/>
      <c r="V173" s="77"/>
      <c r="W173" s="77"/>
    </row>
    <row r="174" spans="1:23" ht="14.4" hidden="1" x14ac:dyDescent="0.3">
      <c r="A174" s="77"/>
      <c r="B174" s="77"/>
      <c r="C174" s="77"/>
      <c r="D174" s="77"/>
      <c r="E174" s="77"/>
      <c r="F174" s="77"/>
      <c r="G174" s="77"/>
      <c r="H174" s="77"/>
      <c r="I174" s="77"/>
      <c r="J174" s="77"/>
      <c r="K174" s="77"/>
      <c r="L174" s="77"/>
      <c r="M174" s="77"/>
      <c r="N174" s="77"/>
      <c r="O174" s="77"/>
      <c r="P174" s="77"/>
      <c r="Q174" s="77"/>
      <c r="R174" s="77"/>
      <c r="S174" s="77"/>
      <c r="T174" s="77"/>
      <c r="U174" s="77"/>
      <c r="V174" s="77"/>
      <c r="W174" s="77"/>
    </row>
  </sheetData>
  <mergeCells count="6">
    <mergeCell ref="G2:G10"/>
    <mergeCell ref="B2:B10"/>
    <mergeCell ref="A2:A10"/>
    <mergeCell ref="D2:D10"/>
    <mergeCell ref="E2:E10"/>
    <mergeCell ref="F2:F10"/>
  </mergeCells>
  <pageMargins left="0.51181102362204722" right="0.51181102362204722" top="0.78740157480314965" bottom="0.78740157480314965" header="0.31496062992125984" footer="0.31496062992125984"/>
  <pageSetup paperSize="9" scale="78"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92D050"/>
    <pageSetUpPr fitToPage="1"/>
  </sheetPr>
  <dimension ref="A1:AMM85"/>
  <sheetViews>
    <sheetView showGridLines="0" zoomScale="85" zoomScaleNormal="85" workbookViewId="0">
      <selection activeCell="L13" sqref="L13"/>
    </sheetView>
  </sheetViews>
  <sheetFormatPr defaultColWidth="0" defaultRowHeight="13.2" zeroHeight="1" x14ac:dyDescent="0.25"/>
  <cols>
    <col min="1" max="1" width="7.6640625" style="97" customWidth="1"/>
    <col min="2" max="2" width="18.5546875" style="97" hidden="1" customWidth="1"/>
    <col min="3" max="3" width="12.88671875" style="97" bestFit="1" customWidth="1"/>
    <col min="4" max="4" width="14.5546875" style="97" bestFit="1" customWidth="1"/>
    <col min="5" max="5" width="14.6640625" style="97" bestFit="1" customWidth="1"/>
    <col min="6" max="6" width="10.5546875" style="97" customWidth="1"/>
    <col min="7" max="7" width="16.6640625" style="105" bestFit="1" customWidth="1"/>
    <col min="8" max="8" width="21.33203125" style="97" customWidth="1"/>
    <col min="9" max="9" width="18.44140625" style="97" customWidth="1"/>
    <col min="10" max="10" width="19" style="97" customWidth="1"/>
    <col min="11" max="11" width="18.88671875" style="97" customWidth="1"/>
    <col min="12" max="12" width="20.5546875" style="97" customWidth="1"/>
    <col min="13" max="13" width="16.109375" style="97" customWidth="1"/>
    <col min="14" max="14" width="16.5546875" style="97" customWidth="1"/>
    <col min="15" max="16" width="19.33203125" style="97" customWidth="1"/>
    <col min="17" max="17" width="15" style="97" hidden="1" customWidth="1"/>
    <col min="18" max="18" width="13.109375" style="97" hidden="1" customWidth="1"/>
    <col min="19" max="19" width="15.33203125" style="97" hidden="1" customWidth="1"/>
    <col min="20" max="20" width="16.44140625" style="97" hidden="1" customWidth="1"/>
    <col min="21" max="21" width="11" style="97" hidden="1" customWidth="1"/>
    <col min="22" max="22" width="12.33203125" style="97" hidden="1" customWidth="1"/>
    <col min="23" max="23" width="11" style="97" hidden="1" customWidth="1"/>
    <col min="24" max="24" width="12.33203125" style="97" hidden="1" customWidth="1"/>
    <col min="25" max="1024" width="8.109375" style="97" hidden="1" customWidth="1"/>
    <col min="1025" max="1027" width="7" style="97" hidden="1" customWidth="1"/>
    <col min="1028" max="16384" width="9.109375" style="97" hidden="1"/>
  </cols>
  <sheetData>
    <row r="1" spans="1:23" ht="15" thickBot="1" x14ac:dyDescent="0.3">
      <c r="A1" s="95"/>
      <c r="B1" s="95"/>
      <c r="C1" s="95"/>
      <c r="D1" s="95"/>
      <c r="E1" s="95"/>
      <c r="F1" s="95"/>
      <c r="G1" s="96"/>
      <c r="H1" s="95"/>
      <c r="I1" s="95"/>
      <c r="J1" s="95"/>
      <c r="K1" s="95"/>
      <c r="L1" s="95"/>
      <c r="M1" s="95"/>
      <c r="N1" s="95"/>
      <c r="O1" s="95"/>
      <c r="Q1" s="95"/>
      <c r="R1" s="95"/>
      <c r="S1" s="95"/>
      <c r="T1" s="95"/>
      <c r="U1" s="95"/>
      <c r="V1" s="95"/>
      <c r="W1" s="95"/>
    </row>
    <row r="2" spans="1:23" ht="15" thickBot="1" x14ac:dyDescent="0.3">
      <c r="A2" s="95"/>
      <c r="B2" s="95"/>
      <c r="C2" s="203" t="s">
        <v>44</v>
      </c>
      <c r="D2" s="204"/>
      <c r="E2" s="204"/>
      <c r="F2" s="204"/>
      <c r="G2" s="204"/>
      <c r="H2" s="204"/>
      <c r="I2" s="204"/>
      <c r="J2" s="204"/>
      <c r="K2" s="204"/>
      <c r="L2" s="204"/>
      <c r="M2" s="204"/>
      <c r="N2" s="204"/>
      <c r="O2" s="205"/>
      <c r="P2" s="165"/>
      <c r="Q2" s="95"/>
      <c r="R2" s="95"/>
      <c r="S2" s="95"/>
      <c r="T2" s="95"/>
      <c r="U2" s="95"/>
      <c r="V2" s="95"/>
      <c r="W2" s="95"/>
    </row>
    <row r="3" spans="1:23" ht="15" thickBot="1" x14ac:dyDescent="0.3">
      <c r="A3" s="95"/>
      <c r="B3" s="95"/>
      <c r="C3" s="95"/>
      <c r="D3" s="95"/>
      <c r="E3" s="95"/>
      <c r="F3" s="95"/>
      <c r="G3" s="96"/>
      <c r="H3" s="95"/>
      <c r="I3" s="95"/>
      <c r="J3" s="95"/>
      <c r="K3" s="95"/>
      <c r="L3" s="95"/>
      <c r="M3" s="95"/>
      <c r="N3" s="95"/>
      <c r="O3" s="95"/>
      <c r="P3" s="95"/>
      <c r="Q3" s="95"/>
      <c r="R3" s="95"/>
      <c r="S3" s="95"/>
      <c r="T3" s="95"/>
      <c r="U3" s="95"/>
      <c r="V3" s="95"/>
      <c r="W3" s="95"/>
    </row>
    <row r="4" spans="1:23" ht="15" thickBot="1" x14ac:dyDescent="0.3">
      <c r="A4" s="95"/>
      <c r="B4" s="95"/>
      <c r="C4" s="203" t="s">
        <v>0</v>
      </c>
      <c r="D4" s="204"/>
      <c r="E4" s="204"/>
      <c r="F4" s="204"/>
      <c r="G4" s="204"/>
      <c r="H4" s="204"/>
      <c r="I4" s="205"/>
      <c r="J4" s="203" t="s">
        <v>36</v>
      </c>
      <c r="K4" s="204"/>
      <c r="L4" s="204"/>
      <c r="M4" s="204"/>
      <c r="N4" s="204"/>
      <c r="O4" s="205"/>
      <c r="P4" s="165"/>
      <c r="Q4" s="95"/>
      <c r="R4" s="95"/>
      <c r="S4" s="95"/>
      <c r="T4" s="95"/>
      <c r="U4" s="95"/>
      <c r="V4" s="95"/>
      <c r="W4" s="95"/>
    </row>
    <row r="5" spans="1:23" ht="15" thickBot="1" x14ac:dyDescent="0.3">
      <c r="A5" s="95"/>
      <c r="B5" s="95"/>
      <c r="C5" s="98"/>
      <c r="D5" s="98"/>
      <c r="E5" s="98"/>
      <c r="F5" s="71"/>
      <c r="G5" s="95"/>
      <c r="H5" s="95"/>
      <c r="I5" s="95"/>
      <c r="J5" s="95"/>
      <c r="K5" s="95"/>
      <c r="L5" s="95"/>
      <c r="M5" s="95"/>
      <c r="N5" s="95"/>
      <c r="O5" s="95"/>
      <c r="P5" s="95"/>
      <c r="Q5" s="95"/>
      <c r="R5" s="95" t="s">
        <v>207</v>
      </c>
      <c r="S5" s="95"/>
      <c r="T5" s="95"/>
      <c r="U5" s="95"/>
      <c r="V5" s="95"/>
      <c r="W5" s="95"/>
    </row>
    <row r="6" spans="1:23" ht="15" thickBot="1" x14ac:dyDescent="0.3">
      <c r="A6" s="95"/>
      <c r="B6" s="95"/>
      <c r="C6" s="212" t="s">
        <v>1</v>
      </c>
      <c r="D6" s="213"/>
      <c r="E6" s="212" t="s">
        <v>2</v>
      </c>
      <c r="F6" s="214"/>
      <c r="G6" s="213"/>
      <c r="H6" s="203" t="s">
        <v>37</v>
      </c>
      <c r="I6" s="205"/>
      <c r="J6" s="95"/>
      <c r="K6" s="95"/>
      <c r="L6" s="95"/>
      <c r="M6" s="95"/>
      <c r="N6" s="95"/>
      <c r="O6" s="95"/>
      <c r="P6" s="95"/>
      <c r="Q6" s="95"/>
      <c r="R6" s="95">
        <v>30</v>
      </c>
      <c r="S6" s="95"/>
      <c r="T6" s="95"/>
      <c r="U6" s="95"/>
      <c r="V6" s="95"/>
      <c r="W6" s="95"/>
    </row>
    <row r="7" spans="1:23" ht="14.4" x14ac:dyDescent="0.25">
      <c r="A7" s="216"/>
      <c r="B7" s="95"/>
      <c r="C7" s="113" t="s">
        <v>3</v>
      </c>
      <c r="D7" s="118">
        <f>'3. Calc de Potência do Sistema'!F7</f>
        <v>3600</v>
      </c>
      <c r="E7" s="215" t="s">
        <v>4</v>
      </c>
      <c r="F7" s="215"/>
      <c r="G7" s="119">
        <f>'3. Calc de Potência do Sistema'!C3</f>
        <v>1.1299999999999999</v>
      </c>
      <c r="H7" s="112" t="s">
        <v>24</v>
      </c>
      <c r="I7" s="120">
        <f>'4. Cotações'!B26</f>
        <v>13640</v>
      </c>
      <c r="J7" s="95"/>
      <c r="K7" s="95"/>
      <c r="L7" s="95"/>
      <c r="M7" s="95"/>
      <c r="N7" s="95"/>
      <c r="O7" s="95"/>
      <c r="P7" s="95"/>
      <c r="Q7" s="95"/>
      <c r="R7" s="95">
        <v>50</v>
      </c>
      <c r="S7" s="95"/>
      <c r="T7" s="95"/>
      <c r="U7" s="95"/>
      <c r="V7" s="95"/>
      <c r="W7" s="95"/>
    </row>
    <row r="8" spans="1:23" ht="28.8" x14ac:dyDescent="0.25">
      <c r="A8" s="216"/>
      <c r="B8" s="95"/>
      <c r="C8" s="114" t="s">
        <v>5</v>
      </c>
      <c r="D8" s="127">
        <f>'3. Calc de Potência do Sistema'!F4</f>
        <v>0.24</v>
      </c>
      <c r="E8" s="201" t="s">
        <v>6</v>
      </c>
      <c r="F8" s="201"/>
      <c r="G8" s="130">
        <v>8.0000000000000002E-3</v>
      </c>
      <c r="H8" s="124" t="s">
        <v>25</v>
      </c>
      <c r="I8" s="121">
        <f>M20</f>
        <v>464.50966666666653</v>
      </c>
      <c r="J8" s="95"/>
      <c r="K8" s="95"/>
      <c r="L8" s="95"/>
      <c r="M8" s="95"/>
      <c r="N8" s="95"/>
      <c r="O8" s="95"/>
      <c r="P8" s="95"/>
      <c r="Q8" s="95"/>
      <c r="R8" s="95">
        <v>100</v>
      </c>
      <c r="S8" s="95"/>
      <c r="T8" s="95"/>
      <c r="U8" s="95"/>
      <c r="V8" s="95"/>
      <c r="W8" s="95"/>
    </row>
    <row r="9" spans="1:23" ht="28.8" x14ac:dyDescent="0.25">
      <c r="A9" s="216"/>
      <c r="B9" s="95"/>
      <c r="C9" s="124" t="s">
        <v>38</v>
      </c>
      <c r="D9" s="128">
        <f>'3. Calc de Potência do Sistema'!F3</f>
        <v>5</v>
      </c>
      <c r="E9" s="201" t="s">
        <v>7</v>
      </c>
      <c r="F9" s="201"/>
      <c r="G9" s="130">
        <v>5.0000000000000001E-3</v>
      </c>
      <c r="H9" s="125" t="s">
        <v>26</v>
      </c>
      <c r="I9" s="114">
        <f>VLOOKUP("PAYBACK",B18:C49,2,0)</f>
        <v>2</v>
      </c>
      <c r="J9" s="95"/>
      <c r="K9" s="95"/>
      <c r="L9" s="95"/>
      <c r="M9" s="95"/>
      <c r="N9" s="95"/>
      <c r="O9" s="95"/>
      <c r="P9" s="95"/>
      <c r="Q9" s="95"/>
      <c r="R9" s="95"/>
      <c r="S9" s="95"/>
      <c r="T9" s="95"/>
      <c r="U9" s="95"/>
      <c r="V9" s="95"/>
      <c r="W9" s="95"/>
    </row>
    <row r="10" spans="1:23" ht="43.2" x14ac:dyDescent="0.25">
      <c r="A10" s="216"/>
      <c r="B10" s="95"/>
      <c r="C10" s="124" t="s">
        <v>34</v>
      </c>
      <c r="D10" s="164">
        <v>50</v>
      </c>
      <c r="E10" s="201" t="s">
        <v>8</v>
      </c>
      <c r="F10" s="201"/>
      <c r="G10" s="130">
        <v>0.06</v>
      </c>
      <c r="H10" s="124" t="s">
        <v>27</v>
      </c>
      <c r="I10" s="121">
        <f>SUM(L20:L45)</f>
        <v>526342.97651166259</v>
      </c>
      <c r="J10" s="95"/>
      <c r="K10" s="95"/>
      <c r="L10" s="95"/>
      <c r="M10" s="95"/>
      <c r="N10" s="95"/>
      <c r="O10" s="95"/>
      <c r="P10" s="95"/>
      <c r="Q10" s="95"/>
      <c r="R10" s="95"/>
      <c r="S10" s="95"/>
      <c r="T10" s="95"/>
      <c r="U10" s="95"/>
      <c r="V10" s="95"/>
      <c r="W10" s="95"/>
    </row>
    <row r="11" spans="1:23" ht="14.4" x14ac:dyDescent="0.25">
      <c r="A11" s="95"/>
      <c r="B11" s="95"/>
      <c r="C11" s="95"/>
      <c r="D11" s="95"/>
      <c r="E11" s="201" t="s">
        <v>9</v>
      </c>
      <c r="F11" s="201"/>
      <c r="G11" s="130">
        <v>0.1</v>
      </c>
      <c r="H11" s="124" t="s">
        <v>28</v>
      </c>
      <c r="I11" s="117">
        <f>NPV(G14,I20:I45)</f>
        <v>69896.322574463076</v>
      </c>
      <c r="J11" s="95"/>
      <c r="K11" s="95"/>
      <c r="L11" s="95"/>
      <c r="M11" s="95"/>
      <c r="N11" s="95"/>
      <c r="O11" s="95"/>
      <c r="P11" s="95"/>
      <c r="Q11" s="95"/>
      <c r="R11" s="95"/>
      <c r="S11" s="95"/>
      <c r="T11" s="95"/>
      <c r="U11" s="95"/>
      <c r="V11" s="95"/>
      <c r="W11" s="95"/>
    </row>
    <row r="12" spans="1:23" ht="14.4" x14ac:dyDescent="0.25">
      <c r="A12" s="95"/>
      <c r="B12" s="95"/>
      <c r="C12" s="95"/>
      <c r="D12" s="95"/>
      <c r="E12" s="201" t="s">
        <v>10</v>
      </c>
      <c r="F12" s="201"/>
      <c r="G12" s="131">
        <v>13</v>
      </c>
      <c r="H12" s="124" t="s">
        <v>29</v>
      </c>
      <c r="I12" s="122">
        <f>IRR(I20:I45)</f>
        <v>0.70061431784556083</v>
      </c>
      <c r="J12" s="95"/>
      <c r="K12" s="95"/>
      <c r="L12" s="95"/>
      <c r="M12" s="95"/>
      <c r="N12" s="95"/>
      <c r="O12" s="95"/>
      <c r="P12" s="95"/>
      <c r="Q12" s="95"/>
      <c r="R12" s="95"/>
      <c r="S12" s="95"/>
      <c r="T12" s="95"/>
      <c r="U12" s="95"/>
      <c r="V12" s="95"/>
      <c r="W12" s="95"/>
    </row>
    <row r="13" spans="1:23" ht="28.8" x14ac:dyDescent="0.25">
      <c r="A13" s="95"/>
      <c r="B13" s="95"/>
      <c r="C13" s="95"/>
      <c r="D13" s="95"/>
      <c r="E13" s="201" t="str">
        <f>"Custo de Inversor no ano "&amp; G12</f>
        <v>Custo de Inversor no ano 13</v>
      </c>
      <c r="F13" s="201"/>
      <c r="G13" s="132">
        <v>1000</v>
      </c>
      <c r="H13" s="124" t="s">
        <v>30</v>
      </c>
      <c r="I13" s="123">
        <f>I15/365</f>
        <v>12.311999999999998</v>
      </c>
      <c r="J13" s="95"/>
      <c r="K13" s="95"/>
      <c r="L13" s="95"/>
      <c r="M13" s="95"/>
      <c r="N13" s="95"/>
      <c r="O13" s="95"/>
      <c r="P13" s="95"/>
      <c r="Q13" s="95"/>
      <c r="R13" s="95"/>
      <c r="S13" s="95"/>
      <c r="T13" s="95"/>
      <c r="U13" s="95"/>
      <c r="V13" s="95"/>
      <c r="W13" s="95"/>
    </row>
    <row r="14" spans="1:23" ht="28.8" x14ac:dyDescent="0.25">
      <c r="A14" s="95"/>
      <c r="B14" s="95"/>
      <c r="C14" s="95"/>
      <c r="D14" s="95"/>
      <c r="E14" s="201" t="s">
        <v>11</v>
      </c>
      <c r="F14" s="201"/>
      <c r="G14" s="130">
        <v>0.12</v>
      </c>
      <c r="H14" s="126" t="s">
        <v>31</v>
      </c>
      <c r="I14" s="123">
        <f>I15/12</f>
        <v>374.48999999999995</v>
      </c>
      <c r="J14" s="95"/>
      <c r="K14" s="95"/>
      <c r="L14" s="95"/>
      <c r="M14" s="95"/>
      <c r="N14" s="95"/>
      <c r="O14" s="95"/>
      <c r="P14" s="95"/>
      <c r="Q14" s="129"/>
      <c r="R14" s="95"/>
      <c r="S14" s="95"/>
      <c r="T14" s="95"/>
      <c r="U14" s="95"/>
      <c r="V14" s="95"/>
      <c r="W14" s="95"/>
    </row>
    <row r="15" spans="1:23" ht="29.4" thickBot="1" x14ac:dyDescent="0.3">
      <c r="A15" s="95"/>
      <c r="B15" s="95"/>
      <c r="C15" s="95"/>
      <c r="D15" s="95"/>
      <c r="E15" s="95"/>
      <c r="F15" s="99"/>
      <c r="G15" s="96"/>
      <c r="H15" s="124" t="s">
        <v>32</v>
      </c>
      <c r="I15" s="123">
        <f>AVERAGE(D20:D45)</f>
        <v>4493.8799999999992</v>
      </c>
      <c r="J15" s="95"/>
      <c r="K15" s="95"/>
      <c r="L15" s="95"/>
      <c r="M15" s="95"/>
      <c r="N15" s="95"/>
      <c r="O15" s="95"/>
      <c r="P15" s="95"/>
      <c r="Q15" s="95"/>
      <c r="R15" s="95"/>
      <c r="S15" s="95"/>
      <c r="T15" s="95"/>
      <c r="U15" s="95"/>
      <c r="V15" s="95"/>
      <c r="W15" s="95"/>
    </row>
    <row r="16" spans="1:23" ht="29.4" thickBot="1" x14ac:dyDescent="0.3">
      <c r="A16" s="95"/>
      <c r="B16" s="95"/>
      <c r="C16" s="206" t="s">
        <v>178</v>
      </c>
      <c r="D16" s="207"/>
      <c r="E16" s="207"/>
      <c r="F16" s="208"/>
      <c r="G16" s="96"/>
      <c r="H16" s="124" t="s">
        <v>33</v>
      </c>
      <c r="I16" s="117">
        <f>(I7+G13+(G9*I7*25))/SUM(D20:D45)</f>
        <v>0.13989110660583864</v>
      </c>
      <c r="J16" s="95"/>
      <c r="K16" s="95"/>
      <c r="L16" s="95"/>
      <c r="M16" s="95"/>
      <c r="N16" s="95"/>
      <c r="O16" s="95"/>
      <c r="P16" s="95"/>
      <c r="Q16" s="95"/>
      <c r="R16" s="95"/>
      <c r="S16" s="95"/>
      <c r="T16" s="95"/>
      <c r="U16" s="95"/>
      <c r="V16" s="95"/>
      <c r="W16" s="95"/>
    </row>
    <row r="17" spans="1:24" ht="15" thickBot="1" x14ac:dyDescent="0.3">
      <c r="A17" s="95"/>
      <c r="B17" s="95"/>
      <c r="C17" s="95"/>
      <c r="D17" s="95"/>
      <c r="E17" s="95"/>
      <c r="F17" s="99"/>
      <c r="G17" s="96"/>
      <c r="H17" s="95"/>
      <c r="I17" s="100"/>
      <c r="J17" s="101"/>
      <c r="K17" s="95"/>
      <c r="L17" s="95"/>
      <c r="M17" s="95"/>
      <c r="N17" s="95"/>
      <c r="O17" s="95"/>
      <c r="P17" s="95"/>
      <c r="Q17" s="95"/>
      <c r="R17" s="95"/>
      <c r="S17" s="95"/>
      <c r="T17" s="95"/>
      <c r="U17" s="95"/>
      <c r="V17" s="95"/>
      <c r="W17" s="95"/>
    </row>
    <row r="18" spans="1:24" ht="15" thickBot="1" x14ac:dyDescent="0.3">
      <c r="A18" s="95"/>
      <c r="B18" s="95"/>
      <c r="C18" s="203" t="s">
        <v>16</v>
      </c>
      <c r="D18" s="204"/>
      <c r="E18" s="204"/>
      <c r="F18" s="204"/>
      <c r="G18" s="204"/>
      <c r="H18" s="204"/>
      <c r="I18" s="204"/>
      <c r="J18" s="204"/>
      <c r="K18" s="204"/>
      <c r="L18" s="204"/>
      <c r="M18" s="204"/>
      <c r="N18" s="204"/>
      <c r="O18" s="205"/>
      <c r="P18" s="165"/>
      <c r="Q18" s="95"/>
      <c r="R18" s="95"/>
      <c r="S18" s="95"/>
      <c r="T18" s="95"/>
      <c r="U18" s="95"/>
      <c r="V18" s="95"/>
      <c r="W18" s="95"/>
    </row>
    <row r="19" spans="1:24" ht="28.8" x14ac:dyDescent="0.25">
      <c r="A19" s="95"/>
      <c r="B19" s="95"/>
      <c r="C19" s="110" t="s">
        <v>17</v>
      </c>
      <c r="D19" s="110" t="s">
        <v>35</v>
      </c>
      <c r="E19" s="111" t="s">
        <v>39</v>
      </c>
      <c r="F19" s="110" t="s">
        <v>19</v>
      </c>
      <c r="G19" s="112" t="s">
        <v>20</v>
      </c>
      <c r="H19" s="112" t="s">
        <v>21</v>
      </c>
      <c r="I19" s="112" t="s">
        <v>22</v>
      </c>
      <c r="J19" s="112" t="s">
        <v>23</v>
      </c>
      <c r="K19" s="113" t="s">
        <v>18</v>
      </c>
      <c r="L19" s="113" t="s">
        <v>14</v>
      </c>
      <c r="M19" s="113" t="s">
        <v>15</v>
      </c>
      <c r="N19" s="113" t="s">
        <v>12</v>
      </c>
      <c r="O19" s="113" t="s">
        <v>13</v>
      </c>
      <c r="P19" s="95"/>
      <c r="Q19" s="95"/>
      <c r="R19" s="95"/>
      <c r="S19" s="95"/>
      <c r="T19" s="95"/>
      <c r="U19" s="95"/>
      <c r="V19" s="95"/>
      <c r="W19" s="95"/>
    </row>
    <row r="20" spans="1:24" ht="14.4" x14ac:dyDescent="0.25">
      <c r="A20" s="95"/>
      <c r="B20" s="95" t="str">
        <f t="shared" ref="B20:B45" si="0">IF(AND(J20&gt;0,J19&lt;0),"PAYBACK","")</f>
        <v/>
      </c>
      <c r="C20" s="114">
        <v>0</v>
      </c>
      <c r="D20" s="115">
        <f t="shared" ref="D20:D45" si="1">$D$7*(1-$D$8)*(1-($G$8*C20))*($D$9*365)/1000</f>
        <v>4993.2</v>
      </c>
      <c r="E20" s="116">
        <f t="shared" ref="E20:E45" si="2">D20/12</f>
        <v>416.09999999999997</v>
      </c>
      <c r="F20" s="117">
        <f t="shared" ref="F20:F45" si="3">$G$7*((1+$G$11)^C20)</f>
        <v>1.1299999999999999</v>
      </c>
      <c r="G20" s="117">
        <f t="shared" ref="G20:G45" si="4">D20*($G$7*((1+$G$11)^C20))</f>
        <v>5642.3159999999989</v>
      </c>
      <c r="H20" s="117">
        <f>-($I$7+(F20*$D$10*12)+($G$9*($I$7*((1+$G$10)^C20)))+IF(C20=$G$12,$G$13,0))</f>
        <v>-14386.2</v>
      </c>
      <c r="I20" s="117">
        <f t="shared" ref="I20:I45" si="5">H20+G20</f>
        <v>-8743.8840000000018</v>
      </c>
      <c r="J20" s="117">
        <f>I20</f>
        <v>-8743.8840000000018</v>
      </c>
      <c r="K20" s="117">
        <f t="shared" ref="K20:K45" si="6">-((12*$D$10)+D20)*F20</f>
        <v>-6320.3159999999989</v>
      </c>
      <c r="L20" s="117">
        <f t="shared" ref="L20:L45" si="7">N20-O20</f>
        <v>5574.1159999999982</v>
      </c>
      <c r="M20" s="117">
        <f t="shared" ref="M20:M45" si="8">L20/12</f>
        <v>464.50966666666653</v>
      </c>
      <c r="N20" s="117">
        <f t="shared" ref="N20:N45" si="9">K20*-1</f>
        <v>6320.3159999999989</v>
      </c>
      <c r="O20" s="117">
        <f>(H20*-1)-I7-IF(G12=C20,G13,0)</f>
        <v>746.20000000000073</v>
      </c>
      <c r="P20" s="101"/>
      <c r="Q20" s="101"/>
      <c r="R20" s="95"/>
      <c r="S20" s="95"/>
      <c r="T20" s="95"/>
      <c r="U20" s="95"/>
      <c r="V20" s="95"/>
      <c r="W20" s="95"/>
    </row>
    <row r="21" spans="1:24" ht="14.4" x14ac:dyDescent="0.25">
      <c r="A21" s="95"/>
      <c r="B21" s="95" t="str">
        <f t="shared" si="0"/>
        <v/>
      </c>
      <c r="C21" s="114">
        <v>1</v>
      </c>
      <c r="D21" s="115">
        <f t="shared" si="1"/>
        <v>4953.2544000000007</v>
      </c>
      <c r="E21" s="116">
        <f t="shared" si="2"/>
        <v>412.77120000000008</v>
      </c>
      <c r="F21" s="117">
        <f t="shared" si="3"/>
        <v>1.2429999999999999</v>
      </c>
      <c r="G21" s="117">
        <f>D21*($G$7*((1+$G$11)^C21))</f>
        <v>6156.8952192000006</v>
      </c>
      <c r="H21" s="117">
        <f>-((F21*$D$10*12)+($G$9*($I$7*((1+$G$10)^C21)))+IF(C21=$G$12,$G$13,0))</f>
        <v>-818.09199999999998</v>
      </c>
      <c r="I21" s="117">
        <f t="shared" si="5"/>
        <v>5338.803219200001</v>
      </c>
      <c r="J21" s="117">
        <f t="shared" ref="J21:J45" si="10">J20+I21</f>
        <v>-3405.0807808000009</v>
      </c>
      <c r="K21" s="117">
        <f t="shared" si="6"/>
        <v>-6902.6952191999999</v>
      </c>
      <c r="L21" s="117">
        <f t="shared" si="7"/>
        <v>6084.6032192000002</v>
      </c>
      <c r="M21" s="117">
        <f t="shared" si="8"/>
        <v>507.05026826666671</v>
      </c>
      <c r="N21" s="117">
        <f t="shared" si="9"/>
        <v>6902.6952191999999</v>
      </c>
      <c r="O21" s="117">
        <f t="shared" ref="O21:O45" si="11">(-1*(H21))-IF($G$12=C21,$G$13,0)</f>
        <v>818.09199999999998</v>
      </c>
      <c r="P21" s="101"/>
      <c r="Q21" s="101"/>
      <c r="R21" s="95"/>
      <c r="S21" s="95"/>
      <c r="T21" s="95"/>
      <c r="U21" s="95"/>
      <c r="V21" s="95"/>
      <c r="W21" s="95"/>
    </row>
    <row r="22" spans="1:24" ht="14.4" x14ac:dyDescent="0.25">
      <c r="A22" s="95"/>
      <c r="B22" s="95" t="str">
        <f t="shared" si="0"/>
        <v>PAYBACK</v>
      </c>
      <c r="C22" s="114">
        <v>2</v>
      </c>
      <c r="D22" s="115">
        <f t="shared" si="1"/>
        <v>4913.3088000000007</v>
      </c>
      <c r="E22" s="116">
        <f t="shared" si="2"/>
        <v>409.44240000000008</v>
      </c>
      <c r="F22" s="117">
        <f t="shared" si="3"/>
        <v>1.3673000000000002</v>
      </c>
      <c r="G22" s="117">
        <f t="shared" si="4"/>
        <v>6717.967122240002</v>
      </c>
      <c r="H22" s="117">
        <f>-((F22*$D$10*12)+($G$9*($I$7*((1+$G$10)^C22)))+IF(C22=$G$12,$G$13,0))</f>
        <v>-897.00952000000007</v>
      </c>
      <c r="I22" s="117">
        <f t="shared" si="5"/>
        <v>5820.9576022400015</v>
      </c>
      <c r="J22" s="117">
        <f t="shared" si="10"/>
        <v>2415.8768214400006</v>
      </c>
      <c r="K22" s="117">
        <f t="shared" si="6"/>
        <v>-7538.3471222400021</v>
      </c>
      <c r="L22" s="117">
        <f t="shared" si="7"/>
        <v>6641.3376022400025</v>
      </c>
      <c r="M22" s="117">
        <f t="shared" si="8"/>
        <v>553.44480018666684</v>
      </c>
      <c r="N22" s="117">
        <f t="shared" si="9"/>
        <v>7538.3471222400021</v>
      </c>
      <c r="O22" s="117">
        <f t="shared" si="11"/>
        <v>897.00952000000007</v>
      </c>
      <c r="P22" s="101"/>
      <c r="Q22" s="101"/>
      <c r="R22" s="95"/>
      <c r="S22" s="95"/>
      <c r="T22" s="95"/>
      <c r="U22" s="95"/>
      <c r="V22" s="95"/>
      <c r="W22" s="95"/>
      <c r="X22" s="102"/>
    </row>
    <row r="23" spans="1:24" ht="14.4" x14ac:dyDescent="0.25">
      <c r="A23" s="95"/>
      <c r="B23" s="95" t="str">
        <f t="shared" si="0"/>
        <v/>
      </c>
      <c r="C23" s="114">
        <v>3</v>
      </c>
      <c r="D23" s="115">
        <f t="shared" si="1"/>
        <v>4873.3631999999989</v>
      </c>
      <c r="E23" s="116">
        <f t="shared" si="2"/>
        <v>406.11359999999991</v>
      </c>
      <c r="F23" s="117">
        <f t="shared" si="3"/>
        <v>1.5040300000000004</v>
      </c>
      <c r="G23" s="117">
        <f t="shared" si="4"/>
        <v>7329.6844536960007</v>
      </c>
      <c r="H23" s="117">
        <f t="shared" ref="H23:H45" si="12">-((F23*$D$10*12)+($G$9*($I$7*((1+$G$10)^C23)))+IF(C23=$G$12,$G$13,0))</f>
        <v>-983.64529120000043</v>
      </c>
      <c r="I23" s="117">
        <f t="shared" si="5"/>
        <v>6346.0391624960002</v>
      </c>
      <c r="J23" s="117">
        <f t="shared" si="10"/>
        <v>8761.915983936</v>
      </c>
      <c r="K23" s="117">
        <f t="shared" si="6"/>
        <v>-8232.1024536960012</v>
      </c>
      <c r="L23" s="117">
        <f t="shared" si="7"/>
        <v>7248.4571624960008</v>
      </c>
      <c r="M23" s="117">
        <f t="shared" si="8"/>
        <v>604.03809687466673</v>
      </c>
      <c r="N23" s="117">
        <f t="shared" si="9"/>
        <v>8232.1024536960012</v>
      </c>
      <c r="O23" s="117">
        <f t="shared" si="11"/>
        <v>983.64529120000043</v>
      </c>
      <c r="P23" s="101"/>
      <c r="Q23" s="101"/>
      <c r="R23" s="95"/>
      <c r="S23" s="95"/>
      <c r="T23" s="95"/>
      <c r="U23" s="95"/>
      <c r="V23" s="95"/>
      <c r="W23" s="95"/>
    </row>
    <row r="24" spans="1:24" ht="14.4" x14ac:dyDescent="0.25">
      <c r="A24" s="95"/>
      <c r="B24" s="95" t="str">
        <f t="shared" si="0"/>
        <v/>
      </c>
      <c r="C24" s="114">
        <v>4</v>
      </c>
      <c r="D24" s="115">
        <f t="shared" si="1"/>
        <v>4833.4175999999998</v>
      </c>
      <c r="E24" s="116">
        <f t="shared" si="2"/>
        <v>402.78479999999996</v>
      </c>
      <c r="F24" s="117">
        <f t="shared" si="3"/>
        <v>1.6544330000000003</v>
      </c>
      <c r="G24" s="117">
        <f t="shared" si="4"/>
        <v>7996.5655802208012</v>
      </c>
      <c r="H24" s="117">
        <f t="shared" si="12"/>
        <v>-1078.7607286720001</v>
      </c>
      <c r="I24" s="117">
        <f t="shared" si="5"/>
        <v>6917.8048515488008</v>
      </c>
      <c r="J24" s="117">
        <f t="shared" si="10"/>
        <v>15679.720835484801</v>
      </c>
      <c r="K24" s="117">
        <f t="shared" si="6"/>
        <v>-8989.2253802208015</v>
      </c>
      <c r="L24" s="117">
        <f t="shared" si="7"/>
        <v>7910.4646515488012</v>
      </c>
      <c r="M24" s="117">
        <f t="shared" si="8"/>
        <v>659.20538762906676</v>
      </c>
      <c r="N24" s="117">
        <f t="shared" si="9"/>
        <v>8989.2253802208015</v>
      </c>
      <c r="O24" s="117">
        <f t="shared" si="11"/>
        <v>1078.7607286720001</v>
      </c>
      <c r="P24" s="101"/>
      <c r="Q24" s="101"/>
      <c r="R24" s="95"/>
      <c r="S24" s="95"/>
      <c r="T24" s="95"/>
      <c r="U24" s="95"/>
      <c r="V24" s="95"/>
      <c r="W24" s="95"/>
    </row>
    <row r="25" spans="1:24" ht="14.4" x14ac:dyDescent="0.25">
      <c r="A25" s="95"/>
      <c r="B25" s="95" t="str">
        <f t="shared" si="0"/>
        <v/>
      </c>
      <c r="C25" s="114">
        <v>5</v>
      </c>
      <c r="D25" s="115">
        <f t="shared" si="1"/>
        <v>4793.4719999999998</v>
      </c>
      <c r="E25" s="116">
        <f t="shared" si="2"/>
        <v>399.45599999999996</v>
      </c>
      <c r="F25" s="117">
        <f t="shared" si="3"/>
        <v>1.8198763000000004</v>
      </c>
      <c r="G25" s="117">
        <f t="shared" si="4"/>
        <v>8723.5260875136009</v>
      </c>
      <c r="H25" s="117">
        <f t="shared" si="12"/>
        <v>-1183.1927643923202</v>
      </c>
      <c r="I25" s="117">
        <f t="shared" si="5"/>
        <v>7540.333323121281</v>
      </c>
      <c r="J25" s="117">
        <f t="shared" si="10"/>
        <v>23220.054158606083</v>
      </c>
      <c r="K25" s="117">
        <f t="shared" si="6"/>
        <v>-9815.4518675136023</v>
      </c>
      <c r="L25" s="117">
        <f t="shared" si="7"/>
        <v>8632.2591031212814</v>
      </c>
      <c r="M25" s="117">
        <f t="shared" si="8"/>
        <v>719.35492526010682</v>
      </c>
      <c r="N25" s="117">
        <f t="shared" si="9"/>
        <v>9815.4518675136023</v>
      </c>
      <c r="O25" s="117">
        <f t="shared" si="11"/>
        <v>1183.1927643923202</v>
      </c>
      <c r="P25" s="101"/>
      <c r="Q25" s="101"/>
      <c r="R25" s="95"/>
      <c r="S25" s="95"/>
      <c r="T25" s="95"/>
      <c r="U25" s="95"/>
      <c r="V25" s="95"/>
      <c r="W25" s="95"/>
    </row>
    <row r="26" spans="1:24" ht="14.4" x14ac:dyDescent="0.25">
      <c r="A26" s="95"/>
      <c r="B26" s="95" t="str">
        <f t="shared" si="0"/>
        <v/>
      </c>
      <c r="C26" s="114">
        <v>6</v>
      </c>
      <c r="D26" s="115">
        <f t="shared" si="1"/>
        <v>4753.5264000000006</v>
      </c>
      <c r="E26" s="116">
        <f t="shared" si="2"/>
        <v>396.12720000000007</v>
      </c>
      <c r="F26" s="117">
        <f t="shared" si="3"/>
        <v>2.0018639300000007</v>
      </c>
      <c r="G26" s="117">
        <f t="shared" si="4"/>
        <v>9515.9130404627576</v>
      </c>
      <c r="H26" s="117">
        <f t="shared" si="12"/>
        <v>-1297.8613614558597</v>
      </c>
      <c r="I26" s="117">
        <f t="shared" si="5"/>
        <v>8218.0516790068978</v>
      </c>
      <c r="J26" s="117">
        <f t="shared" si="10"/>
        <v>31438.10583761298</v>
      </c>
      <c r="K26" s="117">
        <f t="shared" si="6"/>
        <v>-10717.031398462757</v>
      </c>
      <c r="L26" s="117">
        <f t="shared" si="7"/>
        <v>9419.1700370068975</v>
      </c>
      <c r="M26" s="117">
        <f t="shared" si="8"/>
        <v>784.93083641724149</v>
      </c>
      <c r="N26" s="117">
        <f t="shared" si="9"/>
        <v>10717.031398462757</v>
      </c>
      <c r="O26" s="117">
        <f t="shared" si="11"/>
        <v>1297.8613614558597</v>
      </c>
      <c r="P26" s="101"/>
      <c r="Q26" s="101"/>
      <c r="R26" s="95"/>
      <c r="S26" s="95"/>
      <c r="T26" s="95"/>
      <c r="U26" s="95"/>
      <c r="V26" s="95"/>
      <c r="W26" s="95"/>
    </row>
    <row r="27" spans="1:24" ht="14.4" x14ac:dyDescent="0.25">
      <c r="A27" s="95"/>
      <c r="B27" s="95" t="str">
        <f t="shared" si="0"/>
        <v/>
      </c>
      <c r="C27" s="114">
        <v>7</v>
      </c>
      <c r="D27" s="115">
        <f t="shared" si="1"/>
        <v>4713.5807999999997</v>
      </c>
      <c r="E27" s="116">
        <f t="shared" si="2"/>
        <v>392.79839999999996</v>
      </c>
      <c r="F27" s="117">
        <f t="shared" si="3"/>
        <v>2.2020503230000013</v>
      </c>
      <c r="G27" s="117">
        <f t="shared" si="4"/>
        <v>10379.542123126605</v>
      </c>
      <c r="H27" s="117">
        <f t="shared" si="12"/>
        <v>-1423.7777774632116</v>
      </c>
      <c r="I27" s="117">
        <f t="shared" si="5"/>
        <v>8955.7643456633923</v>
      </c>
      <c r="J27" s="117">
        <f t="shared" si="10"/>
        <v>40393.870183276376</v>
      </c>
      <c r="K27" s="117">
        <f t="shared" si="6"/>
        <v>-11700.772316926605</v>
      </c>
      <c r="L27" s="117">
        <f t="shared" si="7"/>
        <v>10276.994539463392</v>
      </c>
      <c r="M27" s="117">
        <f t="shared" si="8"/>
        <v>856.4162116219494</v>
      </c>
      <c r="N27" s="117">
        <f t="shared" si="9"/>
        <v>11700.772316926605</v>
      </c>
      <c r="O27" s="117">
        <f t="shared" si="11"/>
        <v>1423.7777774632116</v>
      </c>
      <c r="P27" s="101"/>
      <c r="Q27" s="101"/>
      <c r="R27" s="95"/>
      <c r="S27" s="95"/>
      <c r="T27" s="95"/>
      <c r="U27" s="95"/>
      <c r="V27" s="95"/>
      <c r="W27" s="95"/>
    </row>
    <row r="28" spans="1:24" ht="14.4" x14ac:dyDescent="0.25">
      <c r="A28" s="95"/>
      <c r="B28" s="95" t="str">
        <f t="shared" si="0"/>
        <v/>
      </c>
      <c r="C28" s="114">
        <v>8</v>
      </c>
      <c r="D28" s="115">
        <f t="shared" si="1"/>
        <v>4673.6351999999988</v>
      </c>
      <c r="E28" s="116">
        <f t="shared" si="2"/>
        <v>389.4695999999999</v>
      </c>
      <c r="F28" s="117">
        <f t="shared" si="3"/>
        <v>2.4222553553000012</v>
      </c>
      <c r="G28" s="117">
        <f t="shared" si="4"/>
        <v>11320.73789191859</v>
      </c>
      <c r="H28" s="117">
        <f t="shared" si="12"/>
        <v>-1562.0536518630042</v>
      </c>
      <c r="I28" s="117">
        <f t="shared" si="5"/>
        <v>9758.684240055587</v>
      </c>
      <c r="J28" s="117">
        <f t="shared" si="10"/>
        <v>50152.554423331967</v>
      </c>
      <c r="K28" s="117">
        <f t="shared" si="6"/>
        <v>-12774.091105098591</v>
      </c>
      <c r="L28" s="117">
        <f t="shared" si="7"/>
        <v>11212.037453235585</v>
      </c>
      <c r="M28" s="117">
        <f t="shared" si="8"/>
        <v>934.33645443629882</v>
      </c>
      <c r="N28" s="117">
        <f t="shared" si="9"/>
        <v>12774.091105098591</v>
      </c>
      <c r="O28" s="117">
        <f t="shared" si="11"/>
        <v>1562.0536518630042</v>
      </c>
      <c r="P28" s="101"/>
      <c r="Q28" s="101"/>
      <c r="R28" s="95"/>
      <c r="S28" s="95"/>
      <c r="T28" s="95"/>
      <c r="U28" s="95"/>
      <c r="V28" s="95"/>
      <c r="W28" s="95"/>
    </row>
    <row r="29" spans="1:24" ht="14.4" x14ac:dyDescent="0.25">
      <c r="A29" s="95"/>
      <c r="B29" s="95" t="str">
        <f t="shared" si="0"/>
        <v/>
      </c>
      <c r="C29" s="114">
        <v>9</v>
      </c>
      <c r="D29" s="115">
        <f t="shared" si="1"/>
        <v>4633.6895999999997</v>
      </c>
      <c r="E29" s="116">
        <f t="shared" si="2"/>
        <v>386.14079999999996</v>
      </c>
      <c r="F29" s="117">
        <f t="shared" si="3"/>
        <v>2.6644808908300015</v>
      </c>
      <c r="G29" s="117">
        <f t="shared" si="4"/>
        <v>12346.377393237712</v>
      </c>
      <c r="H29" s="117">
        <f t="shared" si="12"/>
        <v>-1713.9109995019844</v>
      </c>
      <c r="I29" s="117">
        <f t="shared" si="5"/>
        <v>10632.466393735727</v>
      </c>
      <c r="J29" s="117">
        <f t="shared" si="10"/>
        <v>60785.020817067692</v>
      </c>
      <c r="K29" s="117">
        <f t="shared" si="6"/>
        <v>-13945.065927735714</v>
      </c>
      <c r="L29" s="117">
        <f t="shared" si="7"/>
        <v>12231.154928233729</v>
      </c>
      <c r="M29" s="117">
        <f t="shared" si="8"/>
        <v>1019.2629106861441</v>
      </c>
      <c r="N29" s="117">
        <f t="shared" si="9"/>
        <v>13945.065927735714</v>
      </c>
      <c r="O29" s="117">
        <f t="shared" si="11"/>
        <v>1713.9109995019844</v>
      </c>
      <c r="P29" s="101"/>
      <c r="Q29" s="101"/>
      <c r="R29" s="95"/>
      <c r="S29" s="95"/>
      <c r="T29" s="95"/>
      <c r="U29" s="95"/>
      <c r="V29" s="95"/>
      <c r="W29" s="95"/>
    </row>
    <row r="30" spans="1:24" ht="14.4" x14ac:dyDescent="0.25">
      <c r="A30" s="95"/>
      <c r="B30" s="95" t="str">
        <f t="shared" si="0"/>
        <v/>
      </c>
      <c r="C30" s="114">
        <v>10</v>
      </c>
      <c r="D30" s="115">
        <f t="shared" si="1"/>
        <v>4593.7439999999997</v>
      </c>
      <c r="E30" s="116">
        <f t="shared" si="2"/>
        <v>382.81199999999995</v>
      </c>
      <c r="F30" s="117">
        <f t="shared" si="3"/>
        <v>2.9309289799130021</v>
      </c>
      <c r="G30" s="117">
        <f t="shared" si="4"/>
        <v>13463.937415901473</v>
      </c>
      <c r="H30" s="117">
        <f t="shared" si="12"/>
        <v>-1880.6932008520239</v>
      </c>
      <c r="I30" s="117">
        <f t="shared" si="5"/>
        <v>11583.24421504945</v>
      </c>
      <c r="J30" s="117">
        <f t="shared" si="10"/>
        <v>72368.265032117139</v>
      </c>
      <c r="K30" s="117">
        <f t="shared" si="6"/>
        <v>-15222.494803849275</v>
      </c>
      <c r="L30" s="117">
        <f t="shared" si="7"/>
        <v>13341.801602997251</v>
      </c>
      <c r="M30" s="117">
        <f t="shared" si="8"/>
        <v>1111.8168002497709</v>
      </c>
      <c r="N30" s="117">
        <f t="shared" si="9"/>
        <v>15222.494803849275</v>
      </c>
      <c r="O30" s="117">
        <f t="shared" si="11"/>
        <v>1880.6932008520239</v>
      </c>
      <c r="P30" s="101"/>
      <c r="Q30" s="101"/>
      <c r="R30" s="95"/>
      <c r="S30" s="95"/>
      <c r="T30" s="95"/>
      <c r="U30" s="95"/>
      <c r="V30" s="95"/>
      <c r="W30" s="95"/>
    </row>
    <row r="31" spans="1:24" ht="14.4" x14ac:dyDescent="0.25">
      <c r="A31" s="95"/>
      <c r="B31" s="95" t="str">
        <f t="shared" si="0"/>
        <v/>
      </c>
      <c r="C31" s="114">
        <v>11</v>
      </c>
      <c r="D31" s="115">
        <f t="shared" si="1"/>
        <v>4553.7984000000006</v>
      </c>
      <c r="E31" s="116">
        <f t="shared" si="2"/>
        <v>379.48320000000007</v>
      </c>
      <c r="F31" s="117">
        <f t="shared" si="3"/>
        <v>3.2240218779043026</v>
      </c>
      <c r="G31" s="117">
        <f t="shared" si="4"/>
        <v>14681.545669165611</v>
      </c>
      <c r="H31" s="117">
        <f t="shared" si="12"/>
        <v>-2063.8770884210576</v>
      </c>
      <c r="I31" s="117">
        <f t="shared" si="5"/>
        <v>12617.668580744554</v>
      </c>
      <c r="J31" s="117">
        <f t="shared" si="10"/>
        <v>84985.9336128617</v>
      </c>
      <c r="K31" s="117">
        <f t="shared" si="6"/>
        <v>-16615.958795908191</v>
      </c>
      <c r="L31" s="117">
        <f t="shared" si="7"/>
        <v>14552.081707487134</v>
      </c>
      <c r="M31" s="117">
        <f t="shared" si="8"/>
        <v>1212.6734756239277</v>
      </c>
      <c r="N31" s="117">
        <f t="shared" si="9"/>
        <v>16615.958795908191</v>
      </c>
      <c r="O31" s="117">
        <f t="shared" si="11"/>
        <v>2063.8770884210576</v>
      </c>
      <c r="P31" s="101"/>
      <c r="Q31" s="101"/>
      <c r="R31" s="95"/>
      <c r="S31" s="95"/>
      <c r="T31" s="95"/>
      <c r="U31" s="95"/>
      <c r="V31" s="95"/>
      <c r="W31" s="95"/>
    </row>
    <row r="32" spans="1:24" ht="14.4" x14ac:dyDescent="0.25">
      <c r="A32" s="95"/>
      <c r="B32" s="95" t="str">
        <f t="shared" si="0"/>
        <v/>
      </c>
      <c r="C32" s="114">
        <v>12</v>
      </c>
      <c r="D32" s="115">
        <f t="shared" si="1"/>
        <v>4513.8527999999997</v>
      </c>
      <c r="E32" s="116">
        <f t="shared" si="2"/>
        <v>376.15439999999995</v>
      </c>
      <c r="F32" s="117">
        <f t="shared" si="3"/>
        <v>3.5464240656947328</v>
      </c>
      <c r="G32" s="117">
        <f t="shared" si="4"/>
        <v>16008.036198923552</v>
      </c>
      <c r="H32" s="117">
        <f t="shared" si="12"/>
        <v>-2265.0862387960242</v>
      </c>
      <c r="I32" s="117">
        <f t="shared" si="5"/>
        <v>13742.949960127527</v>
      </c>
      <c r="J32" s="117">
        <f t="shared" si="10"/>
        <v>98728.883572989231</v>
      </c>
      <c r="K32" s="117">
        <f t="shared" si="6"/>
        <v>-18135.890638340392</v>
      </c>
      <c r="L32" s="117">
        <f t="shared" si="7"/>
        <v>15870.804399544368</v>
      </c>
      <c r="M32" s="117">
        <f t="shared" si="8"/>
        <v>1322.5670332953639</v>
      </c>
      <c r="N32" s="117">
        <f t="shared" si="9"/>
        <v>18135.890638340392</v>
      </c>
      <c r="O32" s="117">
        <f t="shared" si="11"/>
        <v>2265.0862387960242</v>
      </c>
      <c r="P32" s="101"/>
      <c r="Q32" s="101"/>
      <c r="R32" s="95"/>
      <c r="S32" s="95"/>
      <c r="T32" s="95"/>
      <c r="U32" s="95"/>
      <c r="V32" s="95"/>
      <c r="W32" s="95"/>
    </row>
    <row r="33" spans="1:23" ht="14.4" x14ac:dyDescent="0.25">
      <c r="A33" s="95"/>
      <c r="B33" s="95" t="str">
        <f t="shared" si="0"/>
        <v/>
      </c>
      <c r="C33" s="114">
        <v>13</v>
      </c>
      <c r="D33" s="115">
        <f t="shared" si="1"/>
        <v>4473.9072000000006</v>
      </c>
      <c r="E33" s="116">
        <f t="shared" si="2"/>
        <v>372.82560000000007</v>
      </c>
      <c r="F33" s="117">
        <f t="shared" si="3"/>
        <v>3.9010664722642061</v>
      </c>
      <c r="G33" s="117">
        <f t="shared" si="4"/>
        <v>17453.009377941435</v>
      </c>
      <c r="H33" s="117">
        <f t="shared" si="12"/>
        <v>-3486.1055907004593</v>
      </c>
      <c r="I33" s="117">
        <f t="shared" si="5"/>
        <v>13966.903787240975</v>
      </c>
      <c r="J33" s="117">
        <f t="shared" si="10"/>
        <v>112695.7873602302</v>
      </c>
      <c r="K33" s="117">
        <f t="shared" si="6"/>
        <v>-19793.649261299957</v>
      </c>
      <c r="L33" s="117">
        <f t="shared" si="7"/>
        <v>17307.543670599498</v>
      </c>
      <c r="M33" s="117">
        <f t="shared" si="8"/>
        <v>1442.2953058832916</v>
      </c>
      <c r="N33" s="117">
        <f t="shared" si="9"/>
        <v>19793.649261299957</v>
      </c>
      <c r="O33" s="117">
        <f t="shared" si="11"/>
        <v>2486.1055907004593</v>
      </c>
      <c r="P33" s="101"/>
      <c r="Q33" s="101"/>
      <c r="R33" s="95"/>
      <c r="S33" s="95"/>
      <c r="T33" s="95"/>
      <c r="U33" s="95"/>
      <c r="V33" s="95"/>
      <c r="W33" s="95"/>
    </row>
    <row r="34" spans="1:23" ht="14.4" x14ac:dyDescent="0.25">
      <c r="A34" s="95"/>
      <c r="B34" s="95" t="str">
        <f t="shared" si="0"/>
        <v/>
      </c>
      <c r="C34" s="114">
        <v>14</v>
      </c>
      <c r="D34" s="115">
        <f t="shared" si="1"/>
        <v>4433.9616000000005</v>
      </c>
      <c r="E34" s="116">
        <f t="shared" si="2"/>
        <v>369.49680000000006</v>
      </c>
      <c r="F34" s="117">
        <f t="shared" si="3"/>
        <v>4.2911731194906277</v>
      </c>
      <c r="G34" s="117">
        <f t="shared" si="4"/>
        <v>19026.896830773658</v>
      </c>
      <c r="H34" s="117">
        <f t="shared" si="12"/>
        <v>-2728.8975214768284</v>
      </c>
      <c r="I34" s="117">
        <f t="shared" si="5"/>
        <v>16297.999309296829</v>
      </c>
      <c r="J34" s="117">
        <f t="shared" si="10"/>
        <v>128993.78666952703</v>
      </c>
      <c r="K34" s="117">
        <f t="shared" si="6"/>
        <v>-21601.600702468033</v>
      </c>
      <c r="L34" s="117">
        <f t="shared" si="7"/>
        <v>18872.703180991204</v>
      </c>
      <c r="M34" s="117">
        <f t="shared" si="8"/>
        <v>1572.7252650826003</v>
      </c>
      <c r="N34" s="117">
        <f t="shared" si="9"/>
        <v>21601.600702468033</v>
      </c>
      <c r="O34" s="117">
        <f t="shared" si="11"/>
        <v>2728.8975214768284</v>
      </c>
      <c r="P34" s="101"/>
      <c r="Q34" s="101"/>
      <c r="R34" s="95"/>
      <c r="S34" s="95"/>
      <c r="T34" s="95"/>
      <c r="U34" s="95"/>
      <c r="V34" s="95"/>
      <c r="W34" s="95"/>
    </row>
    <row r="35" spans="1:23" ht="14.4" x14ac:dyDescent="0.25">
      <c r="A35" s="95"/>
      <c r="B35" s="95" t="str">
        <f t="shared" si="0"/>
        <v/>
      </c>
      <c r="C35" s="114">
        <v>15</v>
      </c>
      <c r="D35" s="115">
        <f t="shared" si="1"/>
        <v>4394.0159999999996</v>
      </c>
      <c r="E35" s="116">
        <f t="shared" si="2"/>
        <v>366.16799999999995</v>
      </c>
      <c r="F35" s="117">
        <f t="shared" si="3"/>
        <v>4.7202904314396905</v>
      </c>
      <c r="G35" s="117">
        <f t="shared" si="4"/>
        <v>20741.031680392902</v>
      </c>
      <c r="H35" s="117">
        <f t="shared" si="12"/>
        <v>-2995.6195276332137</v>
      </c>
      <c r="I35" s="117">
        <f t="shared" si="5"/>
        <v>17745.412152759687</v>
      </c>
      <c r="J35" s="117">
        <f t="shared" si="10"/>
        <v>146739.19882228674</v>
      </c>
      <c r="K35" s="117">
        <f t="shared" si="6"/>
        <v>-23573.205939256717</v>
      </c>
      <c r="L35" s="117">
        <f t="shared" si="7"/>
        <v>20577.586411623502</v>
      </c>
      <c r="M35" s="117">
        <f t="shared" si="8"/>
        <v>1714.7988676352918</v>
      </c>
      <c r="N35" s="117">
        <f t="shared" si="9"/>
        <v>23573.205939256717</v>
      </c>
      <c r="O35" s="117">
        <f t="shared" si="11"/>
        <v>2995.6195276332137</v>
      </c>
      <c r="P35" s="101"/>
      <c r="Q35" s="101"/>
      <c r="R35" s="95"/>
      <c r="S35" s="95"/>
      <c r="T35" s="95"/>
      <c r="U35" s="95"/>
      <c r="V35" s="95"/>
      <c r="W35" s="95"/>
    </row>
    <row r="36" spans="1:23" ht="14.4" x14ac:dyDescent="0.25">
      <c r="A36" s="95"/>
      <c r="B36" s="95" t="str">
        <f t="shared" si="0"/>
        <v/>
      </c>
      <c r="C36" s="114">
        <v>16</v>
      </c>
      <c r="D36" s="115">
        <f t="shared" si="1"/>
        <v>4354.0703999999996</v>
      </c>
      <c r="E36" s="116">
        <f t="shared" si="2"/>
        <v>362.83919999999995</v>
      </c>
      <c r="F36" s="117">
        <f t="shared" si="3"/>
        <v>5.1923194745836589</v>
      </c>
      <c r="G36" s="117">
        <f t="shared" si="4"/>
        <v>22607.724531628261</v>
      </c>
      <c r="H36" s="117">
        <f t="shared" si="12"/>
        <v>-3288.6436696457581</v>
      </c>
      <c r="I36" s="117">
        <f t="shared" si="5"/>
        <v>19319.080861982504</v>
      </c>
      <c r="J36" s="117">
        <f t="shared" si="10"/>
        <v>166058.27968426925</v>
      </c>
      <c r="K36" s="117">
        <f t="shared" si="6"/>
        <v>-25723.116216378454</v>
      </c>
      <c r="L36" s="117">
        <f t="shared" si="7"/>
        <v>22434.472546732697</v>
      </c>
      <c r="M36" s="117">
        <f t="shared" si="8"/>
        <v>1869.5393788943913</v>
      </c>
      <c r="N36" s="117">
        <f t="shared" si="9"/>
        <v>25723.116216378454</v>
      </c>
      <c r="O36" s="117">
        <f t="shared" si="11"/>
        <v>3288.6436696457581</v>
      </c>
      <c r="P36" s="101"/>
      <c r="Q36" s="101"/>
      <c r="R36" s="95"/>
      <c r="S36" s="95"/>
      <c r="T36" s="95"/>
      <c r="U36" s="95"/>
      <c r="V36" s="95"/>
      <c r="W36" s="95"/>
    </row>
    <row r="37" spans="1:23" ht="14.4" x14ac:dyDescent="0.25">
      <c r="A37" s="95"/>
      <c r="B37" s="95" t="str">
        <f t="shared" si="0"/>
        <v/>
      </c>
      <c r="C37" s="114">
        <v>17</v>
      </c>
      <c r="D37" s="115">
        <f t="shared" si="1"/>
        <v>4314.1247999999996</v>
      </c>
      <c r="E37" s="116">
        <f t="shared" si="2"/>
        <v>359.51039999999995</v>
      </c>
      <c r="F37" s="117">
        <f t="shared" si="3"/>
        <v>5.7115514220420254</v>
      </c>
      <c r="G37" s="117">
        <f t="shared" si="4"/>
        <v>24640.345636306767</v>
      </c>
      <c r="H37" s="117">
        <f t="shared" si="12"/>
        <v>-3610.577957214512</v>
      </c>
      <c r="I37" s="117">
        <f t="shared" si="5"/>
        <v>21029.767679092256</v>
      </c>
      <c r="J37" s="117">
        <f t="shared" si="10"/>
        <v>187088.04736336152</v>
      </c>
      <c r="K37" s="117">
        <f t="shared" si="6"/>
        <v>-28067.276489531981</v>
      </c>
      <c r="L37" s="117">
        <f t="shared" si="7"/>
        <v>24456.69853231747</v>
      </c>
      <c r="M37" s="117">
        <f t="shared" si="8"/>
        <v>2038.0582110264559</v>
      </c>
      <c r="N37" s="117">
        <f t="shared" si="9"/>
        <v>28067.276489531981</v>
      </c>
      <c r="O37" s="117">
        <f t="shared" si="11"/>
        <v>3610.577957214512</v>
      </c>
      <c r="P37" s="101"/>
      <c r="Q37" s="101"/>
      <c r="R37" s="95"/>
      <c r="S37" s="95"/>
      <c r="T37" s="95"/>
      <c r="U37" s="95"/>
      <c r="V37" s="95"/>
      <c r="W37" s="95"/>
    </row>
    <row r="38" spans="1:23" ht="14.4" x14ac:dyDescent="0.25">
      <c r="A38" s="95"/>
      <c r="B38" s="95" t="str">
        <f t="shared" si="0"/>
        <v/>
      </c>
      <c r="C38" s="114">
        <v>18</v>
      </c>
      <c r="D38" s="115">
        <f t="shared" si="1"/>
        <v>4274.1792000000005</v>
      </c>
      <c r="E38" s="116">
        <f t="shared" si="2"/>
        <v>356.18160000000006</v>
      </c>
      <c r="F38" s="117">
        <f t="shared" si="3"/>
        <v>6.2827065642462285</v>
      </c>
      <c r="G38" s="117">
        <f t="shared" si="4"/>
        <v>26853.413716604697</v>
      </c>
      <c r="H38" s="117">
        <f t="shared" si="12"/>
        <v>-3964.2898687763918</v>
      </c>
      <c r="I38" s="117">
        <f t="shared" si="5"/>
        <v>22889.123847828305</v>
      </c>
      <c r="J38" s="117">
        <f t="shared" si="10"/>
        <v>209977.17121118982</v>
      </c>
      <c r="K38" s="117">
        <f t="shared" si="6"/>
        <v>-30623.037655152435</v>
      </c>
      <c r="L38" s="117">
        <f t="shared" si="7"/>
        <v>26658.747786376043</v>
      </c>
      <c r="M38" s="117">
        <f t="shared" si="8"/>
        <v>2221.5623155313369</v>
      </c>
      <c r="N38" s="117">
        <f t="shared" si="9"/>
        <v>30623.037655152435</v>
      </c>
      <c r="O38" s="117">
        <f t="shared" si="11"/>
        <v>3964.2898687763918</v>
      </c>
      <c r="P38" s="101"/>
      <c r="Q38" s="101"/>
      <c r="R38" s="95"/>
      <c r="S38" s="95"/>
      <c r="T38" s="95"/>
      <c r="U38" s="95"/>
      <c r="V38" s="95"/>
      <c r="W38" s="95"/>
    </row>
    <row r="39" spans="1:23" ht="14.4" x14ac:dyDescent="0.25">
      <c r="A39" s="95"/>
      <c r="B39" s="95" t="str">
        <f t="shared" si="0"/>
        <v/>
      </c>
      <c r="C39" s="114">
        <v>19</v>
      </c>
      <c r="D39" s="115">
        <f t="shared" si="1"/>
        <v>4234.2336000000005</v>
      </c>
      <c r="E39" s="116">
        <f t="shared" si="2"/>
        <v>352.85280000000006</v>
      </c>
      <c r="F39" s="117">
        <f t="shared" si="3"/>
        <v>6.9109772206708531</v>
      </c>
      <c r="G39" s="117">
        <f t="shared" si="4"/>
        <v>29262.691956599145</v>
      </c>
      <c r="H39" s="117">
        <f t="shared" si="12"/>
        <v>-4352.9322184448856</v>
      </c>
      <c r="I39" s="117">
        <f t="shared" si="5"/>
        <v>24909.759738154258</v>
      </c>
      <c r="J39" s="117">
        <f t="shared" si="10"/>
        <v>234886.93094934407</v>
      </c>
      <c r="K39" s="117">
        <f t="shared" si="6"/>
        <v>-33409.278289001653</v>
      </c>
      <c r="L39" s="117">
        <f t="shared" si="7"/>
        <v>29056.346070556767</v>
      </c>
      <c r="M39" s="117">
        <f t="shared" si="8"/>
        <v>2421.3621725463972</v>
      </c>
      <c r="N39" s="117">
        <f t="shared" si="9"/>
        <v>33409.278289001653</v>
      </c>
      <c r="O39" s="117">
        <f t="shared" si="11"/>
        <v>4352.9322184448856</v>
      </c>
      <c r="P39" s="101"/>
      <c r="Q39" s="101"/>
      <c r="R39" s="95"/>
      <c r="S39" s="95"/>
      <c r="T39" s="95"/>
      <c r="U39" s="95"/>
      <c r="V39" s="95"/>
      <c r="W39" s="95"/>
    </row>
    <row r="40" spans="1:23" ht="14.4" x14ac:dyDescent="0.25">
      <c r="A40" s="95"/>
      <c r="B40" s="95" t="str">
        <f t="shared" si="0"/>
        <v/>
      </c>
      <c r="C40" s="114">
        <v>20</v>
      </c>
      <c r="D40" s="115">
        <f t="shared" si="1"/>
        <v>4194.2879999999996</v>
      </c>
      <c r="E40" s="116">
        <f t="shared" si="2"/>
        <v>349.52399999999994</v>
      </c>
      <c r="F40" s="117">
        <f t="shared" si="3"/>
        <v>7.6020749427379375</v>
      </c>
      <c r="G40" s="117">
        <f t="shared" si="4"/>
        <v>31885.291707426415</v>
      </c>
      <c r="H40" s="117">
        <f t="shared" si="12"/>
        <v>-4779.9716048476785</v>
      </c>
      <c r="I40" s="117">
        <f t="shared" si="5"/>
        <v>27105.320102578735</v>
      </c>
      <c r="J40" s="117">
        <f t="shared" si="10"/>
        <v>261992.25105192279</v>
      </c>
      <c r="K40" s="117">
        <f t="shared" si="6"/>
        <v>-36446.536673069175</v>
      </c>
      <c r="L40" s="117">
        <f t="shared" si="7"/>
        <v>31666.565068221498</v>
      </c>
      <c r="M40" s="117">
        <f t="shared" si="8"/>
        <v>2638.8804223517914</v>
      </c>
      <c r="N40" s="117">
        <f t="shared" si="9"/>
        <v>36446.536673069175</v>
      </c>
      <c r="O40" s="117">
        <f t="shared" si="11"/>
        <v>4779.9716048476785</v>
      </c>
      <c r="P40" s="101"/>
      <c r="Q40" s="101"/>
      <c r="R40" s="95"/>
      <c r="S40" s="95"/>
      <c r="T40" s="95"/>
      <c r="U40" s="95"/>
      <c r="V40" s="95"/>
      <c r="W40" s="95"/>
    </row>
    <row r="41" spans="1:23" ht="14.4" x14ac:dyDescent="0.25">
      <c r="A41" s="95"/>
      <c r="B41" s="95" t="str">
        <f t="shared" si="0"/>
        <v/>
      </c>
      <c r="C41" s="114">
        <v>21</v>
      </c>
      <c r="D41" s="115">
        <f t="shared" si="1"/>
        <v>4154.3423999999995</v>
      </c>
      <c r="E41" s="116">
        <f t="shared" si="2"/>
        <v>346.19519999999994</v>
      </c>
      <c r="F41" s="117">
        <f t="shared" si="3"/>
        <v>8.3622824370117321</v>
      </c>
      <c r="G41" s="117">
        <f t="shared" si="4"/>
        <v>34739.784488853162</v>
      </c>
      <c r="H41" s="117">
        <f t="shared" si="12"/>
        <v>-5249.2196997642513</v>
      </c>
      <c r="I41" s="117">
        <f t="shared" si="5"/>
        <v>29490.564789088909</v>
      </c>
      <c r="J41" s="117">
        <f t="shared" si="10"/>
        <v>291482.8158410117</v>
      </c>
      <c r="K41" s="117">
        <f t="shared" si="6"/>
        <v>-39757.153951060202</v>
      </c>
      <c r="L41" s="117">
        <f t="shared" si="7"/>
        <v>34507.934251295948</v>
      </c>
      <c r="M41" s="117">
        <f t="shared" si="8"/>
        <v>2875.6611876079955</v>
      </c>
      <c r="N41" s="117">
        <f t="shared" si="9"/>
        <v>39757.153951060202</v>
      </c>
      <c r="O41" s="117">
        <f t="shared" si="11"/>
        <v>5249.2196997642513</v>
      </c>
      <c r="P41" s="101"/>
      <c r="Q41" s="101"/>
      <c r="R41" s="95"/>
      <c r="S41" s="95"/>
      <c r="T41" s="95"/>
      <c r="U41" s="95"/>
      <c r="V41" s="95"/>
      <c r="W41" s="95"/>
    </row>
    <row r="42" spans="1:23" ht="14.4" x14ac:dyDescent="0.25">
      <c r="A42" s="95"/>
      <c r="B42" s="95" t="str">
        <f t="shared" si="0"/>
        <v/>
      </c>
      <c r="C42" s="114">
        <v>22</v>
      </c>
      <c r="D42" s="115">
        <f t="shared" si="1"/>
        <v>4114.3968000000004</v>
      </c>
      <c r="E42" s="116">
        <f t="shared" si="2"/>
        <v>342.86640000000006</v>
      </c>
      <c r="F42" s="117">
        <f t="shared" si="3"/>
        <v>9.1985106807129071</v>
      </c>
      <c r="G42" s="117">
        <f t="shared" si="4"/>
        <v>37846.322909491013</v>
      </c>
      <c r="H42" s="117">
        <f t="shared" si="12"/>
        <v>-5764.8676602383885</v>
      </c>
      <c r="I42" s="117">
        <f t="shared" si="5"/>
        <v>32081.455249252624</v>
      </c>
      <c r="J42" s="117">
        <f t="shared" si="10"/>
        <v>323564.27109026432</v>
      </c>
      <c r="K42" s="117">
        <f t="shared" si="6"/>
        <v>-43365.429317918752</v>
      </c>
      <c r="L42" s="117">
        <f t="shared" si="7"/>
        <v>37600.561657680366</v>
      </c>
      <c r="M42" s="117">
        <f t="shared" si="8"/>
        <v>3133.3801381400303</v>
      </c>
      <c r="N42" s="117">
        <f t="shared" si="9"/>
        <v>43365.429317918752</v>
      </c>
      <c r="O42" s="117">
        <f t="shared" si="11"/>
        <v>5764.8676602383885</v>
      </c>
      <c r="P42" s="101"/>
      <c r="Q42" s="101"/>
      <c r="R42" s="95"/>
      <c r="S42" s="95"/>
      <c r="T42" s="95"/>
      <c r="U42" s="95"/>
      <c r="V42" s="95"/>
      <c r="W42" s="95"/>
    </row>
    <row r="43" spans="1:23" ht="14.4" x14ac:dyDescent="0.25">
      <c r="A43" s="95"/>
      <c r="B43" s="95" t="str">
        <f t="shared" si="0"/>
        <v/>
      </c>
      <c r="C43" s="114">
        <v>23</v>
      </c>
      <c r="D43" s="115">
        <f t="shared" si="1"/>
        <v>4074.4512</v>
      </c>
      <c r="E43" s="116">
        <f t="shared" si="2"/>
        <v>339.5376</v>
      </c>
      <c r="F43" s="117">
        <f t="shared" si="3"/>
        <v>10.118361748784199</v>
      </c>
      <c r="G43" s="117">
        <f t="shared" si="4"/>
        <v>41226.771169367879</v>
      </c>
      <c r="H43" s="117">
        <f t="shared" si="12"/>
        <v>-6331.5239761898019</v>
      </c>
      <c r="I43" s="117">
        <f t="shared" si="5"/>
        <v>34895.247193178075</v>
      </c>
      <c r="J43" s="117">
        <f t="shared" si="10"/>
        <v>358459.51828344236</v>
      </c>
      <c r="K43" s="117">
        <f t="shared" si="6"/>
        <v>-47297.788218638394</v>
      </c>
      <c r="L43" s="117">
        <f t="shared" si="7"/>
        <v>40966.264242448589</v>
      </c>
      <c r="M43" s="117">
        <f t="shared" si="8"/>
        <v>3413.8553535373826</v>
      </c>
      <c r="N43" s="117">
        <f t="shared" si="9"/>
        <v>47297.788218638394</v>
      </c>
      <c r="O43" s="117">
        <f t="shared" si="11"/>
        <v>6331.5239761898019</v>
      </c>
      <c r="P43" s="101"/>
      <c r="Q43" s="101"/>
      <c r="R43" s="95"/>
      <c r="S43" s="95"/>
      <c r="T43" s="95"/>
      <c r="U43" s="95"/>
      <c r="V43" s="95"/>
      <c r="W43" s="95"/>
    </row>
    <row r="44" spans="1:23" ht="14.4" x14ac:dyDescent="0.25">
      <c r="A44" s="95"/>
      <c r="B44" s="95" t="str">
        <f t="shared" si="0"/>
        <v/>
      </c>
      <c r="C44" s="114">
        <v>24</v>
      </c>
      <c r="D44" s="115">
        <f t="shared" si="1"/>
        <v>4034.5056</v>
      </c>
      <c r="E44" s="116">
        <f t="shared" si="2"/>
        <v>336.2088</v>
      </c>
      <c r="F44" s="117">
        <f t="shared" si="3"/>
        <v>11.130197923662617</v>
      </c>
      <c r="G44" s="117">
        <f t="shared" si="4"/>
        <v>44904.845852125203</v>
      </c>
      <c r="H44" s="117">
        <f t="shared" si="12"/>
        <v>-6954.2560967320096</v>
      </c>
      <c r="I44" s="117">
        <f t="shared" si="5"/>
        <v>37950.589755393194</v>
      </c>
      <c r="J44" s="117">
        <f t="shared" si="10"/>
        <v>396410.10803883558</v>
      </c>
      <c r="K44" s="117">
        <f t="shared" si="6"/>
        <v>-51582.964606322777</v>
      </c>
      <c r="L44" s="117">
        <f t="shared" si="7"/>
        <v>44628.708509590768</v>
      </c>
      <c r="M44" s="117">
        <f t="shared" si="8"/>
        <v>3719.0590424658972</v>
      </c>
      <c r="N44" s="117">
        <f t="shared" si="9"/>
        <v>51582.964606322777</v>
      </c>
      <c r="O44" s="117">
        <f t="shared" si="11"/>
        <v>6954.2560967320096</v>
      </c>
      <c r="P44" s="101"/>
      <c r="Q44" s="101"/>
      <c r="R44" s="95"/>
      <c r="S44" s="95"/>
      <c r="T44" s="95"/>
      <c r="U44" s="95"/>
      <c r="V44" s="95"/>
      <c r="W44" s="95"/>
    </row>
    <row r="45" spans="1:23" ht="14.4" x14ac:dyDescent="0.25">
      <c r="A45" s="95"/>
      <c r="B45" s="95" t="str">
        <f t="shared" si="0"/>
        <v/>
      </c>
      <c r="C45" s="114">
        <v>25</v>
      </c>
      <c r="D45" s="115">
        <f t="shared" si="1"/>
        <v>3994.5600000000004</v>
      </c>
      <c r="E45" s="116">
        <f t="shared" si="2"/>
        <v>332.88000000000005</v>
      </c>
      <c r="F45" s="117">
        <f t="shared" si="3"/>
        <v>12.24321771602888</v>
      </c>
      <c r="G45" s="117">
        <f t="shared" si="4"/>
        <v>48906.267759740331</v>
      </c>
      <c r="H45" s="117">
        <f t="shared" si="12"/>
        <v>-7638.6362127038337</v>
      </c>
      <c r="I45" s="117">
        <f t="shared" si="5"/>
        <v>41267.631547036493</v>
      </c>
      <c r="J45" s="117">
        <f t="shared" si="10"/>
        <v>437677.73958587204</v>
      </c>
      <c r="K45" s="117">
        <f t="shared" si="6"/>
        <v>-56252.198389357654</v>
      </c>
      <c r="L45" s="117">
        <f t="shared" si="7"/>
        <v>48613.562176653824</v>
      </c>
      <c r="M45" s="117">
        <f t="shared" si="8"/>
        <v>4051.1301813878185</v>
      </c>
      <c r="N45" s="117">
        <f t="shared" si="9"/>
        <v>56252.198389357654</v>
      </c>
      <c r="O45" s="117">
        <f t="shared" si="11"/>
        <v>7638.6362127038337</v>
      </c>
      <c r="P45" s="101"/>
      <c r="Q45" s="101"/>
      <c r="R45" s="95"/>
      <c r="S45" s="95"/>
      <c r="T45" s="95"/>
      <c r="U45" s="95"/>
      <c r="V45" s="95"/>
      <c r="W45" s="95"/>
    </row>
    <row r="46" spans="1:23" ht="14.4" x14ac:dyDescent="0.25">
      <c r="A46" s="95"/>
      <c r="B46" s="95"/>
      <c r="C46" s="95"/>
      <c r="D46" s="95"/>
      <c r="E46" s="95"/>
      <c r="F46" s="95"/>
      <c r="G46" s="96"/>
      <c r="H46" s="95"/>
      <c r="I46" s="95"/>
      <c r="J46" s="95"/>
      <c r="K46" s="95"/>
      <c r="L46" s="209" t="s">
        <v>175</v>
      </c>
      <c r="M46" s="210"/>
      <c r="N46" s="210"/>
      <c r="O46" s="211"/>
      <c r="P46" s="166"/>
      <c r="Q46" s="95"/>
      <c r="R46" s="95"/>
      <c r="S46" s="95"/>
      <c r="T46" s="95"/>
      <c r="U46" s="95"/>
      <c r="V46" s="95"/>
      <c r="W46" s="95"/>
    </row>
    <row r="47" spans="1:23" ht="14.4" x14ac:dyDescent="0.25">
      <c r="A47" s="95"/>
      <c r="B47" s="95"/>
      <c r="C47" s="95"/>
      <c r="D47" s="95"/>
      <c r="E47" s="95"/>
      <c r="F47" s="95"/>
      <c r="G47" s="96"/>
      <c r="H47" s="95"/>
      <c r="I47" s="95"/>
      <c r="J47" s="95"/>
      <c r="K47" s="95"/>
      <c r="L47" s="95"/>
      <c r="M47" s="95"/>
      <c r="N47" s="95"/>
      <c r="O47" s="95"/>
      <c r="P47" s="95"/>
      <c r="Q47" s="95"/>
      <c r="R47" s="101"/>
      <c r="S47" s="95"/>
      <c r="T47" s="95"/>
      <c r="U47" s="95"/>
      <c r="V47" s="95"/>
      <c r="W47" s="95"/>
    </row>
    <row r="48" spans="1:23" ht="14.4" x14ac:dyDescent="0.25">
      <c r="A48" s="95"/>
      <c r="B48" s="95"/>
      <c r="C48" s="95"/>
      <c r="D48" s="95"/>
      <c r="E48" s="95"/>
      <c r="F48" s="95"/>
      <c r="G48" s="96"/>
      <c r="H48" s="95"/>
      <c r="I48" s="95"/>
      <c r="J48" s="95"/>
      <c r="K48" s="95"/>
      <c r="L48" s="95"/>
      <c r="M48" s="95"/>
      <c r="N48" s="95"/>
      <c r="O48" s="95"/>
      <c r="P48" s="95"/>
      <c r="Q48" s="95"/>
      <c r="R48" s="95"/>
      <c r="S48" s="95"/>
      <c r="T48" s="95"/>
      <c r="U48" s="95"/>
      <c r="V48" s="95"/>
      <c r="W48" s="95"/>
    </row>
    <row r="49" spans="1:23" ht="14.4" x14ac:dyDescent="0.25">
      <c r="A49" s="95"/>
      <c r="B49" s="95"/>
      <c r="C49" s="95"/>
      <c r="D49" s="95"/>
      <c r="E49" s="95"/>
      <c r="F49" s="95"/>
      <c r="G49" s="96"/>
      <c r="H49" s="95"/>
      <c r="I49" s="95"/>
      <c r="J49" s="95"/>
      <c r="K49" s="95"/>
      <c r="L49" s="95"/>
      <c r="M49" s="95"/>
      <c r="N49" s="95"/>
      <c r="O49" s="95"/>
      <c r="P49" s="95"/>
      <c r="Q49" s="95"/>
      <c r="R49" s="95"/>
      <c r="S49" s="95"/>
      <c r="T49" s="95"/>
      <c r="U49" s="95"/>
      <c r="V49" s="95"/>
      <c r="W49" s="95"/>
    </row>
    <row r="50" spans="1:23" ht="14.4" hidden="1" x14ac:dyDescent="0.25">
      <c r="A50" s="95"/>
      <c r="B50" s="95"/>
      <c r="C50" s="95"/>
      <c r="D50" s="95"/>
      <c r="E50" s="95"/>
      <c r="F50" s="95"/>
      <c r="G50" s="96"/>
      <c r="H50" s="95"/>
      <c r="I50" s="95"/>
      <c r="J50" s="95"/>
      <c r="K50" s="95"/>
      <c r="L50" s="95"/>
      <c r="M50" s="95"/>
      <c r="N50" s="95"/>
      <c r="O50" s="95"/>
      <c r="P50" s="95"/>
      <c r="Q50" s="95"/>
      <c r="R50" s="95"/>
      <c r="S50" s="95"/>
      <c r="T50" s="95"/>
      <c r="U50" s="95"/>
      <c r="V50" s="95"/>
      <c r="W50" s="95"/>
    </row>
    <row r="51" spans="1:23" ht="14.4" hidden="1" x14ac:dyDescent="0.25">
      <c r="A51" s="95"/>
      <c r="B51" s="95"/>
      <c r="C51" s="95"/>
      <c r="D51" s="95"/>
      <c r="E51" s="95"/>
      <c r="F51" s="95"/>
      <c r="G51" s="96"/>
      <c r="H51" s="95"/>
      <c r="I51" s="95"/>
      <c r="J51" s="95"/>
      <c r="K51" s="95"/>
      <c r="L51" s="95"/>
      <c r="M51" s="95"/>
      <c r="N51" s="95"/>
      <c r="O51" s="95"/>
      <c r="P51" s="95"/>
      <c r="Q51" s="202"/>
      <c r="R51" s="202"/>
      <c r="S51" s="202"/>
      <c r="T51" s="202"/>
      <c r="U51" s="202"/>
      <c r="V51" s="202"/>
      <c r="W51" s="202"/>
    </row>
    <row r="52" spans="1:23" ht="14.4" hidden="1" x14ac:dyDescent="0.25">
      <c r="A52" s="95"/>
      <c r="B52" s="95"/>
      <c r="C52" s="95"/>
      <c r="D52" s="95"/>
      <c r="E52" s="95"/>
      <c r="F52" s="95"/>
      <c r="G52" s="96"/>
      <c r="H52" s="95"/>
      <c r="I52" s="95"/>
      <c r="J52" s="95"/>
      <c r="K52" s="95"/>
      <c r="L52" s="95"/>
      <c r="M52" s="95"/>
      <c r="N52" s="95"/>
      <c r="O52" s="95"/>
      <c r="P52" s="95"/>
      <c r="Q52" s="100"/>
      <c r="R52" s="100"/>
      <c r="S52" s="100"/>
      <c r="T52" s="103"/>
      <c r="U52" s="103"/>
      <c r="V52" s="103"/>
      <c r="W52" s="103"/>
    </row>
    <row r="53" spans="1:23" ht="14.4" hidden="1" x14ac:dyDescent="0.25">
      <c r="A53" s="95"/>
      <c r="B53" s="95"/>
      <c r="C53" s="95"/>
      <c r="D53" s="95"/>
      <c r="E53" s="95"/>
      <c r="F53" s="95"/>
      <c r="G53" s="96"/>
      <c r="H53" s="95"/>
      <c r="I53" s="95"/>
      <c r="J53" s="95"/>
      <c r="K53" s="95"/>
      <c r="L53" s="95"/>
      <c r="M53" s="95"/>
      <c r="N53" s="95"/>
      <c r="O53" s="95"/>
      <c r="P53" s="95"/>
      <c r="Q53" s="95"/>
      <c r="R53" s="104"/>
      <c r="S53" s="101"/>
      <c r="T53" s="101"/>
      <c r="U53" s="101"/>
      <c r="V53" s="101"/>
      <c r="W53" s="101"/>
    </row>
    <row r="54" spans="1:23" ht="14.4" hidden="1" x14ac:dyDescent="0.25">
      <c r="A54" s="95"/>
      <c r="B54" s="95"/>
      <c r="C54" s="95"/>
      <c r="D54" s="95"/>
      <c r="E54" s="95"/>
      <c r="F54" s="95"/>
      <c r="G54" s="96"/>
      <c r="H54" s="95"/>
      <c r="I54" s="95"/>
      <c r="J54" s="95"/>
      <c r="K54" s="95"/>
      <c r="L54" s="95"/>
      <c r="M54" s="95"/>
      <c r="N54" s="95"/>
      <c r="O54" s="95"/>
      <c r="P54" s="95"/>
      <c r="Q54" s="95"/>
      <c r="R54" s="104"/>
      <c r="S54" s="101"/>
      <c r="T54" s="101"/>
      <c r="U54" s="101"/>
      <c r="V54" s="101"/>
      <c r="W54" s="101"/>
    </row>
    <row r="55" spans="1:23" ht="14.4" hidden="1" x14ac:dyDescent="0.25">
      <c r="A55" s="95"/>
      <c r="B55" s="95"/>
      <c r="C55" s="95"/>
      <c r="D55" s="95"/>
      <c r="E55" s="95"/>
      <c r="F55" s="95"/>
      <c r="G55" s="96"/>
      <c r="H55" s="95"/>
      <c r="I55" s="95"/>
      <c r="J55" s="95"/>
      <c r="K55" s="95"/>
      <c r="L55" s="95"/>
      <c r="M55" s="95"/>
      <c r="N55" s="95"/>
      <c r="O55" s="95"/>
      <c r="P55" s="95"/>
      <c r="Q55" s="95"/>
      <c r="R55" s="104"/>
      <c r="S55" s="101"/>
      <c r="T55" s="101"/>
      <c r="U55" s="101"/>
      <c r="V55" s="101"/>
      <c r="W55" s="101"/>
    </row>
    <row r="56" spans="1:23" ht="14.4" hidden="1" x14ac:dyDescent="0.25">
      <c r="A56" s="95"/>
      <c r="B56" s="95"/>
      <c r="C56" s="95"/>
      <c r="D56" s="95"/>
      <c r="E56" s="95"/>
      <c r="F56" s="95"/>
      <c r="G56" s="96"/>
      <c r="H56" s="95"/>
      <c r="I56" s="95"/>
      <c r="J56" s="95"/>
      <c r="K56" s="95"/>
      <c r="L56" s="95"/>
      <c r="M56" s="95"/>
      <c r="N56" s="95"/>
      <c r="O56" s="95"/>
      <c r="P56" s="95"/>
      <c r="Q56" s="95"/>
      <c r="R56" s="104"/>
      <c r="S56" s="101"/>
      <c r="T56" s="101"/>
      <c r="U56" s="101"/>
      <c r="V56" s="101"/>
      <c r="W56" s="101"/>
    </row>
    <row r="57" spans="1:23" ht="14.4" hidden="1" x14ac:dyDescent="0.25">
      <c r="A57" s="95"/>
      <c r="B57" s="95"/>
      <c r="C57" s="95"/>
      <c r="D57" s="95"/>
      <c r="E57" s="95"/>
      <c r="F57" s="95"/>
      <c r="G57" s="96"/>
      <c r="H57" s="95"/>
      <c r="I57" s="95"/>
      <c r="J57" s="95"/>
      <c r="K57" s="95"/>
      <c r="L57" s="95"/>
      <c r="M57" s="95"/>
      <c r="N57" s="95"/>
      <c r="O57" s="95"/>
      <c r="P57" s="95"/>
      <c r="Q57" s="95"/>
      <c r="R57" s="104"/>
      <c r="S57" s="101"/>
      <c r="T57" s="101"/>
      <c r="U57" s="101"/>
      <c r="V57" s="101"/>
      <c r="W57" s="101"/>
    </row>
    <row r="58" spans="1:23" ht="14.4" hidden="1" x14ac:dyDescent="0.25">
      <c r="A58" s="95"/>
      <c r="B58" s="95"/>
      <c r="C58" s="95"/>
      <c r="D58" s="95"/>
      <c r="E58" s="95"/>
      <c r="F58" s="95"/>
      <c r="G58" s="96"/>
      <c r="H58" s="95"/>
      <c r="I58" s="95"/>
      <c r="J58" s="95"/>
      <c r="K58" s="95"/>
      <c r="L58" s="95"/>
      <c r="M58" s="95"/>
      <c r="N58" s="95"/>
      <c r="O58" s="95"/>
      <c r="P58" s="95"/>
      <c r="Q58" s="95"/>
      <c r="R58" s="104"/>
      <c r="S58" s="101"/>
      <c r="T58" s="101"/>
      <c r="U58" s="101"/>
      <c r="V58" s="101"/>
      <c r="W58" s="101"/>
    </row>
    <row r="59" spans="1:23" ht="14.4" hidden="1" x14ac:dyDescent="0.25">
      <c r="A59" s="95"/>
      <c r="B59" s="95"/>
      <c r="C59" s="95"/>
      <c r="D59" s="95"/>
      <c r="E59" s="95"/>
      <c r="F59" s="95"/>
      <c r="G59" s="96"/>
      <c r="H59" s="95"/>
      <c r="I59" s="95"/>
      <c r="J59" s="95"/>
      <c r="K59" s="95"/>
      <c r="L59" s="95"/>
      <c r="M59" s="95"/>
      <c r="N59" s="95"/>
      <c r="O59" s="95"/>
      <c r="P59" s="95"/>
      <c r="Q59" s="95"/>
      <c r="R59" s="104"/>
      <c r="S59" s="101"/>
      <c r="T59" s="101"/>
      <c r="U59" s="101"/>
      <c r="V59" s="101"/>
      <c r="W59" s="101"/>
    </row>
    <row r="60" spans="1:23" ht="14.4" hidden="1" x14ac:dyDescent="0.25">
      <c r="A60" s="95"/>
      <c r="B60" s="95"/>
      <c r="C60" s="95"/>
      <c r="D60" s="95"/>
      <c r="E60" s="95"/>
      <c r="F60" s="95"/>
      <c r="G60" s="96"/>
      <c r="H60" s="95"/>
      <c r="I60" s="95"/>
      <c r="J60" s="95"/>
      <c r="K60" s="95"/>
      <c r="L60" s="95"/>
      <c r="M60" s="95"/>
      <c r="N60" s="95"/>
      <c r="O60" s="95"/>
      <c r="P60" s="95"/>
      <c r="Q60" s="95"/>
      <c r="R60" s="104"/>
      <c r="S60" s="101"/>
      <c r="T60" s="101"/>
      <c r="U60" s="101"/>
      <c r="V60" s="101"/>
      <c r="W60" s="101"/>
    </row>
    <row r="61" spans="1:23" ht="14.4" hidden="1" x14ac:dyDescent="0.25">
      <c r="A61" s="95"/>
      <c r="B61" s="95"/>
      <c r="C61" s="95"/>
      <c r="D61" s="95"/>
      <c r="E61" s="95"/>
      <c r="F61" s="95"/>
      <c r="G61" s="96"/>
      <c r="H61" s="95"/>
      <c r="I61" s="95"/>
      <c r="J61" s="95"/>
      <c r="K61" s="95"/>
      <c r="L61" s="95"/>
      <c r="M61" s="95"/>
      <c r="N61" s="95"/>
      <c r="O61" s="95"/>
      <c r="P61" s="95"/>
      <c r="Q61" s="95"/>
      <c r="R61" s="104"/>
      <c r="S61" s="101"/>
      <c r="T61" s="101"/>
      <c r="U61" s="101"/>
      <c r="V61" s="101"/>
      <c r="W61" s="101"/>
    </row>
    <row r="62" spans="1:23" ht="14.4" hidden="1" x14ac:dyDescent="0.25">
      <c r="A62" s="95"/>
      <c r="B62" s="95"/>
      <c r="C62" s="95"/>
      <c r="D62" s="95"/>
      <c r="E62" s="95"/>
      <c r="F62" s="95"/>
      <c r="G62" s="96"/>
      <c r="H62" s="95"/>
      <c r="I62" s="95"/>
      <c r="J62" s="95"/>
      <c r="K62" s="95"/>
      <c r="L62" s="95"/>
      <c r="M62" s="95"/>
      <c r="N62" s="95"/>
      <c r="O62" s="95"/>
      <c r="P62" s="95"/>
      <c r="Q62" s="95"/>
      <c r="R62" s="104"/>
      <c r="S62" s="101"/>
      <c r="T62" s="101"/>
      <c r="U62" s="101"/>
      <c r="V62" s="101"/>
      <c r="W62" s="101"/>
    </row>
    <row r="63" spans="1:23" ht="14.4" hidden="1" x14ac:dyDescent="0.25">
      <c r="A63" s="95"/>
      <c r="B63" s="95"/>
      <c r="C63" s="95"/>
      <c r="D63" s="95"/>
      <c r="E63" s="95"/>
      <c r="F63" s="95"/>
      <c r="G63" s="96"/>
      <c r="H63" s="95"/>
      <c r="I63" s="95"/>
      <c r="J63" s="95"/>
      <c r="K63" s="95"/>
      <c r="L63" s="95"/>
      <c r="M63" s="95"/>
      <c r="N63" s="95"/>
      <c r="O63" s="95"/>
      <c r="P63" s="95"/>
      <c r="Q63" s="95"/>
      <c r="R63" s="104"/>
      <c r="S63" s="101"/>
      <c r="T63" s="101"/>
      <c r="U63" s="101"/>
      <c r="V63" s="101"/>
      <c r="W63" s="101"/>
    </row>
    <row r="64" spans="1:23" ht="14.4" hidden="1" x14ac:dyDescent="0.25">
      <c r="A64" s="95"/>
      <c r="B64" s="95"/>
      <c r="C64" s="95"/>
      <c r="D64" s="95"/>
      <c r="E64" s="95"/>
      <c r="F64" s="95"/>
      <c r="G64" s="96"/>
      <c r="H64" s="95"/>
      <c r="I64" s="95"/>
      <c r="J64" s="95"/>
      <c r="K64" s="95"/>
      <c r="L64" s="95"/>
      <c r="M64" s="95"/>
      <c r="N64" s="95"/>
      <c r="O64" s="95"/>
      <c r="P64" s="95"/>
      <c r="Q64" s="95"/>
      <c r="R64" s="104"/>
      <c r="S64" s="101"/>
      <c r="T64" s="101"/>
      <c r="U64" s="101"/>
      <c r="V64" s="101"/>
      <c r="W64" s="101"/>
    </row>
    <row r="65" spans="1:23" ht="14.4" hidden="1" x14ac:dyDescent="0.25">
      <c r="A65" s="95"/>
      <c r="B65" s="95"/>
      <c r="C65" s="95"/>
      <c r="D65" s="95"/>
      <c r="E65" s="95"/>
      <c r="F65" s="95"/>
      <c r="G65" s="96"/>
      <c r="H65" s="95"/>
      <c r="I65" s="95"/>
      <c r="J65" s="95"/>
      <c r="K65" s="95"/>
      <c r="L65" s="95"/>
      <c r="M65" s="95"/>
      <c r="N65" s="95"/>
      <c r="O65" s="95"/>
      <c r="P65" s="95"/>
      <c r="Q65" s="95"/>
      <c r="R65" s="104"/>
      <c r="S65" s="101"/>
      <c r="T65" s="101"/>
      <c r="U65" s="101"/>
      <c r="V65" s="101"/>
      <c r="W65" s="101"/>
    </row>
    <row r="66" spans="1:23" ht="14.4" hidden="1" x14ac:dyDescent="0.25">
      <c r="A66" s="95"/>
      <c r="B66" s="95"/>
      <c r="C66" s="95"/>
      <c r="D66" s="95"/>
      <c r="E66" s="95"/>
      <c r="F66" s="95"/>
      <c r="G66" s="96"/>
      <c r="H66" s="95"/>
      <c r="I66" s="95"/>
      <c r="J66" s="95"/>
      <c r="K66" s="95"/>
      <c r="L66" s="95"/>
      <c r="M66" s="95"/>
      <c r="N66" s="95"/>
      <c r="O66" s="95"/>
      <c r="P66" s="95"/>
      <c r="Q66" s="95"/>
      <c r="R66" s="104"/>
      <c r="S66" s="101"/>
      <c r="T66" s="101"/>
      <c r="U66" s="101"/>
      <c r="V66" s="101"/>
      <c r="W66" s="101"/>
    </row>
    <row r="67" spans="1:23" ht="14.4" hidden="1" x14ac:dyDescent="0.25">
      <c r="A67" s="95"/>
      <c r="B67" s="95"/>
      <c r="C67" s="95"/>
      <c r="D67" s="95"/>
      <c r="E67" s="95"/>
      <c r="F67" s="95"/>
      <c r="G67" s="96"/>
      <c r="H67" s="95"/>
      <c r="I67" s="95"/>
      <c r="J67" s="95"/>
      <c r="K67" s="95"/>
      <c r="L67" s="95"/>
      <c r="M67" s="95"/>
      <c r="N67" s="95"/>
      <c r="O67" s="95"/>
      <c r="P67" s="95"/>
      <c r="Q67" s="95"/>
      <c r="R67" s="104"/>
      <c r="S67" s="101"/>
      <c r="T67" s="101"/>
      <c r="U67" s="101"/>
      <c r="V67" s="101"/>
      <c r="W67" s="101"/>
    </row>
    <row r="68" spans="1:23" ht="12" hidden="1" customHeight="1" x14ac:dyDescent="0.25">
      <c r="A68" s="95"/>
      <c r="B68" s="95"/>
      <c r="C68" s="95"/>
      <c r="D68" s="95"/>
      <c r="E68" s="95"/>
      <c r="F68" s="95"/>
      <c r="G68" s="96"/>
      <c r="H68" s="95"/>
      <c r="I68" s="95"/>
      <c r="J68" s="95"/>
      <c r="K68" s="95"/>
      <c r="L68" s="95"/>
      <c r="M68" s="95"/>
      <c r="N68" s="95"/>
      <c r="O68" s="95"/>
      <c r="P68" s="95"/>
      <c r="Q68" s="95"/>
      <c r="R68" s="104"/>
      <c r="S68" s="101"/>
      <c r="T68" s="101"/>
      <c r="U68" s="101"/>
      <c r="V68" s="101"/>
      <c r="W68" s="101"/>
    </row>
    <row r="69" spans="1:23" ht="14.4" hidden="1" x14ac:dyDescent="0.25">
      <c r="A69" s="95"/>
      <c r="B69" s="95"/>
      <c r="C69" s="95"/>
      <c r="D69" s="95"/>
      <c r="E69" s="95"/>
      <c r="F69" s="95"/>
      <c r="G69" s="96"/>
      <c r="H69" s="95"/>
      <c r="I69" s="95"/>
      <c r="J69" s="95"/>
      <c r="K69" s="95"/>
      <c r="L69" s="95"/>
      <c r="M69" s="95"/>
      <c r="N69" s="95"/>
      <c r="O69" s="95"/>
      <c r="P69" s="95"/>
      <c r="Q69" s="95"/>
      <c r="R69" s="104"/>
      <c r="S69" s="101"/>
      <c r="T69" s="101"/>
      <c r="U69" s="101"/>
      <c r="V69" s="101"/>
      <c r="W69" s="101"/>
    </row>
    <row r="70" spans="1:23" ht="14.4" hidden="1" x14ac:dyDescent="0.25">
      <c r="A70" s="95"/>
      <c r="B70" s="95"/>
      <c r="C70" s="95"/>
      <c r="D70" s="95"/>
      <c r="E70" s="95"/>
      <c r="F70" s="95"/>
      <c r="G70" s="96"/>
      <c r="H70" s="95"/>
      <c r="I70" s="95"/>
      <c r="J70" s="95"/>
      <c r="K70" s="95"/>
      <c r="L70" s="95"/>
      <c r="M70" s="95"/>
      <c r="N70" s="95"/>
      <c r="O70" s="95"/>
      <c r="P70" s="95"/>
      <c r="Q70" s="95"/>
      <c r="R70" s="104"/>
      <c r="S70" s="101"/>
      <c r="T70" s="101"/>
      <c r="U70" s="101"/>
      <c r="V70" s="101"/>
      <c r="W70" s="101"/>
    </row>
    <row r="71" spans="1:23" ht="14.4" hidden="1" x14ac:dyDescent="0.25">
      <c r="A71" s="95"/>
      <c r="B71" s="95"/>
      <c r="C71" s="95"/>
      <c r="D71" s="95"/>
      <c r="E71" s="95"/>
      <c r="F71" s="95"/>
      <c r="G71" s="96"/>
      <c r="H71" s="95"/>
      <c r="I71" s="95"/>
      <c r="J71" s="95"/>
      <c r="K71" s="95"/>
      <c r="L71" s="95"/>
      <c r="M71" s="95"/>
      <c r="N71" s="95"/>
      <c r="O71" s="95"/>
      <c r="P71" s="95"/>
      <c r="Q71" s="95"/>
      <c r="R71" s="104"/>
      <c r="S71" s="101"/>
      <c r="T71" s="101"/>
      <c r="U71" s="101"/>
      <c r="V71" s="101"/>
      <c r="W71" s="101"/>
    </row>
    <row r="72" spans="1:23" ht="14.4" hidden="1" x14ac:dyDescent="0.25">
      <c r="A72" s="95"/>
      <c r="B72" s="95"/>
      <c r="C72" s="95"/>
      <c r="D72" s="95"/>
      <c r="E72" s="95"/>
      <c r="F72" s="95"/>
      <c r="G72" s="96"/>
      <c r="H72" s="95"/>
      <c r="I72" s="95"/>
      <c r="J72" s="95"/>
      <c r="K72" s="95"/>
      <c r="L72" s="95"/>
      <c r="M72" s="95"/>
      <c r="N72" s="95"/>
      <c r="O72" s="95"/>
      <c r="P72" s="95"/>
      <c r="Q72" s="95"/>
      <c r="R72" s="104"/>
      <c r="S72" s="101"/>
      <c r="T72" s="101"/>
      <c r="U72" s="101"/>
      <c r="V72" s="101"/>
      <c r="W72" s="101"/>
    </row>
    <row r="73" spans="1:23" ht="14.4" hidden="1" x14ac:dyDescent="0.25">
      <c r="A73" s="95"/>
      <c r="B73" s="95"/>
      <c r="C73" s="95"/>
      <c r="D73" s="95"/>
      <c r="E73" s="95"/>
      <c r="F73" s="95"/>
      <c r="G73" s="96"/>
      <c r="H73" s="95"/>
      <c r="I73" s="95"/>
      <c r="J73" s="95"/>
      <c r="K73" s="95"/>
      <c r="L73" s="95"/>
      <c r="M73" s="95"/>
      <c r="N73" s="95"/>
      <c r="O73" s="95"/>
      <c r="P73" s="95"/>
      <c r="Q73" s="95"/>
      <c r="R73" s="104"/>
      <c r="S73" s="101"/>
      <c r="T73" s="101"/>
      <c r="U73" s="101"/>
      <c r="V73" s="101"/>
      <c r="W73" s="101"/>
    </row>
    <row r="74" spans="1:23" ht="14.4" hidden="1" x14ac:dyDescent="0.25">
      <c r="A74" s="95"/>
      <c r="B74" s="95"/>
      <c r="C74" s="95"/>
      <c r="D74" s="95"/>
      <c r="E74" s="95"/>
      <c r="F74" s="95"/>
      <c r="G74" s="96"/>
      <c r="H74" s="95"/>
      <c r="I74" s="95"/>
      <c r="J74" s="95"/>
      <c r="K74" s="95"/>
      <c r="L74" s="95"/>
      <c r="M74" s="95"/>
      <c r="N74" s="95"/>
      <c r="O74" s="95"/>
      <c r="P74" s="95"/>
      <c r="Q74" s="95"/>
      <c r="R74" s="104"/>
      <c r="S74" s="101"/>
      <c r="T74" s="101"/>
      <c r="U74" s="101"/>
      <c r="V74" s="101"/>
      <c r="W74" s="101"/>
    </row>
    <row r="75" spans="1:23" hidden="1" x14ac:dyDescent="0.25">
      <c r="R75" s="106"/>
      <c r="S75" s="107"/>
      <c r="T75" s="107"/>
      <c r="U75" s="107"/>
      <c r="V75" s="107"/>
      <c r="W75" s="107"/>
    </row>
    <row r="76" spans="1:23" hidden="1" x14ac:dyDescent="0.25">
      <c r="R76" s="106"/>
      <c r="S76" s="107"/>
      <c r="T76" s="107"/>
      <c r="U76" s="107"/>
      <c r="V76" s="107"/>
      <c r="W76" s="107"/>
    </row>
    <row r="77" spans="1:23" hidden="1" x14ac:dyDescent="0.25">
      <c r="R77" s="106"/>
      <c r="S77" s="107"/>
      <c r="T77" s="107"/>
      <c r="U77" s="107"/>
      <c r="V77" s="107"/>
      <c r="W77" s="107"/>
    </row>
    <row r="78" spans="1:23" hidden="1" x14ac:dyDescent="0.25">
      <c r="R78" s="106"/>
      <c r="S78" s="107"/>
      <c r="T78" s="107"/>
      <c r="U78" s="107"/>
      <c r="V78" s="107"/>
      <c r="W78" s="107"/>
    </row>
    <row r="79" spans="1:23" hidden="1" x14ac:dyDescent="0.25">
      <c r="S79" s="105"/>
    </row>
    <row r="81" spans="11:18" hidden="1" x14ac:dyDescent="0.25">
      <c r="K81" s="108"/>
      <c r="L81" s="108"/>
      <c r="M81" s="108"/>
      <c r="N81" s="108"/>
      <c r="O81" s="108"/>
      <c r="P81" s="108"/>
      <c r="Q81" s="108"/>
      <c r="R81" s="108"/>
    </row>
    <row r="82" spans="11:18" hidden="1" x14ac:dyDescent="0.25">
      <c r="K82" s="108"/>
      <c r="L82" s="108"/>
      <c r="M82" s="108"/>
      <c r="N82" s="108"/>
      <c r="O82" s="108"/>
      <c r="P82" s="108"/>
      <c r="Q82" s="108"/>
      <c r="R82" s="108"/>
    </row>
    <row r="84" spans="11:18" hidden="1" x14ac:dyDescent="0.25">
      <c r="K84" s="108"/>
      <c r="L84" s="108"/>
      <c r="M84" s="108"/>
      <c r="N84" s="108"/>
      <c r="O84" s="108"/>
      <c r="P84" s="108"/>
      <c r="Q84" s="108"/>
      <c r="R84" s="108"/>
    </row>
    <row r="85" spans="11:18" hidden="1" x14ac:dyDescent="0.25">
      <c r="K85" s="108"/>
      <c r="L85" s="108"/>
      <c r="M85" s="108"/>
      <c r="N85" s="108"/>
      <c r="O85" s="108"/>
      <c r="P85" s="108"/>
      <c r="Q85" s="108"/>
      <c r="R85" s="108"/>
    </row>
  </sheetData>
  <sheetProtection formatColumns="0" formatRows="0"/>
  <mergeCells count="19">
    <mergeCell ref="C2:O2"/>
    <mergeCell ref="A7:A10"/>
    <mergeCell ref="E8:F8"/>
    <mergeCell ref="E9:F9"/>
    <mergeCell ref="E10:F10"/>
    <mergeCell ref="H6:I6"/>
    <mergeCell ref="C4:I4"/>
    <mergeCell ref="J4:O4"/>
    <mergeCell ref="E11:F11"/>
    <mergeCell ref="E12:F12"/>
    <mergeCell ref="C6:D6"/>
    <mergeCell ref="E6:G6"/>
    <mergeCell ref="E7:F7"/>
    <mergeCell ref="E13:F13"/>
    <mergeCell ref="E14:F14"/>
    <mergeCell ref="Q51:W51"/>
    <mergeCell ref="C18:O18"/>
    <mergeCell ref="C16:F16"/>
    <mergeCell ref="L46:O46"/>
  </mergeCells>
  <dataValidations count="1">
    <dataValidation type="list" allowBlank="1" showInputMessage="1" showErrorMessage="1" sqref="D10" xr:uid="{2D772237-3A2C-4FD2-B468-CA01ECD3D8F9}">
      <formula1>$R$6:$R$8</formula1>
    </dataValidation>
  </dataValidations>
  <printOptions horizontalCentered="1"/>
  <pageMargins left="0.39374999999999999" right="0.39374999999999999" top="0.78749999999999998" bottom="0.78749999999999998" header="0.51180555555555496" footer="0.51180555555555496"/>
  <pageSetup paperSize="9" scale="65" orientation="landscape" useFirstPageNumber="1" horizontalDpi="300" verticalDpi="300" r:id="rId1"/>
  <ignoredErrors>
    <ignoredError sqref="D20" unlocked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F94880-2D2A-4F7C-9D70-547DBC9562F9}">
  <sheetPr>
    <tabColor rgb="FF00B0F0"/>
  </sheetPr>
  <dimension ref="A1:XFD282"/>
  <sheetViews>
    <sheetView showGridLines="0" view="pageBreakPreview" topLeftCell="A181" zoomScale="115" zoomScaleNormal="100" zoomScaleSheetLayoutView="115" workbookViewId="0">
      <selection activeCell="B10" sqref="B10:C10"/>
    </sheetView>
  </sheetViews>
  <sheetFormatPr defaultColWidth="9.109375" defaultRowHeight="15" x14ac:dyDescent="0.25"/>
  <cols>
    <col min="1" max="1" width="30" style="40" customWidth="1"/>
    <col min="2" max="2" width="31" style="40" bestFit="1" customWidth="1"/>
    <col min="3" max="3" width="11.88671875" style="40" bestFit="1" customWidth="1"/>
    <col min="4" max="4" width="33.109375" style="40" customWidth="1"/>
    <col min="5" max="5" width="11.44140625" style="40" customWidth="1"/>
    <col min="6" max="16384" width="9.109375" style="40"/>
  </cols>
  <sheetData>
    <row r="1" spans="1:16384" s="3" customFormat="1" ht="46.5" customHeight="1" x14ac:dyDescent="0.25">
      <c r="A1" s="223" t="s">
        <v>112</v>
      </c>
      <c r="B1" s="223"/>
      <c r="C1" s="223"/>
      <c r="D1" s="223"/>
    </row>
    <row r="2" spans="1:16384" s="3" customFormat="1" x14ac:dyDescent="0.25">
      <c r="A2" s="220" t="s">
        <v>184</v>
      </c>
      <c r="B2" s="220"/>
      <c r="C2" s="220"/>
      <c r="D2" s="220"/>
    </row>
    <row r="3" spans="1:16384" s="3" customFormat="1" x14ac:dyDescent="0.25">
      <c r="A3" s="4"/>
      <c r="B3" s="4"/>
      <c r="C3" s="4"/>
      <c r="D3" s="4"/>
    </row>
    <row r="4" spans="1:16384" s="3" customFormat="1" ht="15.6" x14ac:dyDescent="0.25">
      <c r="A4" s="5" t="s">
        <v>46</v>
      </c>
      <c r="B4" s="227" t="s">
        <v>143</v>
      </c>
      <c r="C4" s="227"/>
      <c r="D4" s="151"/>
    </row>
    <row r="5" spans="1:16384" s="3" customFormat="1" ht="15.6" x14ac:dyDescent="0.25">
      <c r="A5" s="5" t="s">
        <v>47</v>
      </c>
      <c r="B5" s="227" t="s">
        <v>143</v>
      </c>
      <c r="C5" s="227"/>
      <c r="D5" s="151"/>
    </row>
    <row r="6" spans="1:16384" s="3" customFormat="1" ht="15.6" x14ac:dyDescent="0.25">
      <c r="A6" s="5" t="s">
        <v>48</v>
      </c>
      <c r="B6" s="227" t="s">
        <v>143</v>
      </c>
      <c r="C6" s="227"/>
      <c r="D6" s="151"/>
    </row>
    <row r="7" spans="1:16384" s="3" customFormat="1" x14ac:dyDescent="0.25">
      <c r="A7" s="4"/>
      <c r="B7" s="4"/>
      <c r="C7" s="4"/>
      <c r="D7" s="4"/>
    </row>
    <row r="8" spans="1:16384" s="3" customFormat="1" x14ac:dyDescent="0.25">
      <c r="A8" s="220" t="s">
        <v>53</v>
      </c>
      <c r="B8" s="220"/>
      <c r="C8" s="220"/>
      <c r="D8" s="220"/>
    </row>
    <row r="9" spans="1:16384" s="3" customFormat="1" ht="15.6" x14ac:dyDescent="0.25">
      <c r="A9" s="6" t="s">
        <v>19</v>
      </c>
      <c r="B9" s="228">
        <f>'3. Calc de Potência do Sistema'!C3</f>
        <v>1.1299999999999999</v>
      </c>
      <c r="C9" s="228"/>
      <c r="D9" s="7"/>
    </row>
    <row r="10" spans="1:16384" s="3" customFormat="1" ht="15.6" x14ac:dyDescent="0.25">
      <c r="A10" s="6" t="s">
        <v>56</v>
      </c>
      <c r="B10" s="229">
        <f>'3. Calc de Potência do Sistema'!C18</f>
        <v>400</v>
      </c>
      <c r="C10" s="229"/>
      <c r="D10" s="7"/>
    </row>
    <row r="11" spans="1:16384" s="3" customFormat="1" x14ac:dyDescent="0.25">
      <c r="A11" s="220" t="s">
        <v>54</v>
      </c>
      <c r="B11" s="220"/>
      <c r="C11" s="220"/>
      <c r="D11" s="220"/>
      <c r="E11" s="226"/>
      <c r="F11" s="226"/>
      <c r="G11" s="226"/>
      <c r="H11" s="226"/>
      <c r="I11" s="226"/>
      <c r="J11" s="226"/>
      <c r="K11" s="226"/>
      <c r="L11" s="226"/>
      <c r="M11" s="226"/>
      <c r="N11" s="226"/>
      <c r="O11" s="226"/>
      <c r="P11" s="226"/>
      <c r="Q11" s="226"/>
      <c r="R11" s="226"/>
      <c r="S11" s="226"/>
      <c r="T11" s="226"/>
      <c r="U11" s="226"/>
      <c r="V11" s="226"/>
      <c r="W11" s="226"/>
      <c r="X11" s="226"/>
      <c r="Y11" s="226"/>
      <c r="Z11" s="226"/>
      <c r="AA11" s="226"/>
      <c r="AB11" s="226"/>
      <c r="AC11" s="226"/>
      <c r="AD11" s="226"/>
      <c r="AE11" s="226"/>
      <c r="AF11" s="226"/>
      <c r="AG11" s="226"/>
      <c r="AH11" s="226"/>
      <c r="AI11" s="226"/>
      <c r="AJ11" s="226"/>
      <c r="AK11" s="226"/>
      <c r="AL11" s="226"/>
      <c r="AM11" s="226"/>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6"/>
      <c r="BK11" s="226"/>
      <c r="BL11" s="226"/>
      <c r="BM11" s="226"/>
      <c r="BN11" s="226"/>
      <c r="BO11" s="226"/>
      <c r="BP11" s="226"/>
      <c r="BQ11" s="226"/>
      <c r="BR11" s="226"/>
      <c r="BS11" s="226"/>
      <c r="BT11" s="226"/>
      <c r="BU11" s="226"/>
      <c r="BV11" s="226"/>
      <c r="BW11" s="226"/>
      <c r="BX11" s="226"/>
      <c r="BY11" s="226"/>
      <c r="BZ11" s="226"/>
      <c r="CA11" s="226"/>
      <c r="CB11" s="226"/>
      <c r="CC11" s="226"/>
      <c r="CD11" s="226"/>
      <c r="CE11" s="226"/>
      <c r="CF11" s="226"/>
      <c r="CG11" s="226"/>
      <c r="CH11" s="226"/>
      <c r="CI11" s="226"/>
      <c r="CJ11" s="226"/>
      <c r="CK11" s="226"/>
      <c r="CL11" s="226"/>
      <c r="CM11" s="226"/>
      <c r="CN11" s="226"/>
      <c r="CO11" s="226"/>
      <c r="CP11" s="226"/>
      <c r="CQ11" s="226"/>
      <c r="CR11" s="226"/>
      <c r="CS11" s="226"/>
      <c r="CT11" s="226"/>
      <c r="CU11" s="226"/>
      <c r="CV11" s="226"/>
      <c r="CW11" s="226"/>
      <c r="CX11" s="226"/>
      <c r="CY11" s="226"/>
      <c r="CZ11" s="226"/>
      <c r="DA11" s="226"/>
      <c r="DB11" s="226"/>
      <c r="DC11" s="226"/>
      <c r="DD11" s="226"/>
      <c r="DE11" s="226"/>
      <c r="DF11" s="226"/>
      <c r="DG11" s="226"/>
      <c r="DH11" s="226"/>
      <c r="DI11" s="226"/>
      <c r="DJ11" s="226"/>
      <c r="DK11" s="226"/>
      <c r="DL11" s="226"/>
      <c r="DM11" s="226"/>
      <c r="DN11" s="226"/>
      <c r="DO11" s="226"/>
      <c r="DP11" s="226"/>
      <c r="DQ11" s="226"/>
      <c r="DR11" s="226"/>
      <c r="DS11" s="226"/>
      <c r="DT11" s="226"/>
      <c r="DU11" s="226"/>
      <c r="DV11" s="226"/>
      <c r="DW11" s="226"/>
      <c r="DX11" s="226"/>
      <c r="DY11" s="226"/>
      <c r="DZ11" s="226"/>
      <c r="EA11" s="226"/>
      <c r="EB11" s="226"/>
      <c r="EC11" s="226"/>
      <c r="ED11" s="226"/>
      <c r="EE11" s="226"/>
      <c r="EF11" s="226"/>
      <c r="EG11" s="226"/>
      <c r="EH11" s="226"/>
      <c r="EI11" s="226"/>
      <c r="EJ11" s="226"/>
      <c r="EK11" s="226"/>
      <c r="EL11" s="226"/>
      <c r="EM11" s="226"/>
      <c r="EN11" s="226"/>
      <c r="EO11" s="226"/>
      <c r="EP11" s="226"/>
      <c r="EQ11" s="226"/>
      <c r="ER11" s="226"/>
      <c r="ES11" s="226"/>
      <c r="ET11" s="226"/>
      <c r="EU11" s="226"/>
      <c r="EV11" s="226"/>
      <c r="EW11" s="226"/>
      <c r="EX11" s="226"/>
      <c r="EY11" s="226"/>
      <c r="EZ11" s="226"/>
      <c r="FA11" s="226"/>
      <c r="FB11" s="226"/>
      <c r="FC11" s="226"/>
      <c r="FD11" s="226"/>
      <c r="FE11" s="226"/>
      <c r="FF11" s="226"/>
      <c r="FG11" s="226"/>
      <c r="FH11" s="226"/>
      <c r="FI11" s="226"/>
      <c r="FJ11" s="226"/>
      <c r="FK11" s="226"/>
      <c r="FL11" s="226"/>
      <c r="FM11" s="226"/>
      <c r="FN11" s="226"/>
      <c r="FO11" s="226"/>
      <c r="FP11" s="226"/>
      <c r="FQ11" s="226"/>
      <c r="FR11" s="226"/>
      <c r="FS11" s="226"/>
      <c r="FT11" s="226"/>
      <c r="FU11" s="226"/>
      <c r="FV11" s="226"/>
      <c r="FW11" s="226"/>
      <c r="FX11" s="226"/>
      <c r="FY11" s="226"/>
      <c r="FZ11" s="226"/>
      <c r="GA11" s="226"/>
      <c r="GB11" s="226"/>
      <c r="GC11" s="226"/>
      <c r="GD11" s="226"/>
      <c r="GE11" s="226"/>
      <c r="GF11" s="226"/>
      <c r="GG11" s="226"/>
      <c r="GH11" s="226"/>
      <c r="GI11" s="226"/>
      <c r="GJ11" s="226"/>
      <c r="GK11" s="226"/>
      <c r="GL11" s="226"/>
      <c r="GM11" s="226"/>
      <c r="GN11" s="226"/>
      <c r="GO11" s="226"/>
      <c r="GP11" s="226"/>
      <c r="GQ11" s="226"/>
      <c r="GR11" s="226"/>
      <c r="GS11" s="226"/>
      <c r="GT11" s="226"/>
      <c r="GU11" s="226"/>
      <c r="GV11" s="226"/>
      <c r="GW11" s="226"/>
      <c r="GX11" s="226"/>
      <c r="GY11" s="226"/>
      <c r="GZ11" s="226"/>
      <c r="HA11" s="226"/>
      <c r="HB11" s="226"/>
      <c r="HC11" s="226"/>
      <c r="HD11" s="226"/>
      <c r="HE11" s="226"/>
      <c r="HF11" s="226"/>
      <c r="HG11" s="226"/>
      <c r="HH11" s="226"/>
      <c r="HI11" s="226"/>
      <c r="HJ11" s="226"/>
      <c r="HK11" s="226"/>
      <c r="HL11" s="226"/>
      <c r="HM11" s="226"/>
      <c r="HN11" s="226"/>
      <c r="HO11" s="226"/>
      <c r="HP11" s="226"/>
      <c r="HQ11" s="226"/>
      <c r="HR11" s="226"/>
      <c r="HS11" s="226"/>
      <c r="HT11" s="226"/>
      <c r="HU11" s="226"/>
      <c r="HV11" s="226"/>
      <c r="HW11" s="226"/>
      <c r="HX11" s="226"/>
      <c r="HY11" s="226"/>
      <c r="HZ11" s="226"/>
      <c r="IA11" s="226"/>
      <c r="IB11" s="226"/>
      <c r="IC11" s="226"/>
      <c r="ID11" s="226"/>
      <c r="IE11" s="226"/>
      <c r="IF11" s="226"/>
      <c r="IG11" s="226"/>
      <c r="IH11" s="226"/>
      <c r="II11" s="226"/>
      <c r="IJ11" s="226"/>
      <c r="IK11" s="226"/>
      <c r="IL11" s="226"/>
      <c r="IM11" s="226"/>
      <c r="IN11" s="226"/>
      <c r="IO11" s="226"/>
      <c r="IP11" s="226"/>
      <c r="IQ11" s="226"/>
      <c r="IR11" s="226"/>
      <c r="IS11" s="226"/>
      <c r="IT11" s="226"/>
      <c r="IU11" s="226"/>
      <c r="IV11" s="226"/>
      <c r="IW11" s="226"/>
      <c r="IX11" s="226"/>
      <c r="IY11" s="226"/>
      <c r="IZ11" s="226"/>
      <c r="JA11" s="226"/>
      <c r="JB11" s="226"/>
      <c r="JC11" s="226"/>
      <c r="JD11" s="226"/>
      <c r="JE11" s="226"/>
      <c r="JF11" s="226"/>
      <c r="JG11" s="226"/>
      <c r="JH11" s="226"/>
      <c r="JI11" s="226"/>
      <c r="JJ11" s="226"/>
      <c r="JK11" s="226"/>
      <c r="JL11" s="226"/>
      <c r="JM11" s="226"/>
      <c r="JN11" s="226"/>
      <c r="JO11" s="226"/>
      <c r="JP11" s="226"/>
      <c r="JQ11" s="226"/>
      <c r="JR11" s="226"/>
      <c r="JS11" s="226"/>
      <c r="JT11" s="226"/>
      <c r="JU11" s="226"/>
      <c r="JV11" s="226"/>
      <c r="JW11" s="226"/>
      <c r="JX11" s="226"/>
      <c r="JY11" s="226"/>
      <c r="JZ11" s="226"/>
      <c r="KA11" s="226"/>
      <c r="KB11" s="226"/>
      <c r="KC11" s="226"/>
      <c r="KD11" s="226"/>
      <c r="KE11" s="226"/>
      <c r="KF11" s="226"/>
      <c r="KG11" s="226"/>
      <c r="KH11" s="226"/>
      <c r="KI11" s="226"/>
      <c r="KJ11" s="226"/>
      <c r="KK11" s="226"/>
      <c r="KL11" s="226"/>
      <c r="KM11" s="226"/>
      <c r="KN11" s="226"/>
      <c r="KO11" s="226"/>
      <c r="KP11" s="226"/>
      <c r="KQ11" s="226"/>
      <c r="KR11" s="226"/>
      <c r="KS11" s="226"/>
      <c r="KT11" s="226"/>
      <c r="KU11" s="226"/>
      <c r="KV11" s="226"/>
      <c r="KW11" s="226"/>
      <c r="KX11" s="226"/>
      <c r="KY11" s="226"/>
      <c r="KZ11" s="226"/>
      <c r="LA11" s="226"/>
      <c r="LB11" s="226"/>
      <c r="LC11" s="226"/>
      <c r="LD11" s="226"/>
      <c r="LE11" s="226"/>
      <c r="LF11" s="226"/>
      <c r="LG11" s="226"/>
      <c r="LH11" s="226"/>
      <c r="LI11" s="226"/>
      <c r="LJ11" s="226"/>
      <c r="LK11" s="226"/>
      <c r="LL11" s="226"/>
      <c r="LM11" s="226"/>
      <c r="LN11" s="226"/>
      <c r="LO11" s="226"/>
      <c r="LP11" s="226"/>
      <c r="LQ11" s="226"/>
      <c r="LR11" s="226"/>
      <c r="LS11" s="226"/>
      <c r="LT11" s="226"/>
      <c r="LU11" s="226"/>
      <c r="LV11" s="226"/>
      <c r="LW11" s="226"/>
      <c r="LX11" s="226"/>
      <c r="LY11" s="226"/>
      <c r="LZ11" s="226"/>
      <c r="MA11" s="226"/>
      <c r="MB11" s="226"/>
      <c r="MC11" s="226"/>
      <c r="MD11" s="226"/>
      <c r="ME11" s="226"/>
      <c r="MF11" s="226"/>
      <c r="MG11" s="226"/>
      <c r="MH11" s="226"/>
      <c r="MI11" s="226"/>
      <c r="MJ11" s="226"/>
      <c r="MK11" s="226"/>
      <c r="ML11" s="226"/>
      <c r="MM11" s="226"/>
      <c r="MN11" s="226"/>
      <c r="MO11" s="226"/>
      <c r="MP11" s="226"/>
      <c r="MQ11" s="226"/>
      <c r="MR11" s="226"/>
      <c r="MS11" s="226"/>
      <c r="MT11" s="226"/>
      <c r="MU11" s="226"/>
      <c r="MV11" s="226"/>
      <c r="MW11" s="226"/>
      <c r="MX11" s="226"/>
      <c r="MY11" s="226"/>
      <c r="MZ11" s="226"/>
      <c r="NA11" s="226"/>
      <c r="NB11" s="226"/>
      <c r="NC11" s="226"/>
      <c r="ND11" s="226"/>
      <c r="NE11" s="226"/>
      <c r="NF11" s="226"/>
      <c r="NG11" s="226"/>
      <c r="NH11" s="226"/>
      <c r="NI11" s="226"/>
      <c r="NJ11" s="226"/>
      <c r="NK11" s="226"/>
      <c r="NL11" s="226"/>
      <c r="NM11" s="226"/>
      <c r="NN11" s="226"/>
      <c r="NO11" s="226"/>
      <c r="NP11" s="226"/>
      <c r="NQ11" s="226"/>
      <c r="NR11" s="226"/>
      <c r="NS11" s="226"/>
      <c r="NT11" s="226"/>
      <c r="NU11" s="226"/>
      <c r="NV11" s="226"/>
      <c r="NW11" s="226"/>
      <c r="NX11" s="226"/>
      <c r="NY11" s="226"/>
      <c r="NZ11" s="226"/>
      <c r="OA11" s="226"/>
      <c r="OB11" s="226"/>
      <c r="OC11" s="226"/>
      <c r="OD11" s="226"/>
      <c r="OE11" s="226"/>
      <c r="OF11" s="226"/>
      <c r="OG11" s="226"/>
      <c r="OH11" s="226"/>
      <c r="OI11" s="226"/>
      <c r="OJ11" s="226"/>
      <c r="OK11" s="226"/>
      <c r="OL11" s="226"/>
      <c r="OM11" s="226"/>
      <c r="ON11" s="226"/>
      <c r="OO11" s="226"/>
      <c r="OP11" s="226"/>
      <c r="OQ11" s="226"/>
      <c r="OR11" s="226"/>
      <c r="OS11" s="226"/>
      <c r="OT11" s="226"/>
      <c r="OU11" s="226"/>
      <c r="OV11" s="226"/>
      <c r="OW11" s="226"/>
      <c r="OX11" s="226"/>
      <c r="OY11" s="226"/>
      <c r="OZ11" s="226"/>
      <c r="PA11" s="226"/>
      <c r="PB11" s="226"/>
      <c r="PC11" s="226"/>
      <c r="PD11" s="226"/>
      <c r="PE11" s="226"/>
      <c r="PF11" s="226"/>
      <c r="PG11" s="226"/>
      <c r="PH11" s="226"/>
      <c r="PI11" s="226"/>
      <c r="PJ11" s="226"/>
      <c r="PK11" s="226"/>
      <c r="PL11" s="226"/>
      <c r="PM11" s="226"/>
      <c r="PN11" s="226"/>
      <c r="PO11" s="226"/>
      <c r="PP11" s="226"/>
      <c r="PQ11" s="226"/>
      <c r="PR11" s="226"/>
      <c r="PS11" s="226"/>
      <c r="PT11" s="226"/>
      <c r="PU11" s="226"/>
      <c r="PV11" s="226"/>
      <c r="PW11" s="226"/>
      <c r="PX11" s="226"/>
      <c r="PY11" s="226"/>
      <c r="PZ11" s="226"/>
      <c r="QA11" s="226"/>
      <c r="QB11" s="226"/>
      <c r="QC11" s="226"/>
      <c r="QD11" s="226"/>
      <c r="QE11" s="226"/>
      <c r="QF11" s="226"/>
      <c r="QG11" s="226"/>
      <c r="QH11" s="226"/>
      <c r="QI11" s="226"/>
      <c r="QJ11" s="226"/>
      <c r="QK11" s="226"/>
      <c r="QL11" s="226"/>
      <c r="QM11" s="226"/>
      <c r="QN11" s="226"/>
      <c r="QO11" s="226"/>
      <c r="QP11" s="226"/>
      <c r="QQ11" s="226"/>
      <c r="QR11" s="226"/>
      <c r="QS11" s="226"/>
      <c r="QT11" s="226"/>
      <c r="QU11" s="226"/>
      <c r="QV11" s="226"/>
      <c r="QW11" s="226"/>
      <c r="QX11" s="226"/>
      <c r="QY11" s="226"/>
      <c r="QZ11" s="226"/>
      <c r="RA11" s="226"/>
      <c r="RB11" s="226"/>
      <c r="RC11" s="226"/>
      <c r="RD11" s="226"/>
      <c r="RE11" s="226"/>
      <c r="RF11" s="226"/>
      <c r="RG11" s="226"/>
      <c r="RH11" s="226"/>
      <c r="RI11" s="226"/>
      <c r="RJ11" s="226"/>
      <c r="RK11" s="226"/>
      <c r="RL11" s="226"/>
      <c r="RM11" s="226"/>
      <c r="RN11" s="226"/>
      <c r="RO11" s="226"/>
      <c r="RP11" s="226"/>
      <c r="RQ11" s="226"/>
      <c r="RR11" s="226"/>
      <c r="RS11" s="226"/>
      <c r="RT11" s="226"/>
      <c r="RU11" s="226"/>
      <c r="RV11" s="226"/>
      <c r="RW11" s="226"/>
      <c r="RX11" s="226"/>
      <c r="RY11" s="226"/>
      <c r="RZ11" s="226"/>
      <c r="SA11" s="226"/>
      <c r="SB11" s="226"/>
      <c r="SC11" s="226"/>
      <c r="SD11" s="226"/>
      <c r="SE11" s="226"/>
      <c r="SF11" s="226"/>
      <c r="SG11" s="226"/>
      <c r="SH11" s="226"/>
      <c r="SI11" s="226"/>
      <c r="SJ11" s="226"/>
      <c r="SK11" s="226"/>
      <c r="SL11" s="226"/>
      <c r="SM11" s="226"/>
      <c r="SN11" s="226"/>
      <c r="SO11" s="226"/>
      <c r="SP11" s="226"/>
      <c r="SQ11" s="226"/>
      <c r="SR11" s="226"/>
      <c r="SS11" s="226"/>
      <c r="ST11" s="226"/>
      <c r="SU11" s="226"/>
      <c r="SV11" s="226"/>
      <c r="SW11" s="226"/>
      <c r="SX11" s="226"/>
      <c r="SY11" s="226"/>
      <c r="SZ11" s="226"/>
      <c r="TA11" s="226"/>
      <c r="TB11" s="226"/>
      <c r="TC11" s="226"/>
      <c r="TD11" s="226"/>
      <c r="TE11" s="226"/>
      <c r="TF11" s="226"/>
      <c r="TG11" s="226"/>
      <c r="TH11" s="226"/>
      <c r="TI11" s="226"/>
      <c r="TJ11" s="226"/>
      <c r="TK11" s="226"/>
      <c r="TL11" s="226"/>
      <c r="TM11" s="226"/>
      <c r="TN11" s="226"/>
      <c r="TO11" s="226"/>
      <c r="TP11" s="226"/>
      <c r="TQ11" s="226"/>
      <c r="TR11" s="226"/>
      <c r="TS11" s="226"/>
      <c r="TT11" s="226"/>
      <c r="TU11" s="226"/>
      <c r="TV11" s="226"/>
      <c r="TW11" s="226"/>
      <c r="TX11" s="226"/>
      <c r="TY11" s="226"/>
      <c r="TZ11" s="226"/>
      <c r="UA11" s="226"/>
      <c r="UB11" s="226"/>
      <c r="UC11" s="226"/>
      <c r="UD11" s="226"/>
      <c r="UE11" s="226"/>
      <c r="UF11" s="226"/>
      <c r="UG11" s="226"/>
      <c r="UH11" s="226"/>
      <c r="UI11" s="226"/>
      <c r="UJ11" s="226"/>
      <c r="UK11" s="226"/>
      <c r="UL11" s="226"/>
      <c r="UM11" s="226"/>
      <c r="UN11" s="226"/>
      <c r="UO11" s="226"/>
      <c r="UP11" s="226"/>
      <c r="UQ11" s="226"/>
      <c r="UR11" s="226"/>
      <c r="US11" s="226"/>
      <c r="UT11" s="226"/>
      <c r="UU11" s="226"/>
      <c r="UV11" s="226"/>
      <c r="UW11" s="226"/>
      <c r="UX11" s="226"/>
      <c r="UY11" s="226"/>
      <c r="UZ11" s="226"/>
      <c r="VA11" s="226"/>
      <c r="VB11" s="226"/>
      <c r="VC11" s="226"/>
      <c r="VD11" s="226"/>
      <c r="VE11" s="226"/>
      <c r="VF11" s="226"/>
      <c r="VG11" s="226"/>
      <c r="VH11" s="226"/>
      <c r="VI11" s="226"/>
      <c r="VJ11" s="226"/>
      <c r="VK11" s="226"/>
      <c r="VL11" s="226"/>
      <c r="VM11" s="226"/>
      <c r="VN11" s="226"/>
      <c r="VO11" s="226"/>
      <c r="VP11" s="226"/>
      <c r="VQ11" s="226"/>
      <c r="VR11" s="226"/>
      <c r="VS11" s="226"/>
      <c r="VT11" s="226"/>
      <c r="VU11" s="226"/>
      <c r="VV11" s="226"/>
      <c r="VW11" s="226"/>
      <c r="VX11" s="226"/>
      <c r="VY11" s="226"/>
      <c r="VZ11" s="226"/>
      <c r="WA11" s="226"/>
      <c r="WB11" s="226"/>
      <c r="WC11" s="226"/>
      <c r="WD11" s="226"/>
      <c r="WE11" s="226"/>
      <c r="WF11" s="226"/>
      <c r="WG11" s="226"/>
      <c r="WH11" s="226"/>
      <c r="WI11" s="226"/>
      <c r="WJ11" s="226"/>
      <c r="WK11" s="226"/>
      <c r="WL11" s="226"/>
      <c r="WM11" s="226"/>
      <c r="WN11" s="226"/>
      <c r="WO11" s="226"/>
      <c r="WP11" s="226"/>
      <c r="WQ11" s="226"/>
      <c r="WR11" s="226"/>
      <c r="WS11" s="226"/>
      <c r="WT11" s="226"/>
      <c r="WU11" s="226"/>
      <c r="WV11" s="226"/>
      <c r="WW11" s="226"/>
      <c r="WX11" s="226"/>
      <c r="WY11" s="226"/>
      <c r="WZ11" s="226"/>
      <c r="XA11" s="226"/>
      <c r="XB11" s="226"/>
      <c r="XC11" s="226"/>
      <c r="XD11" s="226"/>
      <c r="XE11" s="226"/>
      <c r="XF11" s="226"/>
      <c r="XG11" s="226"/>
      <c r="XH11" s="226"/>
      <c r="XI11" s="226"/>
      <c r="XJ11" s="226"/>
      <c r="XK11" s="226"/>
      <c r="XL11" s="226"/>
      <c r="XM11" s="226"/>
      <c r="XN11" s="226"/>
      <c r="XO11" s="226"/>
      <c r="XP11" s="226"/>
      <c r="XQ11" s="226"/>
      <c r="XR11" s="226"/>
      <c r="XS11" s="226"/>
      <c r="XT11" s="226"/>
      <c r="XU11" s="226"/>
      <c r="XV11" s="226"/>
      <c r="XW11" s="226"/>
      <c r="XX11" s="226"/>
      <c r="XY11" s="226"/>
      <c r="XZ11" s="226"/>
      <c r="YA11" s="226"/>
      <c r="YB11" s="226"/>
      <c r="YC11" s="226"/>
      <c r="YD11" s="226"/>
      <c r="YE11" s="226"/>
      <c r="YF11" s="226"/>
      <c r="YG11" s="226"/>
      <c r="YH11" s="226"/>
      <c r="YI11" s="226"/>
      <c r="YJ11" s="226"/>
      <c r="YK11" s="226"/>
      <c r="YL11" s="226"/>
      <c r="YM11" s="226"/>
      <c r="YN11" s="226"/>
      <c r="YO11" s="226"/>
      <c r="YP11" s="226"/>
      <c r="YQ11" s="226"/>
      <c r="YR11" s="226"/>
      <c r="YS11" s="226"/>
      <c r="YT11" s="226"/>
      <c r="YU11" s="226"/>
      <c r="YV11" s="226"/>
      <c r="YW11" s="226"/>
      <c r="YX11" s="226"/>
      <c r="YY11" s="226"/>
      <c r="YZ11" s="226"/>
      <c r="ZA11" s="226"/>
      <c r="ZB11" s="226"/>
      <c r="ZC11" s="226"/>
      <c r="ZD11" s="226"/>
      <c r="ZE11" s="226"/>
      <c r="ZF11" s="226"/>
      <c r="ZG11" s="226"/>
      <c r="ZH11" s="226"/>
      <c r="ZI11" s="226"/>
      <c r="ZJ11" s="226"/>
      <c r="ZK11" s="226"/>
      <c r="ZL11" s="226"/>
      <c r="ZM11" s="226"/>
      <c r="ZN11" s="226"/>
      <c r="ZO11" s="226"/>
      <c r="ZP11" s="226"/>
      <c r="ZQ11" s="226"/>
      <c r="ZR11" s="226"/>
      <c r="ZS11" s="226"/>
      <c r="ZT11" s="226"/>
      <c r="ZU11" s="226"/>
      <c r="ZV11" s="226"/>
      <c r="ZW11" s="226"/>
      <c r="ZX11" s="226"/>
      <c r="ZY11" s="226"/>
      <c r="ZZ11" s="226"/>
      <c r="AAA11" s="226"/>
      <c r="AAB11" s="226"/>
      <c r="AAC11" s="226"/>
      <c r="AAD11" s="226"/>
      <c r="AAE11" s="226"/>
      <c r="AAF11" s="226"/>
      <c r="AAG11" s="226"/>
      <c r="AAH11" s="226"/>
      <c r="AAI11" s="226"/>
      <c r="AAJ11" s="226"/>
      <c r="AAK11" s="226"/>
      <c r="AAL11" s="226"/>
      <c r="AAM11" s="226"/>
      <c r="AAN11" s="226"/>
      <c r="AAO11" s="226"/>
      <c r="AAP11" s="226"/>
      <c r="AAQ11" s="226"/>
      <c r="AAR11" s="226"/>
      <c r="AAS11" s="226"/>
      <c r="AAT11" s="226"/>
      <c r="AAU11" s="226"/>
      <c r="AAV11" s="226"/>
      <c r="AAW11" s="226"/>
      <c r="AAX11" s="226"/>
      <c r="AAY11" s="226"/>
      <c r="AAZ11" s="226"/>
      <c r="ABA11" s="226"/>
      <c r="ABB11" s="226"/>
      <c r="ABC11" s="226"/>
      <c r="ABD11" s="226"/>
      <c r="ABE11" s="226"/>
      <c r="ABF11" s="226"/>
      <c r="ABG11" s="226"/>
      <c r="ABH11" s="226"/>
      <c r="ABI11" s="226"/>
      <c r="ABJ11" s="226"/>
      <c r="ABK11" s="226"/>
      <c r="ABL11" s="226"/>
      <c r="ABM11" s="226"/>
      <c r="ABN11" s="226"/>
      <c r="ABO11" s="226"/>
      <c r="ABP11" s="226"/>
      <c r="ABQ11" s="226"/>
      <c r="ABR11" s="226"/>
      <c r="ABS11" s="226"/>
      <c r="ABT11" s="226"/>
      <c r="ABU11" s="226"/>
      <c r="ABV11" s="226"/>
      <c r="ABW11" s="226"/>
      <c r="ABX11" s="226"/>
      <c r="ABY11" s="226"/>
      <c r="ABZ11" s="226"/>
      <c r="ACA11" s="226"/>
      <c r="ACB11" s="226"/>
      <c r="ACC11" s="226"/>
      <c r="ACD11" s="226"/>
      <c r="ACE11" s="226"/>
      <c r="ACF11" s="226"/>
      <c r="ACG11" s="226"/>
      <c r="ACH11" s="226"/>
      <c r="ACI11" s="226"/>
      <c r="ACJ11" s="226"/>
      <c r="ACK11" s="226"/>
      <c r="ACL11" s="226"/>
      <c r="ACM11" s="226"/>
      <c r="ACN11" s="226"/>
      <c r="ACO11" s="226"/>
      <c r="ACP11" s="226"/>
      <c r="ACQ11" s="226"/>
      <c r="ACR11" s="226"/>
      <c r="ACS11" s="226"/>
      <c r="ACT11" s="226"/>
      <c r="ACU11" s="226"/>
      <c r="ACV11" s="226"/>
      <c r="ACW11" s="226"/>
      <c r="ACX11" s="226"/>
      <c r="ACY11" s="226"/>
      <c r="ACZ11" s="226"/>
      <c r="ADA11" s="226"/>
      <c r="ADB11" s="226"/>
      <c r="ADC11" s="226"/>
      <c r="ADD11" s="226"/>
      <c r="ADE11" s="226"/>
      <c r="ADF11" s="226"/>
      <c r="ADG11" s="226"/>
      <c r="ADH11" s="226"/>
      <c r="ADI11" s="226"/>
      <c r="ADJ11" s="226"/>
      <c r="ADK11" s="226"/>
      <c r="ADL11" s="226"/>
      <c r="ADM11" s="226"/>
      <c r="ADN11" s="226"/>
      <c r="ADO11" s="226"/>
      <c r="ADP11" s="226"/>
      <c r="ADQ11" s="226"/>
      <c r="ADR11" s="226"/>
      <c r="ADS11" s="226"/>
      <c r="ADT11" s="226"/>
      <c r="ADU11" s="226"/>
      <c r="ADV11" s="226"/>
      <c r="ADW11" s="226"/>
      <c r="ADX11" s="226"/>
      <c r="ADY11" s="226"/>
      <c r="ADZ11" s="226"/>
      <c r="AEA11" s="226"/>
      <c r="AEB11" s="226"/>
      <c r="AEC11" s="226"/>
      <c r="AED11" s="226"/>
      <c r="AEE11" s="226"/>
      <c r="AEF11" s="226"/>
      <c r="AEG11" s="226"/>
      <c r="AEH11" s="226"/>
      <c r="AEI11" s="226"/>
      <c r="AEJ11" s="226"/>
      <c r="AEK11" s="226"/>
      <c r="AEL11" s="226"/>
      <c r="AEM11" s="226"/>
      <c r="AEN11" s="226"/>
      <c r="AEO11" s="226"/>
      <c r="AEP11" s="226"/>
      <c r="AEQ11" s="226"/>
      <c r="AER11" s="226"/>
      <c r="AES11" s="226"/>
      <c r="AET11" s="226"/>
      <c r="AEU11" s="226"/>
      <c r="AEV11" s="226"/>
      <c r="AEW11" s="226"/>
      <c r="AEX11" s="226"/>
      <c r="AEY11" s="226"/>
      <c r="AEZ11" s="226"/>
      <c r="AFA11" s="226"/>
      <c r="AFB11" s="226"/>
      <c r="AFC11" s="226"/>
      <c r="AFD11" s="226"/>
      <c r="AFE11" s="226"/>
      <c r="AFF11" s="226"/>
      <c r="AFG11" s="226"/>
      <c r="AFH11" s="226"/>
      <c r="AFI11" s="226"/>
      <c r="AFJ11" s="226"/>
      <c r="AFK11" s="226"/>
      <c r="AFL11" s="226"/>
      <c r="AFM11" s="226"/>
      <c r="AFN11" s="226"/>
      <c r="AFO11" s="226"/>
      <c r="AFP11" s="226"/>
      <c r="AFQ11" s="226"/>
      <c r="AFR11" s="226"/>
      <c r="AFS11" s="226"/>
      <c r="AFT11" s="226"/>
      <c r="AFU11" s="226"/>
      <c r="AFV11" s="226"/>
      <c r="AFW11" s="226"/>
      <c r="AFX11" s="226"/>
      <c r="AFY11" s="226"/>
      <c r="AFZ11" s="226"/>
      <c r="AGA11" s="226"/>
      <c r="AGB11" s="226"/>
      <c r="AGC11" s="226"/>
      <c r="AGD11" s="226"/>
      <c r="AGE11" s="226"/>
      <c r="AGF11" s="226"/>
      <c r="AGG11" s="226"/>
      <c r="AGH11" s="226"/>
      <c r="AGI11" s="226"/>
      <c r="AGJ11" s="226"/>
      <c r="AGK11" s="226"/>
      <c r="AGL11" s="226"/>
      <c r="AGM11" s="226"/>
      <c r="AGN11" s="226"/>
      <c r="AGO11" s="226"/>
      <c r="AGP11" s="226"/>
      <c r="AGQ11" s="226"/>
      <c r="AGR11" s="226"/>
      <c r="AGS11" s="226"/>
      <c r="AGT11" s="226"/>
      <c r="AGU11" s="226"/>
      <c r="AGV11" s="226"/>
      <c r="AGW11" s="226"/>
      <c r="AGX11" s="226"/>
      <c r="AGY11" s="226"/>
      <c r="AGZ11" s="226"/>
      <c r="AHA11" s="226"/>
      <c r="AHB11" s="226"/>
      <c r="AHC11" s="226"/>
      <c r="AHD11" s="226"/>
      <c r="AHE11" s="226"/>
      <c r="AHF11" s="226"/>
      <c r="AHG11" s="226"/>
      <c r="AHH11" s="226"/>
      <c r="AHI11" s="226"/>
      <c r="AHJ11" s="226"/>
      <c r="AHK11" s="226"/>
      <c r="AHL11" s="226"/>
      <c r="AHM11" s="226"/>
      <c r="AHN11" s="226"/>
      <c r="AHO11" s="226"/>
      <c r="AHP11" s="226"/>
      <c r="AHQ11" s="226"/>
      <c r="AHR11" s="226"/>
      <c r="AHS11" s="226"/>
      <c r="AHT11" s="226"/>
      <c r="AHU11" s="226"/>
      <c r="AHV11" s="226"/>
      <c r="AHW11" s="226"/>
      <c r="AHX11" s="226"/>
      <c r="AHY11" s="226"/>
      <c r="AHZ11" s="226"/>
      <c r="AIA11" s="226"/>
      <c r="AIB11" s="226"/>
      <c r="AIC11" s="226"/>
      <c r="AID11" s="226"/>
      <c r="AIE11" s="226"/>
      <c r="AIF11" s="226"/>
      <c r="AIG11" s="226"/>
      <c r="AIH11" s="226"/>
      <c r="AII11" s="226"/>
      <c r="AIJ11" s="226"/>
      <c r="AIK11" s="226"/>
      <c r="AIL11" s="226"/>
      <c r="AIM11" s="226"/>
      <c r="AIN11" s="226"/>
      <c r="AIO11" s="226"/>
      <c r="AIP11" s="226"/>
      <c r="AIQ11" s="226"/>
      <c r="AIR11" s="226"/>
      <c r="AIS11" s="226"/>
      <c r="AIT11" s="226"/>
      <c r="AIU11" s="226"/>
      <c r="AIV11" s="226"/>
      <c r="AIW11" s="226"/>
      <c r="AIX11" s="226"/>
      <c r="AIY11" s="226"/>
      <c r="AIZ11" s="226"/>
      <c r="AJA11" s="226"/>
      <c r="AJB11" s="226"/>
      <c r="AJC11" s="226"/>
      <c r="AJD11" s="226"/>
      <c r="AJE11" s="226"/>
      <c r="AJF11" s="226"/>
      <c r="AJG11" s="226"/>
      <c r="AJH11" s="226"/>
      <c r="AJI11" s="226"/>
      <c r="AJJ11" s="226"/>
      <c r="AJK11" s="226"/>
      <c r="AJL11" s="226"/>
      <c r="AJM11" s="226"/>
      <c r="AJN11" s="226"/>
      <c r="AJO11" s="226"/>
      <c r="AJP11" s="226"/>
      <c r="AJQ11" s="226"/>
      <c r="AJR11" s="226"/>
      <c r="AJS11" s="226"/>
      <c r="AJT11" s="226"/>
      <c r="AJU11" s="226"/>
      <c r="AJV11" s="226"/>
      <c r="AJW11" s="226"/>
      <c r="AJX11" s="226"/>
      <c r="AJY11" s="226"/>
      <c r="AJZ11" s="226"/>
      <c r="AKA11" s="226"/>
      <c r="AKB11" s="226"/>
      <c r="AKC11" s="226"/>
      <c r="AKD11" s="226"/>
      <c r="AKE11" s="226"/>
      <c r="AKF11" s="226"/>
      <c r="AKG11" s="226"/>
      <c r="AKH11" s="226"/>
      <c r="AKI11" s="226"/>
      <c r="AKJ11" s="226"/>
      <c r="AKK11" s="226"/>
      <c r="AKL11" s="226"/>
      <c r="AKM11" s="226"/>
      <c r="AKN11" s="226"/>
      <c r="AKO11" s="226"/>
      <c r="AKP11" s="226"/>
      <c r="AKQ11" s="226"/>
      <c r="AKR11" s="226"/>
      <c r="AKS11" s="226"/>
      <c r="AKT11" s="226"/>
      <c r="AKU11" s="226"/>
      <c r="AKV11" s="226"/>
      <c r="AKW11" s="226"/>
      <c r="AKX11" s="226"/>
      <c r="AKY11" s="226"/>
      <c r="AKZ11" s="226"/>
      <c r="ALA11" s="226"/>
      <c r="ALB11" s="226"/>
      <c r="ALC11" s="226"/>
      <c r="ALD11" s="226"/>
      <c r="ALE11" s="226"/>
      <c r="ALF11" s="226"/>
      <c r="ALG11" s="226"/>
      <c r="ALH11" s="226"/>
      <c r="ALI11" s="226"/>
      <c r="ALJ11" s="226"/>
      <c r="ALK11" s="226"/>
      <c r="ALL11" s="226"/>
      <c r="ALM11" s="226"/>
      <c r="ALN11" s="226"/>
      <c r="ALO11" s="226"/>
      <c r="ALP11" s="226"/>
      <c r="ALQ11" s="226"/>
      <c r="ALR11" s="226"/>
      <c r="ALS11" s="226"/>
      <c r="ALT11" s="226"/>
      <c r="ALU11" s="226"/>
      <c r="ALV11" s="226"/>
      <c r="ALW11" s="226"/>
      <c r="ALX11" s="226"/>
      <c r="ALY11" s="226"/>
      <c r="ALZ11" s="226"/>
      <c r="AMA11" s="226"/>
      <c r="AMB11" s="226"/>
      <c r="AMC11" s="226"/>
      <c r="AMD11" s="226"/>
      <c r="AME11" s="226"/>
      <c r="AMF11" s="226"/>
      <c r="AMG11" s="226"/>
      <c r="AMH11" s="226"/>
      <c r="AMI11" s="226"/>
      <c r="AMJ11" s="226"/>
      <c r="AMK11" s="226"/>
      <c r="AML11" s="226"/>
      <c r="AMM11" s="226"/>
      <c r="AMN11" s="226"/>
      <c r="AMO11" s="226"/>
      <c r="AMP11" s="226"/>
      <c r="AMQ11" s="226"/>
      <c r="AMR11" s="226"/>
      <c r="AMS11" s="226"/>
      <c r="AMT11" s="226"/>
      <c r="AMU11" s="226"/>
      <c r="AMV11" s="226"/>
      <c r="AMW11" s="226"/>
      <c r="AMX11" s="226"/>
      <c r="AMY11" s="226"/>
      <c r="AMZ11" s="226"/>
      <c r="ANA11" s="226"/>
      <c r="ANB11" s="226"/>
      <c r="ANC11" s="226"/>
      <c r="AND11" s="226"/>
      <c r="ANE11" s="226"/>
      <c r="ANF11" s="226"/>
      <c r="ANG11" s="226"/>
      <c r="ANH11" s="226"/>
      <c r="ANI11" s="226"/>
      <c r="ANJ11" s="226"/>
      <c r="ANK11" s="226"/>
      <c r="ANL11" s="226"/>
      <c r="ANM11" s="226"/>
      <c r="ANN11" s="226"/>
      <c r="ANO11" s="226"/>
      <c r="ANP11" s="226"/>
      <c r="ANQ11" s="226"/>
      <c r="ANR11" s="226"/>
      <c r="ANS11" s="226"/>
      <c r="ANT11" s="226"/>
      <c r="ANU11" s="226"/>
      <c r="ANV11" s="226"/>
      <c r="ANW11" s="226"/>
      <c r="ANX11" s="226"/>
      <c r="ANY11" s="226"/>
      <c r="ANZ11" s="226"/>
      <c r="AOA11" s="226"/>
      <c r="AOB11" s="226"/>
      <c r="AOC11" s="226"/>
      <c r="AOD11" s="226"/>
      <c r="AOE11" s="226"/>
      <c r="AOF11" s="226"/>
      <c r="AOG11" s="226"/>
      <c r="AOH11" s="226"/>
      <c r="AOI11" s="226"/>
      <c r="AOJ11" s="226"/>
      <c r="AOK11" s="226"/>
      <c r="AOL11" s="226"/>
      <c r="AOM11" s="226"/>
      <c r="AON11" s="226"/>
      <c r="AOO11" s="226"/>
      <c r="AOP11" s="226"/>
      <c r="AOQ11" s="226"/>
      <c r="AOR11" s="226"/>
      <c r="AOS11" s="226"/>
      <c r="AOT11" s="226"/>
      <c r="AOU11" s="226"/>
      <c r="AOV11" s="226"/>
      <c r="AOW11" s="226"/>
      <c r="AOX11" s="226"/>
      <c r="AOY11" s="226"/>
      <c r="AOZ11" s="226"/>
      <c r="APA11" s="226"/>
      <c r="APB11" s="226"/>
      <c r="APC11" s="226"/>
      <c r="APD11" s="226"/>
      <c r="APE11" s="226"/>
      <c r="APF11" s="226"/>
      <c r="APG11" s="226"/>
      <c r="APH11" s="226"/>
      <c r="API11" s="226"/>
      <c r="APJ11" s="226"/>
      <c r="APK11" s="226"/>
      <c r="APL11" s="226"/>
      <c r="APM11" s="226"/>
      <c r="APN11" s="226"/>
      <c r="APO11" s="226"/>
      <c r="APP11" s="226"/>
      <c r="APQ11" s="226"/>
      <c r="APR11" s="226"/>
      <c r="APS11" s="226"/>
      <c r="APT11" s="226"/>
      <c r="APU11" s="226"/>
      <c r="APV11" s="226"/>
      <c r="APW11" s="226"/>
      <c r="APX11" s="226"/>
      <c r="APY11" s="226"/>
      <c r="APZ11" s="226"/>
      <c r="AQA11" s="226"/>
      <c r="AQB11" s="226"/>
      <c r="AQC11" s="226"/>
      <c r="AQD11" s="226"/>
      <c r="AQE11" s="226"/>
      <c r="AQF11" s="226"/>
      <c r="AQG11" s="226"/>
      <c r="AQH11" s="226"/>
      <c r="AQI11" s="226"/>
      <c r="AQJ11" s="226"/>
      <c r="AQK11" s="226"/>
      <c r="AQL11" s="226"/>
      <c r="AQM11" s="226"/>
      <c r="AQN11" s="226"/>
      <c r="AQO11" s="226"/>
      <c r="AQP11" s="226"/>
      <c r="AQQ11" s="226"/>
      <c r="AQR11" s="226"/>
      <c r="AQS11" s="226"/>
      <c r="AQT11" s="226"/>
      <c r="AQU11" s="226"/>
      <c r="AQV11" s="226"/>
      <c r="AQW11" s="226"/>
      <c r="AQX11" s="226"/>
      <c r="AQY11" s="226"/>
      <c r="AQZ11" s="226"/>
      <c r="ARA11" s="226"/>
      <c r="ARB11" s="226"/>
      <c r="ARC11" s="226"/>
      <c r="ARD11" s="226"/>
      <c r="ARE11" s="226"/>
      <c r="ARF11" s="226"/>
      <c r="ARG11" s="226"/>
      <c r="ARH11" s="226"/>
      <c r="ARI11" s="226"/>
      <c r="ARJ11" s="226"/>
      <c r="ARK11" s="226"/>
      <c r="ARL11" s="226"/>
      <c r="ARM11" s="226"/>
      <c r="ARN11" s="226"/>
      <c r="ARO11" s="226"/>
      <c r="ARP11" s="226"/>
      <c r="ARQ11" s="226"/>
      <c r="ARR11" s="226"/>
      <c r="ARS11" s="226"/>
      <c r="ART11" s="226"/>
      <c r="ARU11" s="226"/>
      <c r="ARV11" s="226"/>
      <c r="ARW11" s="226"/>
      <c r="ARX11" s="226"/>
      <c r="ARY11" s="226"/>
      <c r="ARZ11" s="226"/>
      <c r="ASA11" s="226"/>
      <c r="ASB11" s="226"/>
      <c r="ASC11" s="226"/>
      <c r="ASD11" s="226"/>
      <c r="ASE11" s="226"/>
      <c r="ASF11" s="226"/>
      <c r="ASG11" s="226"/>
      <c r="ASH11" s="226"/>
      <c r="ASI11" s="226"/>
      <c r="ASJ11" s="226"/>
      <c r="ASK11" s="226"/>
      <c r="ASL11" s="226"/>
      <c r="ASM11" s="226"/>
      <c r="ASN11" s="226"/>
      <c r="ASO11" s="226"/>
      <c r="ASP11" s="226"/>
      <c r="ASQ11" s="226"/>
      <c r="ASR11" s="226"/>
      <c r="ASS11" s="226"/>
      <c r="AST11" s="226"/>
      <c r="ASU11" s="226"/>
      <c r="ASV11" s="226"/>
      <c r="ASW11" s="226"/>
      <c r="ASX11" s="226"/>
      <c r="ASY11" s="226"/>
      <c r="ASZ11" s="226"/>
      <c r="ATA11" s="226"/>
      <c r="ATB11" s="226"/>
      <c r="ATC11" s="226"/>
      <c r="ATD11" s="226"/>
      <c r="ATE11" s="226"/>
      <c r="ATF11" s="226"/>
      <c r="ATG11" s="226"/>
      <c r="ATH11" s="226"/>
      <c r="ATI11" s="226"/>
      <c r="ATJ11" s="226"/>
      <c r="ATK11" s="226"/>
      <c r="ATL11" s="226"/>
      <c r="ATM11" s="226"/>
      <c r="ATN11" s="226"/>
      <c r="ATO11" s="226"/>
      <c r="ATP11" s="226"/>
      <c r="ATQ11" s="226"/>
      <c r="ATR11" s="226"/>
      <c r="ATS11" s="226"/>
      <c r="ATT11" s="226"/>
      <c r="ATU11" s="226"/>
      <c r="ATV11" s="226"/>
      <c r="ATW11" s="226"/>
      <c r="ATX11" s="226"/>
      <c r="ATY11" s="226"/>
      <c r="ATZ11" s="226"/>
      <c r="AUA11" s="226"/>
      <c r="AUB11" s="226"/>
      <c r="AUC11" s="226"/>
      <c r="AUD11" s="226"/>
      <c r="AUE11" s="226"/>
      <c r="AUF11" s="226"/>
      <c r="AUG11" s="226"/>
      <c r="AUH11" s="226"/>
      <c r="AUI11" s="226"/>
      <c r="AUJ11" s="226"/>
      <c r="AUK11" s="226"/>
      <c r="AUL11" s="226"/>
      <c r="AUM11" s="226"/>
      <c r="AUN11" s="226"/>
      <c r="AUO11" s="226"/>
      <c r="AUP11" s="226"/>
      <c r="AUQ11" s="226"/>
      <c r="AUR11" s="226"/>
      <c r="AUS11" s="226"/>
      <c r="AUT11" s="226"/>
      <c r="AUU11" s="226"/>
      <c r="AUV11" s="226"/>
      <c r="AUW11" s="226"/>
      <c r="AUX11" s="226"/>
      <c r="AUY11" s="226"/>
      <c r="AUZ11" s="226"/>
      <c r="AVA11" s="226"/>
      <c r="AVB11" s="226"/>
      <c r="AVC11" s="226"/>
      <c r="AVD11" s="226"/>
      <c r="AVE11" s="226"/>
      <c r="AVF11" s="226"/>
      <c r="AVG11" s="226"/>
      <c r="AVH11" s="226"/>
      <c r="AVI11" s="226"/>
      <c r="AVJ11" s="226"/>
      <c r="AVK11" s="226"/>
      <c r="AVL11" s="226"/>
      <c r="AVM11" s="226"/>
      <c r="AVN11" s="226"/>
      <c r="AVO11" s="226"/>
      <c r="AVP11" s="226"/>
      <c r="AVQ11" s="226"/>
      <c r="AVR11" s="226"/>
      <c r="AVS11" s="226"/>
      <c r="AVT11" s="226"/>
      <c r="AVU11" s="226"/>
      <c r="AVV11" s="226"/>
      <c r="AVW11" s="226"/>
      <c r="AVX11" s="226"/>
      <c r="AVY11" s="226"/>
      <c r="AVZ11" s="226"/>
      <c r="AWA11" s="226"/>
      <c r="AWB11" s="226"/>
      <c r="AWC11" s="226"/>
      <c r="AWD11" s="226"/>
      <c r="AWE11" s="226"/>
      <c r="AWF11" s="226"/>
      <c r="AWG11" s="226"/>
      <c r="AWH11" s="226"/>
      <c r="AWI11" s="226"/>
      <c r="AWJ11" s="226"/>
      <c r="AWK11" s="226"/>
      <c r="AWL11" s="226"/>
      <c r="AWM11" s="226"/>
      <c r="AWN11" s="226"/>
      <c r="AWO11" s="226"/>
      <c r="AWP11" s="226"/>
      <c r="AWQ11" s="226"/>
      <c r="AWR11" s="226"/>
      <c r="AWS11" s="226"/>
      <c r="AWT11" s="226"/>
      <c r="AWU11" s="226"/>
      <c r="AWV11" s="226"/>
      <c r="AWW11" s="226"/>
      <c r="AWX11" s="226"/>
      <c r="AWY11" s="226"/>
      <c r="AWZ11" s="226"/>
      <c r="AXA11" s="226"/>
      <c r="AXB11" s="226"/>
      <c r="AXC11" s="226"/>
      <c r="AXD11" s="226"/>
      <c r="AXE11" s="226"/>
      <c r="AXF11" s="226"/>
      <c r="AXG11" s="226"/>
      <c r="AXH11" s="226"/>
      <c r="AXI11" s="226"/>
      <c r="AXJ11" s="226"/>
      <c r="AXK11" s="226"/>
      <c r="AXL11" s="226"/>
      <c r="AXM11" s="226"/>
      <c r="AXN11" s="226"/>
      <c r="AXO11" s="226"/>
      <c r="AXP11" s="226"/>
      <c r="AXQ11" s="226"/>
      <c r="AXR11" s="226"/>
      <c r="AXS11" s="226"/>
      <c r="AXT11" s="226"/>
      <c r="AXU11" s="226"/>
      <c r="AXV11" s="226"/>
      <c r="AXW11" s="226"/>
      <c r="AXX11" s="226"/>
      <c r="AXY11" s="226"/>
      <c r="AXZ11" s="226"/>
      <c r="AYA11" s="226"/>
      <c r="AYB11" s="226"/>
      <c r="AYC11" s="226"/>
      <c r="AYD11" s="226"/>
      <c r="AYE11" s="226"/>
      <c r="AYF11" s="226"/>
      <c r="AYG11" s="226"/>
      <c r="AYH11" s="226"/>
      <c r="AYI11" s="226"/>
      <c r="AYJ11" s="226"/>
      <c r="AYK11" s="226"/>
      <c r="AYL11" s="226"/>
      <c r="AYM11" s="226"/>
      <c r="AYN11" s="226"/>
      <c r="AYO11" s="226"/>
      <c r="AYP11" s="226"/>
      <c r="AYQ11" s="226"/>
      <c r="AYR11" s="226"/>
      <c r="AYS11" s="226"/>
      <c r="AYT11" s="226"/>
      <c r="AYU11" s="226"/>
      <c r="AYV11" s="226"/>
      <c r="AYW11" s="226"/>
      <c r="AYX11" s="226"/>
      <c r="AYY11" s="226"/>
      <c r="AYZ11" s="226"/>
      <c r="AZA11" s="226"/>
      <c r="AZB11" s="226"/>
      <c r="AZC11" s="226"/>
      <c r="AZD11" s="226"/>
      <c r="AZE11" s="226"/>
      <c r="AZF11" s="226"/>
      <c r="AZG11" s="226"/>
      <c r="AZH11" s="226"/>
      <c r="AZI11" s="226"/>
      <c r="AZJ11" s="226"/>
      <c r="AZK11" s="226"/>
      <c r="AZL11" s="226"/>
      <c r="AZM11" s="226"/>
      <c r="AZN11" s="226"/>
      <c r="AZO11" s="226"/>
      <c r="AZP11" s="226"/>
      <c r="AZQ11" s="226"/>
      <c r="AZR11" s="226"/>
      <c r="AZS11" s="226"/>
      <c r="AZT11" s="226"/>
      <c r="AZU11" s="226"/>
      <c r="AZV11" s="226"/>
      <c r="AZW11" s="226"/>
      <c r="AZX11" s="226"/>
      <c r="AZY11" s="226"/>
      <c r="AZZ11" s="226"/>
      <c r="BAA11" s="226"/>
      <c r="BAB11" s="226"/>
      <c r="BAC11" s="226"/>
      <c r="BAD11" s="226"/>
      <c r="BAE11" s="226"/>
      <c r="BAF11" s="226"/>
      <c r="BAG11" s="226"/>
      <c r="BAH11" s="226"/>
      <c r="BAI11" s="226"/>
      <c r="BAJ11" s="226"/>
      <c r="BAK11" s="226"/>
      <c r="BAL11" s="226"/>
      <c r="BAM11" s="226"/>
      <c r="BAN11" s="226"/>
      <c r="BAO11" s="226"/>
      <c r="BAP11" s="226"/>
      <c r="BAQ11" s="226"/>
      <c r="BAR11" s="226"/>
      <c r="BAS11" s="226"/>
      <c r="BAT11" s="226"/>
      <c r="BAU11" s="226"/>
      <c r="BAV11" s="226"/>
      <c r="BAW11" s="226"/>
      <c r="BAX11" s="226"/>
      <c r="BAY11" s="226"/>
      <c r="BAZ11" s="226"/>
      <c r="BBA11" s="226"/>
      <c r="BBB11" s="226"/>
      <c r="BBC11" s="226"/>
      <c r="BBD11" s="226"/>
      <c r="BBE11" s="226"/>
      <c r="BBF11" s="226"/>
      <c r="BBG11" s="226"/>
      <c r="BBH11" s="226"/>
      <c r="BBI11" s="226"/>
      <c r="BBJ11" s="226"/>
      <c r="BBK11" s="226"/>
      <c r="BBL11" s="226"/>
      <c r="BBM11" s="226"/>
      <c r="BBN11" s="226"/>
      <c r="BBO11" s="226"/>
      <c r="BBP11" s="226"/>
      <c r="BBQ11" s="226"/>
      <c r="BBR11" s="226"/>
      <c r="BBS11" s="226"/>
      <c r="BBT11" s="226"/>
      <c r="BBU11" s="226"/>
      <c r="BBV11" s="226"/>
      <c r="BBW11" s="226"/>
      <c r="BBX11" s="226"/>
      <c r="BBY11" s="226"/>
      <c r="BBZ11" s="226"/>
      <c r="BCA11" s="226"/>
      <c r="BCB11" s="226"/>
      <c r="BCC11" s="226"/>
      <c r="BCD11" s="226"/>
      <c r="BCE11" s="226"/>
      <c r="BCF11" s="226"/>
      <c r="BCG11" s="226"/>
      <c r="BCH11" s="226"/>
      <c r="BCI11" s="226"/>
      <c r="BCJ11" s="226"/>
      <c r="BCK11" s="226"/>
      <c r="BCL11" s="226"/>
      <c r="BCM11" s="226"/>
      <c r="BCN11" s="226"/>
      <c r="BCO11" s="226"/>
      <c r="BCP11" s="226"/>
      <c r="BCQ11" s="226"/>
      <c r="BCR11" s="226"/>
      <c r="BCS11" s="226"/>
      <c r="BCT11" s="226"/>
      <c r="BCU11" s="226"/>
      <c r="BCV11" s="226"/>
      <c r="BCW11" s="226"/>
      <c r="BCX11" s="226"/>
      <c r="BCY11" s="226"/>
      <c r="BCZ11" s="226"/>
      <c r="BDA11" s="226"/>
      <c r="BDB11" s="226"/>
      <c r="BDC11" s="226"/>
      <c r="BDD11" s="226"/>
      <c r="BDE11" s="226"/>
      <c r="BDF11" s="226"/>
      <c r="BDG11" s="226"/>
      <c r="BDH11" s="226"/>
      <c r="BDI11" s="226"/>
      <c r="BDJ11" s="226"/>
      <c r="BDK11" s="226"/>
      <c r="BDL11" s="226"/>
      <c r="BDM11" s="226"/>
      <c r="BDN11" s="226"/>
      <c r="BDO11" s="226"/>
      <c r="BDP11" s="226"/>
      <c r="BDQ11" s="226"/>
      <c r="BDR11" s="226"/>
      <c r="BDS11" s="226"/>
      <c r="BDT11" s="226"/>
      <c r="BDU11" s="226"/>
      <c r="BDV11" s="226"/>
      <c r="BDW11" s="226"/>
      <c r="BDX11" s="226"/>
      <c r="BDY11" s="226"/>
      <c r="BDZ11" s="226"/>
      <c r="BEA11" s="226"/>
      <c r="BEB11" s="226"/>
      <c r="BEC11" s="226"/>
      <c r="BED11" s="226"/>
      <c r="BEE11" s="226"/>
      <c r="BEF11" s="226"/>
      <c r="BEG11" s="226"/>
      <c r="BEH11" s="226"/>
      <c r="BEI11" s="226"/>
      <c r="BEJ11" s="226"/>
      <c r="BEK11" s="226"/>
      <c r="BEL11" s="226"/>
      <c r="BEM11" s="226"/>
      <c r="BEN11" s="226"/>
      <c r="BEO11" s="226"/>
      <c r="BEP11" s="226"/>
      <c r="BEQ11" s="226"/>
      <c r="BER11" s="226"/>
      <c r="BES11" s="226"/>
      <c r="BET11" s="226"/>
      <c r="BEU11" s="226"/>
      <c r="BEV11" s="226"/>
      <c r="BEW11" s="226"/>
      <c r="BEX11" s="226"/>
      <c r="BEY11" s="226"/>
      <c r="BEZ11" s="226"/>
      <c r="BFA11" s="226"/>
      <c r="BFB11" s="226"/>
      <c r="BFC11" s="226"/>
      <c r="BFD11" s="226"/>
      <c r="BFE11" s="226"/>
      <c r="BFF11" s="226"/>
      <c r="BFG11" s="226"/>
      <c r="BFH11" s="226"/>
      <c r="BFI11" s="226"/>
      <c r="BFJ11" s="226"/>
      <c r="BFK11" s="226"/>
      <c r="BFL11" s="226"/>
      <c r="BFM11" s="226"/>
      <c r="BFN11" s="226"/>
      <c r="BFO11" s="226"/>
      <c r="BFP11" s="226"/>
      <c r="BFQ11" s="226"/>
      <c r="BFR11" s="226"/>
      <c r="BFS11" s="226"/>
      <c r="BFT11" s="226"/>
      <c r="BFU11" s="226"/>
      <c r="BFV11" s="226"/>
      <c r="BFW11" s="226"/>
      <c r="BFX11" s="226"/>
      <c r="BFY11" s="226"/>
      <c r="BFZ11" s="226"/>
      <c r="BGA11" s="226"/>
      <c r="BGB11" s="226"/>
      <c r="BGC11" s="226"/>
      <c r="BGD11" s="226"/>
      <c r="BGE11" s="226"/>
      <c r="BGF11" s="226"/>
      <c r="BGG11" s="226"/>
      <c r="BGH11" s="226"/>
      <c r="BGI11" s="226"/>
      <c r="BGJ11" s="226"/>
      <c r="BGK11" s="226"/>
      <c r="BGL11" s="226"/>
      <c r="BGM11" s="226"/>
      <c r="BGN11" s="226"/>
      <c r="BGO11" s="226"/>
      <c r="BGP11" s="226"/>
      <c r="BGQ11" s="226"/>
      <c r="BGR11" s="226"/>
      <c r="BGS11" s="226"/>
      <c r="BGT11" s="226"/>
      <c r="BGU11" s="226"/>
      <c r="BGV11" s="226"/>
      <c r="BGW11" s="226"/>
      <c r="BGX11" s="226"/>
      <c r="BGY11" s="226"/>
      <c r="BGZ11" s="226"/>
      <c r="BHA11" s="226"/>
      <c r="BHB11" s="226"/>
      <c r="BHC11" s="226"/>
      <c r="BHD11" s="226"/>
      <c r="BHE11" s="226"/>
      <c r="BHF11" s="226"/>
      <c r="BHG11" s="226"/>
      <c r="BHH11" s="226"/>
      <c r="BHI11" s="226"/>
      <c r="BHJ11" s="226"/>
      <c r="BHK11" s="226"/>
      <c r="BHL11" s="226"/>
      <c r="BHM11" s="226"/>
      <c r="BHN11" s="226"/>
      <c r="BHO11" s="226"/>
      <c r="BHP11" s="226"/>
      <c r="BHQ11" s="226"/>
      <c r="BHR11" s="226"/>
      <c r="BHS11" s="226"/>
      <c r="BHT11" s="226"/>
      <c r="BHU11" s="226"/>
      <c r="BHV11" s="226"/>
      <c r="BHW11" s="226"/>
      <c r="BHX11" s="226"/>
      <c r="BHY11" s="226"/>
      <c r="BHZ11" s="226"/>
      <c r="BIA11" s="226"/>
      <c r="BIB11" s="226"/>
      <c r="BIC11" s="226"/>
      <c r="BID11" s="226"/>
      <c r="BIE11" s="226"/>
      <c r="BIF11" s="226"/>
      <c r="BIG11" s="226"/>
      <c r="BIH11" s="226"/>
      <c r="BII11" s="226"/>
      <c r="BIJ11" s="226"/>
      <c r="BIK11" s="226"/>
      <c r="BIL11" s="226"/>
      <c r="BIM11" s="226"/>
      <c r="BIN11" s="226"/>
      <c r="BIO11" s="226"/>
      <c r="BIP11" s="226"/>
      <c r="BIQ11" s="226"/>
      <c r="BIR11" s="226"/>
      <c r="BIS11" s="226"/>
      <c r="BIT11" s="226"/>
      <c r="BIU11" s="226"/>
      <c r="BIV11" s="226"/>
      <c r="BIW11" s="226"/>
      <c r="BIX11" s="226"/>
      <c r="BIY11" s="226"/>
      <c r="BIZ11" s="226"/>
      <c r="BJA11" s="226"/>
      <c r="BJB11" s="226"/>
      <c r="BJC11" s="226"/>
      <c r="BJD11" s="226"/>
      <c r="BJE11" s="226"/>
      <c r="BJF11" s="226"/>
      <c r="BJG11" s="226"/>
      <c r="BJH11" s="226"/>
      <c r="BJI11" s="226"/>
      <c r="BJJ11" s="226"/>
      <c r="BJK11" s="226"/>
      <c r="BJL11" s="226"/>
      <c r="BJM11" s="226"/>
      <c r="BJN11" s="226"/>
      <c r="BJO11" s="226"/>
      <c r="BJP11" s="226"/>
      <c r="BJQ11" s="226"/>
      <c r="BJR11" s="226"/>
      <c r="BJS11" s="226"/>
      <c r="BJT11" s="226"/>
      <c r="BJU11" s="226"/>
      <c r="BJV11" s="226"/>
      <c r="BJW11" s="226"/>
      <c r="BJX11" s="226"/>
      <c r="BJY11" s="226"/>
      <c r="BJZ11" s="226"/>
      <c r="BKA11" s="226"/>
      <c r="BKB11" s="226"/>
      <c r="BKC11" s="226"/>
      <c r="BKD11" s="226"/>
      <c r="BKE11" s="226"/>
      <c r="BKF11" s="226"/>
      <c r="BKG11" s="226"/>
      <c r="BKH11" s="226"/>
      <c r="BKI11" s="226"/>
      <c r="BKJ11" s="226"/>
      <c r="BKK11" s="226"/>
      <c r="BKL11" s="226"/>
      <c r="BKM11" s="226"/>
      <c r="BKN11" s="226"/>
      <c r="BKO11" s="226"/>
      <c r="BKP11" s="226"/>
      <c r="BKQ11" s="226"/>
      <c r="BKR11" s="226"/>
      <c r="BKS11" s="226"/>
      <c r="BKT11" s="226"/>
      <c r="BKU11" s="226"/>
      <c r="BKV11" s="226"/>
      <c r="BKW11" s="226"/>
      <c r="BKX11" s="226"/>
      <c r="BKY11" s="226"/>
      <c r="BKZ11" s="226"/>
      <c r="BLA11" s="226"/>
      <c r="BLB11" s="226"/>
      <c r="BLC11" s="226"/>
      <c r="BLD11" s="226"/>
      <c r="BLE11" s="226"/>
      <c r="BLF11" s="226"/>
      <c r="BLG11" s="226"/>
      <c r="BLH11" s="226"/>
      <c r="BLI11" s="226"/>
      <c r="BLJ11" s="226"/>
      <c r="BLK11" s="226"/>
      <c r="BLL11" s="226"/>
      <c r="BLM11" s="226"/>
      <c r="BLN11" s="226"/>
      <c r="BLO11" s="226"/>
      <c r="BLP11" s="226"/>
      <c r="BLQ11" s="226"/>
      <c r="BLR11" s="226"/>
      <c r="BLS11" s="226"/>
      <c r="BLT11" s="226"/>
      <c r="BLU11" s="226"/>
      <c r="BLV11" s="226"/>
      <c r="BLW11" s="226"/>
      <c r="BLX11" s="226"/>
      <c r="BLY11" s="226"/>
      <c r="BLZ11" s="226"/>
      <c r="BMA11" s="226"/>
      <c r="BMB11" s="226"/>
      <c r="BMC11" s="226"/>
      <c r="BMD11" s="226"/>
      <c r="BME11" s="226"/>
      <c r="BMF11" s="226"/>
      <c r="BMG11" s="226"/>
      <c r="BMH11" s="226"/>
      <c r="BMI11" s="226"/>
      <c r="BMJ11" s="226"/>
      <c r="BMK11" s="226"/>
      <c r="BML11" s="226"/>
      <c r="BMM11" s="226"/>
      <c r="BMN11" s="226"/>
      <c r="BMO11" s="226"/>
      <c r="BMP11" s="226"/>
      <c r="BMQ11" s="226"/>
      <c r="BMR11" s="226"/>
      <c r="BMS11" s="226"/>
      <c r="BMT11" s="226"/>
      <c r="BMU11" s="226"/>
      <c r="BMV11" s="226"/>
      <c r="BMW11" s="226"/>
      <c r="BMX11" s="226"/>
      <c r="BMY11" s="226"/>
      <c r="BMZ11" s="226"/>
      <c r="BNA11" s="226"/>
      <c r="BNB11" s="226"/>
      <c r="BNC11" s="226"/>
      <c r="BND11" s="226"/>
      <c r="BNE11" s="226"/>
      <c r="BNF11" s="226"/>
      <c r="BNG11" s="226"/>
      <c r="BNH11" s="226"/>
      <c r="BNI11" s="226"/>
      <c r="BNJ11" s="226"/>
      <c r="BNK11" s="226"/>
      <c r="BNL11" s="226"/>
      <c r="BNM11" s="226"/>
      <c r="BNN11" s="226"/>
      <c r="BNO11" s="226"/>
      <c r="BNP11" s="226"/>
      <c r="BNQ11" s="226"/>
      <c r="BNR11" s="226"/>
      <c r="BNS11" s="226"/>
      <c r="BNT11" s="226"/>
      <c r="BNU11" s="226"/>
      <c r="BNV11" s="226"/>
      <c r="BNW11" s="226"/>
      <c r="BNX11" s="226"/>
      <c r="BNY11" s="226"/>
      <c r="BNZ11" s="226"/>
      <c r="BOA11" s="226"/>
      <c r="BOB11" s="226"/>
      <c r="BOC11" s="226"/>
      <c r="BOD11" s="226"/>
      <c r="BOE11" s="226"/>
      <c r="BOF11" s="226"/>
      <c r="BOG11" s="226"/>
      <c r="BOH11" s="226"/>
      <c r="BOI11" s="226"/>
      <c r="BOJ11" s="226"/>
      <c r="BOK11" s="226"/>
      <c r="BOL11" s="226"/>
      <c r="BOM11" s="226"/>
      <c r="BON11" s="226"/>
      <c r="BOO11" s="226"/>
      <c r="BOP11" s="226"/>
      <c r="BOQ11" s="226"/>
      <c r="BOR11" s="226"/>
      <c r="BOS11" s="226"/>
      <c r="BOT11" s="226"/>
      <c r="BOU11" s="226"/>
      <c r="BOV11" s="226"/>
      <c r="BOW11" s="226"/>
      <c r="BOX11" s="226"/>
      <c r="BOY11" s="226"/>
      <c r="BOZ11" s="226"/>
      <c r="BPA11" s="226"/>
      <c r="BPB11" s="226"/>
      <c r="BPC11" s="226"/>
      <c r="BPD11" s="226"/>
      <c r="BPE11" s="226"/>
      <c r="BPF11" s="226"/>
      <c r="BPG11" s="226"/>
      <c r="BPH11" s="226"/>
      <c r="BPI11" s="226"/>
      <c r="BPJ11" s="226"/>
      <c r="BPK11" s="226"/>
      <c r="BPL11" s="226"/>
      <c r="BPM11" s="226"/>
      <c r="BPN11" s="226"/>
      <c r="BPO11" s="226"/>
      <c r="BPP11" s="226"/>
      <c r="BPQ11" s="226"/>
      <c r="BPR11" s="226"/>
      <c r="BPS11" s="226"/>
      <c r="BPT11" s="226"/>
      <c r="BPU11" s="226"/>
      <c r="BPV11" s="226"/>
      <c r="BPW11" s="226"/>
      <c r="BPX11" s="226"/>
      <c r="BPY11" s="226"/>
      <c r="BPZ11" s="226"/>
      <c r="BQA11" s="226"/>
      <c r="BQB11" s="226"/>
      <c r="BQC11" s="226"/>
      <c r="BQD11" s="226"/>
      <c r="BQE11" s="226"/>
      <c r="BQF11" s="226"/>
      <c r="BQG11" s="226"/>
      <c r="BQH11" s="226"/>
      <c r="BQI11" s="226"/>
      <c r="BQJ11" s="226"/>
      <c r="BQK11" s="226"/>
      <c r="BQL11" s="226"/>
      <c r="BQM11" s="226"/>
      <c r="BQN11" s="226"/>
      <c r="BQO11" s="226"/>
      <c r="BQP11" s="226"/>
      <c r="BQQ11" s="226"/>
      <c r="BQR11" s="226"/>
      <c r="BQS11" s="226"/>
      <c r="BQT11" s="226"/>
      <c r="BQU11" s="226"/>
      <c r="BQV11" s="226"/>
      <c r="BQW11" s="226"/>
      <c r="BQX11" s="226"/>
      <c r="BQY11" s="226"/>
      <c r="BQZ11" s="226"/>
      <c r="BRA11" s="226"/>
      <c r="BRB11" s="226"/>
      <c r="BRC11" s="226"/>
      <c r="BRD11" s="226"/>
      <c r="BRE11" s="226"/>
      <c r="BRF11" s="226"/>
      <c r="BRG11" s="226"/>
      <c r="BRH11" s="226"/>
      <c r="BRI11" s="226"/>
      <c r="BRJ11" s="226"/>
      <c r="BRK11" s="226"/>
      <c r="BRL11" s="226"/>
      <c r="BRM11" s="226"/>
      <c r="BRN11" s="226"/>
      <c r="BRO11" s="226"/>
      <c r="BRP11" s="226"/>
      <c r="BRQ11" s="226"/>
      <c r="BRR11" s="226"/>
      <c r="BRS11" s="226"/>
      <c r="BRT11" s="226"/>
      <c r="BRU11" s="226"/>
      <c r="BRV11" s="226"/>
      <c r="BRW11" s="226"/>
      <c r="BRX11" s="226"/>
      <c r="BRY11" s="226"/>
      <c r="BRZ11" s="226"/>
      <c r="BSA11" s="226"/>
      <c r="BSB11" s="226"/>
      <c r="BSC11" s="226"/>
      <c r="BSD11" s="226"/>
      <c r="BSE11" s="226"/>
      <c r="BSF11" s="226"/>
      <c r="BSG11" s="226"/>
      <c r="BSH11" s="226"/>
      <c r="BSI11" s="226"/>
      <c r="BSJ11" s="226"/>
      <c r="BSK11" s="226"/>
      <c r="BSL11" s="226"/>
      <c r="BSM11" s="226"/>
      <c r="BSN11" s="226"/>
      <c r="BSO11" s="226"/>
      <c r="BSP11" s="226"/>
      <c r="BSQ11" s="226"/>
      <c r="BSR11" s="226"/>
      <c r="BSS11" s="226"/>
      <c r="BST11" s="226"/>
      <c r="BSU11" s="226"/>
      <c r="BSV11" s="226"/>
      <c r="BSW11" s="226"/>
      <c r="BSX11" s="226"/>
      <c r="BSY11" s="226"/>
      <c r="BSZ11" s="226"/>
      <c r="BTA11" s="226"/>
      <c r="BTB11" s="226"/>
      <c r="BTC11" s="226"/>
      <c r="BTD11" s="226"/>
      <c r="BTE11" s="226"/>
      <c r="BTF11" s="226"/>
      <c r="BTG11" s="226"/>
      <c r="BTH11" s="226"/>
      <c r="BTI11" s="226"/>
      <c r="BTJ11" s="226"/>
      <c r="BTK11" s="226"/>
      <c r="BTL11" s="226"/>
      <c r="BTM11" s="226"/>
      <c r="BTN11" s="226"/>
      <c r="BTO11" s="226"/>
      <c r="BTP11" s="226"/>
      <c r="BTQ11" s="226"/>
      <c r="BTR11" s="226"/>
      <c r="BTS11" s="226"/>
      <c r="BTT11" s="226"/>
      <c r="BTU11" s="226"/>
      <c r="BTV11" s="226"/>
      <c r="BTW11" s="226"/>
      <c r="BTX11" s="226"/>
      <c r="BTY11" s="226"/>
      <c r="BTZ11" s="226"/>
      <c r="BUA11" s="226"/>
      <c r="BUB11" s="226"/>
      <c r="BUC11" s="226"/>
      <c r="BUD11" s="226"/>
      <c r="BUE11" s="226"/>
      <c r="BUF11" s="226"/>
      <c r="BUG11" s="226"/>
      <c r="BUH11" s="226"/>
      <c r="BUI11" s="226"/>
      <c r="BUJ11" s="226"/>
      <c r="BUK11" s="226"/>
      <c r="BUL11" s="226"/>
      <c r="BUM11" s="226"/>
      <c r="BUN11" s="226"/>
      <c r="BUO11" s="226"/>
      <c r="BUP11" s="226"/>
      <c r="BUQ11" s="226"/>
      <c r="BUR11" s="226"/>
      <c r="BUS11" s="226"/>
      <c r="BUT11" s="226"/>
      <c r="BUU11" s="226"/>
      <c r="BUV11" s="226"/>
      <c r="BUW11" s="226"/>
      <c r="BUX11" s="226"/>
      <c r="BUY11" s="226"/>
      <c r="BUZ11" s="226"/>
      <c r="BVA11" s="226"/>
      <c r="BVB11" s="226"/>
      <c r="BVC11" s="226"/>
      <c r="BVD11" s="226"/>
      <c r="BVE11" s="226"/>
      <c r="BVF11" s="226"/>
      <c r="BVG11" s="226"/>
      <c r="BVH11" s="226"/>
      <c r="BVI11" s="226"/>
      <c r="BVJ11" s="226"/>
      <c r="BVK11" s="226"/>
      <c r="BVL11" s="226"/>
      <c r="BVM11" s="226"/>
      <c r="BVN11" s="226"/>
      <c r="BVO11" s="226"/>
      <c r="BVP11" s="226"/>
      <c r="BVQ11" s="226"/>
      <c r="BVR11" s="226"/>
      <c r="BVS11" s="226"/>
      <c r="BVT11" s="226"/>
      <c r="BVU11" s="226"/>
      <c r="BVV11" s="226"/>
      <c r="BVW11" s="226"/>
      <c r="BVX11" s="226"/>
      <c r="BVY11" s="226"/>
      <c r="BVZ11" s="226"/>
      <c r="BWA11" s="226"/>
      <c r="BWB11" s="226"/>
      <c r="BWC11" s="226"/>
      <c r="BWD11" s="226"/>
      <c r="BWE11" s="226"/>
      <c r="BWF11" s="226"/>
      <c r="BWG11" s="226"/>
      <c r="BWH11" s="226"/>
      <c r="BWI11" s="226"/>
      <c r="BWJ11" s="226"/>
      <c r="BWK11" s="226"/>
      <c r="BWL11" s="226"/>
      <c r="BWM11" s="226"/>
      <c r="BWN11" s="226"/>
      <c r="BWO11" s="226"/>
      <c r="BWP11" s="226"/>
      <c r="BWQ11" s="226"/>
      <c r="BWR11" s="226"/>
      <c r="BWS11" s="226"/>
      <c r="BWT11" s="226"/>
      <c r="BWU11" s="226"/>
      <c r="BWV11" s="226"/>
      <c r="BWW11" s="226"/>
      <c r="BWX11" s="226"/>
      <c r="BWY11" s="226"/>
      <c r="BWZ11" s="226"/>
      <c r="BXA11" s="226"/>
      <c r="BXB11" s="226"/>
      <c r="BXC11" s="226"/>
      <c r="BXD11" s="226"/>
      <c r="BXE11" s="226"/>
      <c r="BXF11" s="226"/>
      <c r="BXG11" s="226"/>
      <c r="BXH11" s="226"/>
      <c r="BXI11" s="226"/>
      <c r="BXJ11" s="226"/>
      <c r="BXK11" s="226"/>
      <c r="BXL11" s="226"/>
      <c r="BXM11" s="226"/>
      <c r="BXN11" s="226"/>
      <c r="BXO11" s="226"/>
      <c r="BXP11" s="226"/>
      <c r="BXQ11" s="226"/>
      <c r="BXR11" s="226"/>
      <c r="BXS11" s="226"/>
      <c r="BXT11" s="226"/>
      <c r="BXU11" s="226"/>
      <c r="BXV11" s="226"/>
      <c r="BXW11" s="226"/>
      <c r="BXX11" s="226"/>
      <c r="BXY11" s="226"/>
      <c r="BXZ11" s="226"/>
      <c r="BYA11" s="226"/>
      <c r="BYB11" s="226"/>
      <c r="BYC11" s="226"/>
      <c r="BYD11" s="226"/>
      <c r="BYE11" s="226"/>
      <c r="BYF11" s="226"/>
      <c r="BYG11" s="226"/>
      <c r="BYH11" s="226"/>
      <c r="BYI11" s="226"/>
      <c r="BYJ11" s="226"/>
      <c r="BYK11" s="226"/>
      <c r="BYL11" s="226"/>
      <c r="BYM11" s="226"/>
      <c r="BYN11" s="226"/>
      <c r="BYO11" s="226"/>
      <c r="BYP11" s="226"/>
      <c r="BYQ11" s="226"/>
      <c r="BYR11" s="226"/>
      <c r="BYS11" s="226"/>
      <c r="BYT11" s="226"/>
      <c r="BYU11" s="226"/>
      <c r="BYV11" s="226"/>
      <c r="BYW11" s="226"/>
      <c r="BYX11" s="226"/>
      <c r="BYY11" s="226"/>
      <c r="BYZ11" s="226"/>
      <c r="BZA11" s="226"/>
      <c r="BZB11" s="226"/>
      <c r="BZC11" s="226"/>
      <c r="BZD11" s="226"/>
      <c r="BZE11" s="226"/>
      <c r="BZF11" s="226"/>
      <c r="BZG11" s="226"/>
      <c r="BZH11" s="226"/>
      <c r="BZI11" s="226"/>
      <c r="BZJ11" s="226"/>
      <c r="BZK11" s="226"/>
      <c r="BZL11" s="226"/>
      <c r="BZM11" s="226"/>
      <c r="BZN11" s="226"/>
      <c r="BZO11" s="226"/>
      <c r="BZP11" s="226"/>
      <c r="BZQ11" s="226"/>
      <c r="BZR11" s="226"/>
      <c r="BZS11" s="226"/>
      <c r="BZT11" s="226"/>
      <c r="BZU11" s="226"/>
      <c r="BZV11" s="226"/>
      <c r="BZW11" s="226"/>
      <c r="BZX11" s="226"/>
      <c r="BZY11" s="226"/>
      <c r="BZZ11" s="226"/>
      <c r="CAA11" s="226"/>
      <c r="CAB11" s="226"/>
      <c r="CAC11" s="226"/>
      <c r="CAD11" s="226"/>
      <c r="CAE11" s="226"/>
      <c r="CAF11" s="226"/>
      <c r="CAG11" s="226"/>
      <c r="CAH11" s="226"/>
      <c r="CAI11" s="226"/>
      <c r="CAJ11" s="226"/>
      <c r="CAK11" s="226"/>
      <c r="CAL11" s="226"/>
      <c r="CAM11" s="226"/>
      <c r="CAN11" s="226"/>
      <c r="CAO11" s="226"/>
      <c r="CAP11" s="226"/>
      <c r="CAQ11" s="226"/>
      <c r="CAR11" s="226"/>
      <c r="CAS11" s="226"/>
      <c r="CAT11" s="226"/>
      <c r="CAU11" s="226"/>
      <c r="CAV11" s="226"/>
      <c r="CAW11" s="226"/>
      <c r="CAX11" s="226"/>
      <c r="CAY11" s="226"/>
      <c r="CAZ11" s="226"/>
      <c r="CBA11" s="226"/>
      <c r="CBB11" s="226"/>
      <c r="CBC11" s="226"/>
      <c r="CBD11" s="226"/>
      <c r="CBE11" s="226"/>
      <c r="CBF11" s="226"/>
      <c r="CBG11" s="226"/>
      <c r="CBH11" s="226"/>
      <c r="CBI11" s="226"/>
      <c r="CBJ11" s="226"/>
      <c r="CBK11" s="226"/>
      <c r="CBL11" s="226"/>
      <c r="CBM11" s="226"/>
      <c r="CBN11" s="226"/>
      <c r="CBO11" s="226"/>
      <c r="CBP11" s="226"/>
      <c r="CBQ11" s="226"/>
      <c r="CBR11" s="226"/>
      <c r="CBS11" s="226"/>
      <c r="CBT11" s="226"/>
      <c r="CBU11" s="226"/>
      <c r="CBV11" s="226"/>
      <c r="CBW11" s="226"/>
      <c r="CBX11" s="226"/>
      <c r="CBY11" s="226"/>
      <c r="CBZ11" s="226"/>
      <c r="CCA11" s="226"/>
      <c r="CCB11" s="226"/>
      <c r="CCC11" s="226"/>
      <c r="CCD11" s="226"/>
      <c r="CCE11" s="226"/>
      <c r="CCF11" s="226"/>
      <c r="CCG11" s="226"/>
      <c r="CCH11" s="226"/>
      <c r="CCI11" s="226"/>
      <c r="CCJ11" s="226"/>
      <c r="CCK11" s="226"/>
      <c r="CCL11" s="226"/>
      <c r="CCM11" s="226"/>
      <c r="CCN11" s="226"/>
      <c r="CCO11" s="226"/>
      <c r="CCP11" s="226"/>
      <c r="CCQ11" s="226"/>
      <c r="CCR11" s="226"/>
      <c r="CCS11" s="226"/>
      <c r="CCT11" s="226"/>
      <c r="CCU11" s="226"/>
      <c r="CCV11" s="226"/>
      <c r="CCW11" s="226"/>
      <c r="CCX11" s="226"/>
      <c r="CCY11" s="226"/>
      <c r="CCZ11" s="226"/>
      <c r="CDA11" s="226"/>
      <c r="CDB11" s="226"/>
      <c r="CDC11" s="226"/>
      <c r="CDD11" s="226"/>
      <c r="CDE11" s="226"/>
      <c r="CDF11" s="226"/>
      <c r="CDG11" s="226"/>
      <c r="CDH11" s="226"/>
      <c r="CDI11" s="226"/>
      <c r="CDJ11" s="226"/>
      <c r="CDK11" s="226"/>
      <c r="CDL11" s="226"/>
      <c r="CDM11" s="226"/>
      <c r="CDN11" s="226"/>
      <c r="CDO11" s="226"/>
      <c r="CDP11" s="226"/>
      <c r="CDQ11" s="226"/>
      <c r="CDR11" s="226"/>
      <c r="CDS11" s="226"/>
      <c r="CDT11" s="226"/>
      <c r="CDU11" s="226"/>
      <c r="CDV11" s="226"/>
      <c r="CDW11" s="226"/>
      <c r="CDX11" s="226"/>
      <c r="CDY11" s="226"/>
      <c r="CDZ11" s="226"/>
      <c r="CEA11" s="226"/>
      <c r="CEB11" s="226"/>
      <c r="CEC11" s="226"/>
      <c r="CED11" s="226"/>
      <c r="CEE11" s="226"/>
      <c r="CEF11" s="226"/>
      <c r="CEG11" s="226"/>
      <c r="CEH11" s="226"/>
      <c r="CEI11" s="226"/>
      <c r="CEJ11" s="226"/>
      <c r="CEK11" s="226"/>
      <c r="CEL11" s="226"/>
      <c r="CEM11" s="226"/>
      <c r="CEN11" s="226"/>
      <c r="CEO11" s="226"/>
      <c r="CEP11" s="226"/>
      <c r="CEQ11" s="226"/>
      <c r="CER11" s="226"/>
      <c r="CES11" s="226"/>
      <c r="CET11" s="226"/>
      <c r="CEU11" s="226"/>
      <c r="CEV11" s="226"/>
      <c r="CEW11" s="226"/>
      <c r="CEX11" s="226"/>
      <c r="CEY11" s="226"/>
      <c r="CEZ11" s="226"/>
      <c r="CFA11" s="226"/>
      <c r="CFB11" s="226"/>
      <c r="CFC11" s="226"/>
      <c r="CFD11" s="226"/>
      <c r="CFE11" s="226"/>
      <c r="CFF11" s="226"/>
      <c r="CFG11" s="226"/>
      <c r="CFH11" s="226"/>
      <c r="CFI11" s="226"/>
      <c r="CFJ11" s="226"/>
      <c r="CFK11" s="226"/>
      <c r="CFL11" s="226"/>
      <c r="CFM11" s="226"/>
      <c r="CFN11" s="226"/>
      <c r="CFO11" s="226"/>
      <c r="CFP11" s="226"/>
      <c r="CFQ11" s="226"/>
      <c r="CFR11" s="226"/>
      <c r="CFS11" s="226"/>
      <c r="CFT11" s="226"/>
      <c r="CFU11" s="226"/>
      <c r="CFV11" s="226"/>
      <c r="CFW11" s="226"/>
      <c r="CFX11" s="226"/>
      <c r="CFY11" s="226"/>
      <c r="CFZ11" s="226"/>
      <c r="CGA11" s="226"/>
      <c r="CGB11" s="226"/>
      <c r="CGC11" s="226"/>
      <c r="CGD11" s="226"/>
      <c r="CGE11" s="226"/>
      <c r="CGF11" s="226"/>
      <c r="CGG11" s="226"/>
      <c r="CGH11" s="226"/>
      <c r="CGI11" s="226"/>
      <c r="CGJ11" s="226"/>
      <c r="CGK11" s="226"/>
      <c r="CGL11" s="226"/>
      <c r="CGM11" s="226"/>
      <c r="CGN11" s="226"/>
      <c r="CGO11" s="226"/>
      <c r="CGP11" s="226"/>
      <c r="CGQ11" s="226"/>
      <c r="CGR11" s="226"/>
      <c r="CGS11" s="226"/>
      <c r="CGT11" s="226"/>
      <c r="CGU11" s="226"/>
      <c r="CGV11" s="226"/>
      <c r="CGW11" s="226"/>
      <c r="CGX11" s="226"/>
      <c r="CGY11" s="226"/>
      <c r="CGZ11" s="226"/>
      <c r="CHA11" s="226"/>
      <c r="CHB11" s="226"/>
      <c r="CHC11" s="226"/>
      <c r="CHD11" s="226"/>
      <c r="CHE11" s="226"/>
      <c r="CHF11" s="226"/>
      <c r="CHG11" s="226"/>
      <c r="CHH11" s="226"/>
      <c r="CHI11" s="226"/>
      <c r="CHJ11" s="226"/>
      <c r="CHK11" s="226"/>
      <c r="CHL11" s="226"/>
      <c r="CHM11" s="226"/>
      <c r="CHN11" s="226"/>
      <c r="CHO11" s="226"/>
      <c r="CHP11" s="226"/>
      <c r="CHQ11" s="226"/>
      <c r="CHR11" s="226"/>
      <c r="CHS11" s="226"/>
      <c r="CHT11" s="226"/>
      <c r="CHU11" s="226"/>
      <c r="CHV11" s="226"/>
      <c r="CHW11" s="226"/>
      <c r="CHX11" s="226"/>
      <c r="CHY11" s="226"/>
      <c r="CHZ11" s="226"/>
      <c r="CIA11" s="226"/>
      <c r="CIB11" s="226"/>
      <c r="CIC11" s="226"/>
      <c r="CID11" s="226"/>
      <c r="CIE11" s="226"/>
      <c r="CIF11" s="226"/>
      <c r="CIG11" s="226"/>
      <c r="CIH11" s="226"/>
      <c r="CII11" s="226"/>
      <c r="CIJ11" s="226"/>
      <c r="CIK11" s="226"/>
      <c r="CIL11" s="226"/>
      <c r="CIM11" s="226"/>
      <c r="CIN11" s="226"/>
      <c r="CIO11" s="226"/>
      <c r="CIP11" s="226"/>
      <c r="CIQ11" s="226"/>
      <c r="CIR11" s="226"/>
      <c r="CIS11" s="226"/>
      <c r="CIT11" s="226"/>
      <c r="CIU11" s="226"/>
      <c r="CIV11" s="226"/>
      <c r="CIW11" s="226"/>
      <c r="CIX11" s="226"/>
      <c r="CIY11" s="226"/>
      <c r="CIZ11" s="226"/>
      <c r="CJA11" s="226"/>
      <c r="CJB11" s="226"/>
      <c r="CJC11" s="226"/>
      <c r="CJD11" s="226"/>
      <c r="CJE11" s="226"/>
      <c r="CJF11" s="226"/>
      <c r="CJG11" s="226"/>
      <c r="CJH11" s="226"/>
      <c r="CJI11" s="226"/>
      <c r="CJJ11" s="226"/>
      <c r="CJK11" s="226"/>
      <c r="CJL11" s="226"/>
      <c r="CJM11" s="226"/>
      <c r="CJN11" s="226"/>
      <c r="CJO11" s="226"/>
      <c r="CJP11" s="226"/>
      <c r="CJQ11" s="226"/>
      <c r="CJR11" s="226"/>
      <c r="CJS11" s="226"/>
      <c r="CJT11" s="226"/>
      <c r="CJU11" s="226"/>
      <c r="CJV11" s="226"/>
      <c r="CJW11" s="226"/>
      <c r="CJX11" s="226"/>
      <c r="CJY11" s="226"/>
      <c r="CJZ11" s="226"/>
      <c r="CKA11" s="226"/>
      <c r="CKB11" s="226"/>
      <c r="CKC11" s="226"/>
      <c r="CKD11" s="226"/>
      <c r="CKE11" s="226"/>
      <c r="CKF11" s="226"/>
      <c r="CKG11" s="226"/>
      <c r="CKH11" s="226"/>
      <c r="CKI11" s="226"/>
      <c r="CKJ11" s="226"/>
      <c r="CKK11" s="226"/>
      <c r="CKL11" s="226"/>
      <c r="CKM11" s="226"/>
      <c r="CKN11" s="226"/>
      <c r="CKO11" s="226"/>
      <c r="CKP11" s="226"/>
      <c r="CKQ11" s="226"/>
      <c r="CKR11" s="226"/>
      <c r="CKS11" s="226"/>
      <c r="CKT11" s="226"/>
      <c r="CKU11" s="226"/>
      <c r="CKV11" s="226"/>
      <c r="CKW11" s="226"/>
      <c r="CKX11" s="226"/>
      <c r="CKY11" s="226"/>
      <c r="CKZ11" s="226"/>
      <c r="CLA11" s="226"/>
      <c r="CLB11" s="226"/>
      <c r="CLC11" s="226"/>
      <c r="CLD11" s="226"/>
      <c r="CLE11" s="226"/>
      <c r="CLF11" s="226"/>
      <c r="CLG11" s="226"/>
      <c r="CLH11" s="226"/>
      <c r="CLI11" s="226"/>
      <c r="CLJ11" s="226"/>
      <c r="CLK11" s="226"/>
      <c r="CLL11" s="226"/>
      <c r="CLM11" s="226"/>
      <c r="CLN11" s="226"/>
      <c r="CLO11" s="226"/>
      <c r="CLP11" s="226"/>
      <c r="CLQ11" s="226"/>
      <c r="CLR11" s="226"/>
      <c r="CLS11" s="226"/>
      <c r="CLT11" s="226"/>
      <c r="CLU11" s="226"/>
      <c r="CLV11" s="226"/>
      <c r="CLW11" s="226"/>
      <c r="CLX11" s="226"/>
      <c r="CLY11" s="226"/>
      <c r="CLZ11" s="226"/>
      <c r="CMA11" s="226"/>
      <c r="CMB11" s="226"/>
      <c r="CMC11" s="226"/>
      <c r="CMD11" s="226"/>
      <c r="CME11" s="226"/>
      <c r="CMF11" s="226"/>
      <c r="CMG11" s="226"/>
      <c r="CMH11" s="226"/>
      <c r="CMI11" s="226"/>
      <c r="CMJ11" s="226"/>
      <c r="CMK11" s="226"/>
      <c r="CML11" s="226"/>
      <c r="CMM11" s="226"/>
      <c r="CMN11" s="226"/>
      <c r="CMO11" s="226"/>
      <c r="CMP11" s="226"/>
      <c r="CMQ11" s="226"/>
      <c r="CMR11" s="226"/>
      <c r="CMS11" s="226"/>
      <c r="CMT11" s="226"/>
      <c r="CMU11" s="226"/>
      <c r="CMV11" s="226"/>
      <c r="CMW11" s="226"/>
      <c r="CMX11" s="226"/>
      <c r="CMY11" s="226"/>
      <c r="CMZ11" s="226"/>
      <c r="CNA11" s="226"/>
      <c r="CNB11" s="226"/>
      <c r="CNC11" s="226"/>
      <c r="CND11" s="226"/>
      <c r="CNE11" s="226"/>
      <c r="CNF11" s="226"/>
      <c r="CNG11" s="226"/>
      <c r="CNH11" s="226"/>
      <c r="CNI11" s="226"/>
      <c r="CNJ11" s="226"/>
      <c r="CNK11" s="226"/>
      <c r="CNL11" s="226"/>
      <c r="CNM11" s="226"/>
      <c r="CNN11" s="226"/>
      <c r="CNO11" s="226"/>
      <c r="CNP11" s="226"/>
      <c r="CNQ11" s="226"/>
      <c r="CNR11" s="226"/>
      <c r="CNS11" s="226"/>
      <c r="CNT11" s="226"/>
      <c r="CNU11" s="226"/>
      <c r="CNV11" s="226"/>
      <c r="CNW11" s="226"/>
      <c r="CNX11" s="226"/>
      <c r="CNY11" s="226"/>
      <c r="CNZ11" s="226"/>
      <c r="COA11" s="226"/>
      <c r="COB11" s="226"/>
      <c r="COC11" s="226"/>
      <c r="COD11" s="226"/>
      <c r="COE11" s="226"/>
      <c r="COF11" s="226"/>
      <c r="COG11" s="226"/>
      <c r="COH11" s="226"/>
      <c r="COI11" s="226"/>
      <c r="COJ11" s="226"/>
      <c r="COK11" s="226"/>
      <c r="COL11" s="226"/>
      <c r="COM11" s="226"/>
      <c r="CON11" s="226"/>
      <c r="COO11" s="226"/>
      <c r="COP11" s="226"/>
      <c r="COQ11" s="226"/>
      <c r="COR11" s="226"/>
      <c r="COS11" s="226"/>
      <c r="COT11" s="226"/>
      <c r="COU11" s="226"/>
      <c r="COV11" s="226"/>
      <c r="COW11" s="226"/>
      <c r="COX11" s="226"/>
      <c r="COY11" s="226"/>
      <c r="COZ11" s="226"/>
      <c r="CPA11" s="226"/>
      <c r="CPB11" s="226"/>
      <c r="CPC11" s="226"/>
      <c r="CPD11" s="226"/>
      <c r="CPE11" s="226"/>
      <c r="CPF11" s="226"/>
      <c r="CPG11" s="226"/>
      <c r="CPH11" s="226"/>
      <c r="CPI11" s="226"/>
      <c r="CPJ11" s="226"/>
      <c r="CPK11" s="226"/>
      <c r="CPL11" s="226"/>
      <c r="CPM11" s="226"/>
      <c r="CPN11" s="226"/>
      <c r="CPO11" s="226"/>
      <c r="CPP11" s="226"/>
      <c r="CPQ11" s="226"/>
      <c r="CPR11" s="226"/>
      <c r="CPS11" s="226"/>
      <c r="CPT11" s="226"/>
      <c r="CPU11" s="226"/>
      <c r="CPV11" s="226"/>
      <c r="CPW11" s="226"/>
      <c r="CPX11" s="226"/>
      <c r="CPY11" s="226"/>
      <c r="CPZ11" s="226"/>
      <c r="CQA11" s="226"/>
      <c r="CQB11" s="226"/>
      <c r="CQC11" s="226"/>
      <c r="CQD11" s="226"/>
      <c r="CQE11" s="226"/>
      <c r="CQF11" s="226"/>
      <c r="CQG11" s="226"/>
      <c r="CQH11" s="226"/>
      <c r="CQI11" s="226"/>
      <c r="CQJ11" s="226"/>
      <c r="CQK11" s="226"/>
      <c r="CQL11" s="226"/>
      <c r="CQM11" s="226"/>
      <c r="CQN11" s="226"/>
      <c r="CQO11" s="226"/>
      <c r="CQP11" s="226"/>
      <c r="CQQ11" s="226"/>
      <c r="CQR11" s="226"/>
      <c r="CQS11" s="226"/>
      <c r="CQT11" s="226"/>
      <c r="CQU11" s="226"/>
      <c r="CQV11" s="226"/>
      <c r="CQW11" s="226"/>
      <c r="CQX11" s="226"/>
      <c r="CQY11" s="226"/>
      <c r="CQZ11" s="226"/>
      <c r="CRA11" s="226"/>
      <c r="CRB11" s="226"/>
      <c r="CRC11" s="226"/>
      <c r="CRD11" s="226"/>
      <c r="CRE11" s="226"/>
      <c r="CRF11" s="226"/>
      <c r="CRG11" s="226"/>
      <c r="CRH11" s="226"/>
      <c r="CRI11" s="226"/>
      <c r="CRJ11" s="226"/>
      <c r="CRK11" s="226"/>
      <c r="CRL11" s="226"/>
      <c r="CRM11" s="226"/>
      <c r="CRN11" s="226"/>
      <c r="CRO11" s="226"/>
      <c r="CRP11" s="226"/>
      <c r="CRQ11" s="226"/>
      <c r="CRR11" s="226"/>
      <c r="CRS11" s="226"/>
      <c r="CRT11" s="226"/>
      <c r="CRU11" s="226"/>
      <c r="CRV11" s="226"/>
      <c r="CRW11" s="226"/>
      <c r="CRX11" s="226"/>
      <c r="CRY11" s="226"/>
      <c r="CRZ11" s="226"/>
      <c r="CSA11" s="226"/>
      <c r="CSB11" s="226"/>
      <c r="CSC11" s="226"/>
      <c r="CSD11" s="226"/>
      <c r="CSE11" s="226"/>
      <c r="CSF11" s="226"/>
      <c r="CSG11" s="226"/>
      <c r="CSH11" s="226"/>
      <c r="CSI11" s="226"/>
      <c r="CSJ11" s="226"/>
      <c r="CSK11" s="226"/>
      <c r="CSL11" s="226"/>
      <c r="CSM11" s="226"/>
      <c r="CSN11" s="226"/>
      <c r="CSO11" s="226"/>
      <c r="CSP11" s="226"/>
      <c r="CSQ11" s="226"/>
      <c r="CSR11" s="226"/>
      <c r="CSS11" s="226"/>
      <c r="CST11" s="226"/>
      <c r="CSU11" s="226"/>
      <c r="CSV11" s="226"/>
      <c r="CSW11" s="226"/>
      <c r="CSX11" s="226"/>
      <c r="CSY11" s="226"/>
      <c r="CSZ11" s="226"/>
      <c r="CTA11" s="226"/>
      <c r="CTB11" s="226"/>
      <c r="CTC11" s="226"/>
      <c r="CTD11" s="226"/>
      <c r="CTE11" s="226"/>
      <c r="CTF11" s="226"/>
      <c r="CTG11" s="226"/>
      <c r="CTH11" s="226"/>
      <c r="CTI11" s="226"/>
      <c r="CTJ11" s="226"/>
      <c r="CTK11" s="226"/>
      <c r="CTL11" s="226"/>
      <c r="CTM11" s="226"/>
      <c r="CTN11" s="226"/>
      <c r="CTO11" s="226"/>
      <c r="CTP11" s="226"/>
      <c r="CTQ11" s="226"/>
      <c r="CTR11" s="226"/>
      <c r="CTS11" s="226"/>
      <c r="CTT11" s="226"/>
      <c r="CTU11" s="226"/>
      <c r="CTV11" s="226"/>
      <c r="CTW11" s="226"/>
      <c r="CTX11" s="226"/>
      <c r="CTY11" s="226"/>
      <c r="CTZ11" s="226"/>
      <c r="CUA11" s="226"/>
      <c r="CUB11" s="226"/>
      <c r="CUC11" s="226"/>
      <c r="CUD11" s="226"/>
      <c r="CUE11" s="226"/>
      <c r="CUF11" s="226"/>
      <c r="CUG11" s="226"/>
      <c r="CUH11" s="226"/>
      <c r="CUI11" s="226"/>
      <c r="CUJ11" s="226"/>
      <c r="CUK11" s="226"/>
      <c r="CUL11" s="226"/>
      <c r="CUM11" s="226"/>
      <c r="CUN11" s="226"/>
      <c r="CUO11" s="226"/>
      <c r="CUP11" s="226"/>
      <c r="CUQ11" s="226"/>
      <c r="CUR11" s="226"/>
      <c r="CUS11" s="226"/>
      <c r="CUT11" s="226"/>
      <c r="CUU11" s="226"/>
      <c r="CUV11" s="226"/>
      <c r="CUW11" s="226"/>
      <c r="CUX11" s="226"/>
      <c r="CUY11" s="226"/>
      <c r="CUZ11" s="226"/>
      <c r="CVA11" s="226"/>
      <c r="CVB11" s="226"/>
      <c r="CVC11" s="226"/>
      <c r="CVD11" s="226"/>
      <c r="CVE11" s="226"/>
      <c r="CVF11" s="226"/>
      <c r="CVG11" s="226"/>
      <c r="CVH11" s="226"/>
      <c r="CVI11" s="226"/>
      <c r="CVJ11" s="226"/>
      <c r="CVK11" s="226"/>
      <c r="CVL11" s="226"/>
      <c r="CVM11" s="226"/>
      <c r="CVN11" s="226"/>
      <c r="CVO11" s="226"/>
      <c r="CVP11" s="226"/>
      <c r="CVQ11" s="226"/>
      <c r="CVR11" s="226"/>
      <c r="CVS11" s="226"/>
      <c r="CVT11" s="226"/>
      <c r="CVU11" s="226"/>
      <c r="CVV11" s="226"/>
      <c r="CVW11" s="226"/>
      <c r="CVX11" s="226"/>
      <c r="CVY11" s="226"/>
      <c r="CVZ11" s="226"/>
      <c r="CWA11" s="226"/>
      <c r="CWB11" s="226"/>
      <c r="CWC11" s="226"/>
      <c r="CWD11" s="226"/>
      <c r="CWE11" s="226"/>
      <c r="CWF11" s="226"/>
      <c r="CWG11" s="226"/>
      <c r="CWH11" s="226"/>
      <c r="CWI11" s="226"/>
      <c r="CWJ11" s="226"/>
      <c r="CWK11" s="226"/>
      <c r="CWL11" s="226"/>
      <c r="CWM11" s="226"/>
      <c r="CWN11" s="226"/>
      <c r="CWO11" s="226"/>
      <c r="CWP11" s="226"/>
      <c r="CWQ11" s="226"/>
      <c r="CWR11" s="226"/>
      <c r="CWS11" s="226"/>
      <c r="CWT11" s="226"/>
      <c r="CWU11" s="226"/>
      <c r="CWV11" s="226"/>
      <c r="CWW11" s="226"/>
      <c r="CWX11" s="226"/>
      <c r="CWY11" s="226"/>
      <c r="CWZ11" s="226"/>
      <c r="CXA11" s="226"/>
      <c r="CXB11" s="226"/>
      <c r="CXC11" s="226"/>
      <c r="CXD11" s="226"/>
      <c r="CXE11" s="226"/>
      <c r="CXF11" s="226"/>
      <c r="CXG11" s="226"/>
      <c r="CXH11" s="226"/>
      <c r="CXI11" s="226"/>
      <c r="CXJ11" s="226"/>
      <c r="CXK11" s="226"/>
      <c r="CXL11" s="226"/>
      <c r="CXM11" s="226"/>
      <c r="CXN11" s="226"/>
      <c r="CXO11" s="226"/>
      <c r="CXP11" s="226"/>
      <c r="CXQ11" s="226"/>
      <c r="CXR11" s="226"/>
      <c r="CXS11" s="226"/>
      <c r="CXT11" s="226"/>
      <c r="CXU11" s="226"/>
      <c r="CXV11" s="226"/>
      <c r="CXW11" s="226"/>
      <c r="CXX11" s="226"/>
      <c r="CXY11" s="226"/>
      <c r="CXZ11" s="226"/>
      <c r="CYA11" s="226"/>
      <c r="CYB11" s="226"/>
      <c r="CYC11" s="226"/>
      <c r="CYD11" s="226"/>
      <c r="CYE11" s="226"/>
      <c r="CYF11" s="226"/>
      <c r="CYG11" s="226"/>
      <c r="CYH11" s="226"/>
      <c r="CYI11" s="226"/>
      <c r="CYJ11" s="226"/>
      <c r="CYK11" s="226"/>
      <c r="CYL11" s="226"/>
      <c r="CYM11" s="226"/>
      <c r="CYN11" s="226"/>
      <c r="CYO11" s="226"/>
      <c r="CYP11" s="226"/>
      <c r="CYQ11" s="226"/>
      <c r="CYR11" s="226"/>
      <c r="CYS11" s="226"/>
      <c r="CYT11" s="226"/>
      <c r="CYU11" s="226"/>
      <c r="CYV11" s="226"/>
      <c r="CYW11" s="226"/>
      <c r="CYX11" s="226"/>
      <c r="CYY11" s="226"/>
      <c r="CYZ11" s="226"/>
      <c r="CZA11" s="226"/>
      <c r="CZB11" s="226"/>
      <c r="CZC11" s="226"/>
      <c r="CZD11" s="226"/>
      <c r="CZE11" s="226"/>
      <c r="CZF11" s="226"/>
      <c r="CZG11" s="226"/>
      <c r="CZH11" s="226"/>
      <c r="CZI11" s="226"/>
      <c r="CZJ11" s="226"/>
      <c r="CZK11" s="226"/>
      <c r="CZL11" s="226"/>
      <c r="CZM11" s="226"/>
      <c r="CZN11" s="226"/>
      <c r="CZO11" s="226"/>
      <c r="CZP11" s="226"/>
      <c r="CZQ11" s="226"/>
      <c r="CZR11" s="226"/>
      <c r="CZS11" s="226"/>
      <c r="CZT11" s="226"/>
      <c r="CZU11" s="226"/>
      <c r="CZV11" s="226"/>
      <c r="CZW11" s="226"/>
      <c r="CZX11" s="226"/>
      <c r="CZY11" s="226"/>
      <c r="CZZ11" s="226"/>
      <c r="DAA11" s="226"/>
      <c r="DAB11" s="226"/>
      <c r="DAC11" s="226"/>
      <c r="DAD11" s="226"/>
      <c r="DAE11" s="226"/>
      <c r="DAF11" s="226"/>
      <c r="DAG11" s="226"/>
      <c r="DAH11" s="226"/>
      <c r="DAI11" s="226"/>
      <c r="DAJ11" s="226"/>
      <c r="DAK11" s="226"/>
      <c r="DAL11" s="226"/>
      <c r="DAM11" s="226"/>
      <c r="DAN11" s="226"/>
      <c r="DAO11" s="226"/>
      <c r="DAP11" s="226"/>
      <c r="DAQ11" s="226"/>
      <c r="DAR11" s="226"/>
      <c r="DAS11" s="226"/>
      <c r="DAT11" s="226"/>
      <c r="DAU11" s="226"/>
      <c r="DAV11" s="226"/>
      <c r="DAW11" s="226"/>
      <c r="DAX11" s="226"/>
      <c r="DAY11" s="226"/>
      <c r="DAZ11" s="226"/>
      <c r="DBA11" s="226"/>
      <c r="DBB11" s="226"/>
      <c r="DBC11" s="226"/>
      <c r="DBD11" s="226"/>
      <c r="DBE11" s="226"/>
      <c r="DBF11" s="226"/>
      <c r="DBG11" s="226"/>
      <c r="DBH11" s="226"/>
      <c r="DBI11" s="226"/>
      <c r="DBJ11" s="226"/>
      <c r="DBK11" s="226"/>
      <c r="DBL11" s="226"/>
      <c r="DBM11" s="226"/>
      <c r="DBN11" s="226"/>
      <c r="DBO11" s="226"/>
      <c r="DBP11" s="226"/>
      <c r="DBQ11" s="226"/>
      <c r="DBR11" s="226"/>
      <c r="DBS11" s="226"/>
      <c r="DBT11" s="226"/>
      <c r="DBU11" s="226"/>
      <c r="DBV11" s="226"/>
      <c r="DBW11" s="226"/>
      <c r="DBX11" s="226"/>
      <c r="DBY11" s="226"/>
      <c r="DBZ11" s="226"/>
      <c r="DCA11" s="226"/>
      <c r="DCB11" s="226"/>
      <c r="DCC11" s="226"/>
      <c r="DCD11" s="226"/>
      <c r="DCE11" s="226"/>
      <c r="DCF11" s="226"/>
      <c r="DCG11" s="226"/>
      <c r="DCH11" s="226"/>
      <c r="DCI11" s="226"/>
      <c r="DCJ11" s="226"/>
      <c r="DCK11" s="226"/>
      <c r="DCL11" s="226"/>
      <c r="DCM11" s="226"/>
      <c r="DCN11" s="226"/>
      <c r="DCO11" s="226"/>
      <c r="DCP11" s="226"/>
      <c r="DCQ11" s="226"/>
      <c r="DCR11" s="226"/>
      <c r="DCS11" s="226"/>
      <c r="DCT11" s="226"/>
      <c r="DCU11" s="226"/>
      <c r="DCV11" s="226"/>
      <c r="DCW11" s="226"/>
      <c r="DCX11" s="226"/>
      <c r="DCY11" s="226"/>
      <c r="DCZ11" s="226"/>
      <c r="DDA11" s="226"/>
      <c r="DDB11" s="226"/>
      <c r="DDC11" s="226"/>
      <c r="DDD11" s="226"/>
      <c r="DDE11" s="226"/>
      <c r="DDF11" s="226"/>
      <c r="DDG11" s="226"/>
      <c r="DDH11" s="226"/>
      <c r="DDI11" s="226"/>
      <c r="DDJ11" s="226"/>
      <c r="DDK11" s="226"/>
      <c r="DDL11" s="226"/>
      <c r="DDM11" s="226"/>
      <c r="DDN11" s="226"/>
      <c r="DDO11" s="226"/>
      <c r="DDP11" s="226"/>
      <c r="DDQ11" s="226"/>
      <c r="DDR11" s="226"/>
      <c r="DDS11" s="226"/>
      <c r="DDT11" s="226"/>
      <c r="DDU11" s="226"/>
      <c r="DDV11" s="226"/>
      <c r="DDW11" s="226"/>
      <c r="DDX11" s="226"/>
      <c r="DDY11" s="226"/>
      <c r="DDZ11" s="226"/>
      <c r="DEA11" s="226"/>
      <c r="DEB11" s="226"/>
      <c r="DEC11" s="226"/>
      <c r="DED11" s="226"/>
      <c r="DEE11" s="226"/>
      <c r="DEF11" s="226"/>
      <c r="DEG11" s="226"/>
      <c r="DEH11" s="226"/>
      <c r="DEI11" s="226"/>
      <c r="DEJ11" s="226"/>
      <c r="DEK11" s="226"/>
      <c r="DEL11" s="226"/>
      <c r="DEM11" s="226"/>
      <c r="DEN11" s="226"/>
      <c r="DEO11" s="226"/>
      <c r="DEP11" s="226"/>
      <c r="DEQ11" s="226"/>
      <c r="DER11" s="226"/>
      <c r="DES11" s="226"/>
      <c r="DET11" s="226"/>
      <c r="DEU11" s="226"/>
      <c r="DEV11" s="226"/>
      <c r="DEW11" s="226"/>
      <c r="DEX11" s="226"/>
      <c r="DEY11" s="226"/>
      <c r="DEZ11" s="226"/>
      <c r="DFA11" s="226"/>
      <c r="DFB11" s="226"/>
      <c r="DFC11" s="226"/>
      <c r="DFD11" s="226"/>
      <c r="DFE11" s="226"/>
      <c r="DFF11" s="226"/>
      <c r="DFG11" s="226"/>
      <c r="DFH11" s="226"/>
      <c r="DFI11" s="226"/>
      <c r="DFJ11" s="226"/>
      <c r="DFK11" s="226"/>
      <c r="DFL11" s="226"/>
      <c r="DFM11" s="226"/>
      <c r="DFN11" s="226"/>
      <c r="DFO11" s="226"/>
      <c r="DFP11" s="226"/>
      <c r="DFQ11" s="226"/>
      <c r="DFR11" s="226"/>
      <c r="DFS11" s="226"/>
      <c r="DFT11" s="226"/>
      <c r="DFU11" s="226"/>
      <c r="DFV11" s="226"/>
      <c r="DFW11" s="226"/>
      <c r="DFX11" s="226"/>
      <c r="DFY11" s="226"/>
      <c r="DFZ11" s="226"/>
      <c r="DGA11" s="226"/>
      <c r="DGB11" s="226"/>
      <c r="DGC11" s="226"/>
      <c r="DGD11" s="226"/>
      <c r="DGE11" s="226"/>
      <c r="DGF11" s="226"/>
      <c r="DGG11" s="226"/>
      <c r="DGH11" s="226"/>
      <c r="DGI11" s="226"/>
      <c r="DGJ11" s="226"/>
      <c r="DGK11" s="226"/>
      <c r="DGL11" s="226"/>
      <c r="DGM11" s="226"/>
      <c r="DGN11" s="226"/>
      <c r="DGO11" s="226"/>
      <c r="DGP11" s="226"/>
      <c r="DGQ11" s="226"/>
      <c r="DGR11" s="226"/>
      <c r="DGS11" s="226"/>
      <c r="DGT11" s="226"/>
      <c r="DGU11" s="226"/>
      <c r="DGV11" s="226"/>
      <c r="DGW11" s="226"/>
      <c r="DGX11" s="226"/>
      <c r="DGY11" s="226"/>
      <c r="DGZ11" s="226"/>
      <c r="DHA11" s="226"/>
      <c r="DHB11" s="226"/>
      <c r="DHC11" s="226"/>
      <c r="DHD11" s="226"/>
      <c r="DHE11" s="226"/>
      <c r="DHF11" s="226"/>
      <c r="DHG11" s="226"/>
      <c r="DHH11" s="226"/>
      <c r="DHI11" s="226"/>
      <c r="DHJ11" s="226"/>
      <c r="DHK11" s="226"/>
      <c r="DHL11" s="226"/>
      <c r="DHM11" s="226"/>
      <c r="DHN11" s="226"/>
      <c r="DHO11" s="226"/>
      <c r="DHP11" s="226"/>
      <c r="DHQ11" s="226"/>
      <c r="DHR11" s="226"/>
      <c r="DHS11" s="226"/>
      <c r="DHT11" s="226"/>
      <c r="DHU11" s="226"/>
      <c r="DHV11" s="226"/>
      <c r="DHW11" s="226"/>
      <c r="DHX11" s="226"/>
      <c r="DHY11" s="226"/>
      <c r="DHZ11" s="226"/>
      <c r="DIA11" s="226"/>
      <c r="DIB11" s="226"/>
      <c r="DIC11" s="226"/>
      <c r="DID11" s="226"/>
      <c r="DIE11" s="226"/>
      <c r="DIF11" s="226"/>
      <c r="DIG11" s="226"/>
      <c r="DIH11" s="226"/>
      <c r="DII11" s="226"/>
      <c r="DIJ11" s="226"/>
      <c r="DIK11" s="226"/>
      <c r="DIL11" s="226"/>
      <c r="DIM11" s="226"/>
      <c r="DIN11" s="226"/>
      <c r="DIO11" s="226"/>
      <c r="DIP11" s="226"/>
      <c r="DIQ11" s="226"/>
      <c r="DIR11" s="226"/>
      <c r="DIS11" s="226"/>
      <c r="DIT11" s="226"/>
      <c r="DIU11" s="226"/>
      <c r="DIV11" s="226"/>
      <c r="DIW11" s="226"/>
      <c r="DIX11" s="226"/>
      <c r="DIY11" s="226"/>
      <c r="DIZ11" s="226"/>
      <c r="DJA11" s="226"/>
      <c r="DJB11" s="226"/>
      <c r="DJC11" s="226"/>
      <c r="DJD11" s="226"/>
      <c r="DJE11" s="226"/>
      <c r="DJF11" s="226"/>
      <c r="DJG11" s="226"/>
      <c r="DJH11" s="226"/>
      <c r="DJI11" s="226"/>
      <c r="DJJ11" s="226"/>
      <c r="DJK11" s="226"/>
      <c r="DJL11" s="226"/>
      <c r="DJM11" s="226"/>
      <c r="DJN11" s="226"/>
      <c r="DJO11" s="226"/>
      <c r="DJP11" s="226"/>
      <c r="DJQ11" s="226"/>
      <c r="DJR11" s="226"/>
      <c r="DJS11" s="226"/>
      <c r="DJT11" s="226"/>
      <c r="DJU11" s="226"/>
      <c r="DJV11" s="226"/>
      <c r="DJW11" s="226"/>
      <c r="DJX11" s="226"/>
      <c r="DJY11" s="226"/>
      <c r="DJZ11" s="226"/>
      <c r="DKA11" s="226"/>
      <c r="DKB11" s="226"/>
      <c r="DKC11" s="226"/>
      <c r="DKD11" s="226"/>
      <c r="DKE11" s="226"/>
      <c r="DKF11" s="226"/>
      <c r="DKG11" s="226"/>
      <c r="DKH11" s="226"/>
      <c r="DKI11" s="226"/>
      <c r="DKJ11" s="226"/>
      <c r="DKK11" s="226"/>
      <c r="DKL11" s="226"/>
      <c r="DKM11" s="226"/>
      <c r="DKN11" s="226"/>
      <c r="DKO11" s="226"/>
      <c r="DKP11" s="226"/>
      <c r="DKQ11" s="226"/>
      <c r="DKR11" s="226"/>
      <c r="DKS11" s="226"/>
      <c r="DKT11" s="226"/>
      <c r="DKU11" s="226"/>
      <c r="DKV11" s="226"/>
      <c r="DKW11" s="226"/>
      <c r="DKX11" s="226"/>
      <c r="DKY11" s="226"/>
      <c r="DKZ11" s="226"/>
      <c r="DLA11" s="226"/>
      <c r="DLB11" s="226"/>
      <c r="DLC11" s="226"/>
      <c r="DLD11" s="226"/>
      <c r="DLE11" s="226"/>
      <c r="DLF11" s="226"/>
      <c r="DLG11" s="226"/>
      <c r="DLH11" s="226"/>
      <c r="DLI11" s="226"/>
      <c r="DLJ11" s="226"/>
      <c r="DLK11" s="226"/>
      <c r="DLL11" s="226"/>
      <c r="DLM11" s="226"/>
      <c r="DLN11" s="226"/>
      <c r="DLO11" s="226"/>
      <c r="DLP11" s="226"/>
      <c r="DLQ11" s="226"/>
      <c r="DLR11" s="226"/>
      <c r="DLS11" s="226"/>
      <c r="DLT11" s="226"/>
      <c r="DLU11" s="226"/>
      <c r="DLV11" s="226"/>
      <c r="DLW11" s="226"/>
      <c r="DLX11" s="226"/>
      <c r="DLY11" s="226"/>
      <c r="DLZ11" s="226"/>
      <c r="DMA11" s="226"/>
      <c r="DMB11" s="226"/>
      <c r="DMC11" s="226"/>
      <c r="DMD11" s="226"/>
      <c r="DME11" s="226"/>
      <c r="DMF11" s="226"/>
      <c r="DMG11" s="226"/>
      <c r="DMH11" s="226"/>
      <c r="DMI11" s="226"/>
      <c r="DMJ11" s="226"/>
      <c r="DMK11" s="226"/>
      <c r="DML11" s="226"/>
      <c r="DMM11" s="226"/>
      <c r="DMN11" s="226"/>
      <c r="DMO11" s="226"/>
      <c r="DMP11" s="226"/>
      <c r="DMQ11" s="226"/>
      <c r="DMR11" s="226"/>
      <c r="DMS11" s="226"/>
      <c r="DMT11" s="226"/>
      <c r="DMU11" s="226"/>
      <c r="DMV11" s="226"/>
      <c r="DMW11" s="226"/>
      <c r="DMX11" s="226"/>
      <c r="DMY11" s="226"/>
      <c r="DMZ11" s="226"/>
      <c r="DNA11" s="226"/>
      <c r="DNB11" s="226"/>
      <c r="DNC11" s="226"/>
      <c r="DND11" s="226"/>
      <c r="DNE11" s="226"/>
      <c r="DNF11" s="226"/>
      <c r="DNG11" s="226"/>
      <c r="DNH11" s="226"/>
      <c r="DNI11" s="226"/>
      <c r="DNJ11" s="226"/>
      <c r="DNK11" s="226"/>
      <c r="DNL11" s="226"/>
      <c r="DNM11" s="226"/>
      <c r="DNN11" s="226"/>
      <c r="DNO11" s="226"/>
      <c r="DNP11" s="226"/>
      <c r="DNQ11" s="226"/>
      <c r="DNR11" s="226"/>
      <c r="DNS11" s="226"/>
      <c r="DNT11" s="226"/>
      <c r="DNU11" s="226"/>
      <c r="DNV11" s="226"/>
      <c r="DNW11" s="226"/>
      <c r="DNX11" s="226"/>
      <c r="DNY11" s="226"/>
      <c r="DNZ11" s="226"/>
      <c r="DOA11" s="226"/>
      <c r="DOB11" s="226"/>
      <c r="DOC11" s="226"/>
      <c r="DOD11" s="226"/>
      <c r="DOE11" s="226"/>
      <c r="DOF11" s="226"/>
      <c r="DOG11" s="226"/>
      <c r="DOH11" s="226"/>
      <c r="DOI11" s="226"/>
      <c r="DOJ11" s="226"/>
      <c r="DOK11" s="226"/>
      <c r="DOL11" s="226"/>
      <c r="DOM11" s="226"/>
      <c r="DON11" s="226"/>
      <c r="DOO11" s="226"/>
      <c r="DOP11" s="226"/>
      <c r="DOQ11" s="226"/>
      <c r="DOR11" s="226"/>
      <c r="DOS11" s="226"/>
      <c r="DOT11" s="226"/>
      <c r="DOU11" s="226"/>
      <c r="DOV11" s="226"/>
      <c r="DOW11" s="226"/>
      <c r="DOX11" s="226"/>
      <c r="DOY11" s="226"/>
      <c r="DOZ11" s="226"/>
      <c r="DPA11" s="226"/>
      <c r="DPB11" s="226"/>
      <c r="DPC11" s="226"/>
      <c r="DPD11" s="226"/>
      <c r="DPE11" s="226"/>
      <c r="DPF11" s="226"/>
      <c r="DPG11" s="226"/>
      <c r="DPH11" s="226"/>
      <c r="DPI11" s="226"/>
      <c r="DPJ11" s="226"/>
      <c r="DPK11" s="226"/>
      <c r="DPL11" s="226"/>
      <c r="DPM11" s="226"/>
      <c r="DPN11" s="226"/>
      <c r="DPO11" s="226"/>
      <c r="DPP11" s="226"/>
      <c r="DPQ11" s="226"/>
      <c r="DPR11" s="226"/>
      <c r="DPS11" s="226"/>
      <c r="DPT11" s="226"/>
      <c r="DPU11" s="226"/>
      <c r="DPV11" s="226"/>
      <c r="DPW11" s="226"/>
      <c r="DPX11" s="226"/>
      <c r="DPY11" s="226"/>
      <c r="DPZ11" s="226"/>
      <c r="DQA11" s="226"/>
      <c r="DQB11" s="226"/>
      <c r="DQC11" s="226"/>
      <c r="DQD11" s="226"/>
      <c r="DQE11" s="226"/>
      <c r="DQF11" s="226"/>
      <c r="DQG11" s="226"/>
      <c r="DQH11" s="226"/>
      <c r="DQI11" s="226"/>
      <c r="DQJ11" s="226"/>
      <c r="DQK11" s="226"/>
      <c r="DQL11" s="226"/>
      <c r="DQM11" s="226"/>
      <c r="DQN11" s="226"/>
      <c r="DQO11" s="226"/>
      <c r="DQP11" s="226"/>
      <c r="DQQ11" s="226"/>
      <c r="DQR11" s="226"/>
      <c r="DQS11" s="226"/>
      <c r="DQT11" s="226"/>
      <c r="DQU11" s="226"/>
      <c r="DQV11" s="226"/>
      <c r="DQW11" s="226"/>
      <c r="DQX11" s="226"/>
      <c r="DQY11" s="226"/>
      <c r="DQZ11" s="226"/>
      <c r="DRA11" s="226"/>
      <c r="DRB11" s="226"/>
      <c r="DRC11" s="226"/>
      <c r="DRD11" s="226"/>
      <c r="DRE11" s="226"/>
      <c r="DRF11" s="226"/>
      <c r="DRG11" s="226"/>
      <c r="DRH11" s="226"/>
      <c r="DRI11" s="226"/>
      <c r="DRJ11" s="226"/>
      <c r="DRK11" s="226"/>
      <c r="DRL11" s="226"/>
      <c r="DRM11" s="226"/>
      <c r="DRN11" s="226"/>
      <c r="DRO11" s="226"/>
      <c r="DRP11" s="226"/>
      <c r="DRQ11" s="226"/>
      <c r="DRR11" s="226"/>
      <c r="DRS11" s="226"/>
      <c r="DRT11" s="226"/>
      <c r="DRU11" s="226"/>
      <c r="DRV11" s="226"/>
      <c r="DRW11" s="226"/>
      <c r="DRX11" s="226"/>
      <c r="DRY11" s="226"/>
      <c r="DRZ11" s="226"/>
      <c r="DSA11" s="226"/>
      <c r="DSB11" s="226"/>
      <c r="DSC11" s="226"/>
      <c r="DSD11" s="226"/>
      <c r="DSE11" s="226"/>
      <c r="DSF11" s="226"/>
      <c r="DSG11" s="226"/>
      <c r="DSH11" s="226"/>
      <c r="DSI11" s="226"/>
      <c r="DSJ11" s="226"/>
      <c r="DSK11" s="226"/>
      <c r="DSL11" s="226"/>
      <c r="DSM11" s="226"/>
      <c r="DSN11" s="226"/>
      <c r="DSO11" s="226"/>
      <c r="DSP11" s="226"/>
      <c r="DSQ11" s="226"/>
      <c r="DSR11" s="226"/>
      <c r="DSS11" s="226"/>
      <c r="DST11" s="226"/>
      <c r="DSU11" s="226"/>
      <c r="DSV11" s="226"/>
      <c r="DSW11" s="226"/>
      <c r="DSX11" s="226"/>
      <c r="DSY11" s="226"/>
      <c r="DSZ11" s="226"/>
      <c r="DTA11" s="226"/>
      <c r="DTB11" s="226"/>
      <c r="DTC11" s="226"/>
      <c r="DTD11" s="226"/>
      <c r="DTE11" s="226"/>
      <c r="DTF11" s="226"/>
      <c r="DTG11" s="226"/>
      <c r="DTH11" s="226"/>
      <c r="DTI11" s="226"/>
      <c r="DTJ11" s="226"/>
      <c r="DTK11" s="226"/>
      <c r="DTL11" s="226"/>
      <c r="DTM11" s="226"/>
      <c r="DTN11" s="226"/>
      <c r="DTO11" s="226"/>
      <c r="DTP11" s="226"/>
      <c r="DTQ11" s="226"/>
      <c r="DTR11" s="226"/>
      <c r="DTS11" s="226"/>
      <c r="DTT11" s="226"/>
      <c r="DTU11" s="226"/>
      <c r="DTV11" s="226"/>
      <c r="DTW11" s="226"/>
      <c r="DTX11" s="226"/>
      <c r="DTY11" s="226"/>
      <c r="DTZ11" s="226"/>
      <c r="DUA11" s="226"/>
      <c r="DUB11" s="226"/>
      <c r="DUC11" s="226"/>
      <c r="DUD11" s="226"/>
      <c r="DUE11" s="226"/>
      <c r="DUF11" s="226"/>
      <c r="DUG11" s="226"/>
      <c r="DUH11" s="226"/>
      <c r="DUI11" s="226"/>
      <c r="DUJ11" s="226"/>
      <c r="DUK11" s="226"/>
      <c r="DUL11" s="226"/>
      <c r="DUM11" s="226"/>
      <c r="DUN11" s="226"/>
      <c r="DUO11" s="226"/>
      <c r="DUP11" s="226"/>
      <c r="DUQ11" s="226"/>
      <c r="DUR11" s="226"/>
      <c r="DUS11" s="226"/>
      <c r="DUT11" s="226"/>
      <c r="DUU11" s="226"/>
      <c r="DUV11" s="226"/>
      <c r="DUW11" s="226"/>
      <c r="DUX11" s="226"/>
      <c r="DUY11" s="226"/>
      <c r="DUZ11" s="226"/>
      <c r="DVA11" s="226"/>
      <c r="DVB11" s="226"/>
      <c r="DVC11" s="226"/>
      <c r="DVD11" s="226"/>
      <c r="DVE11" s="226"/>
      <c r="DVF11" s="226"/>
      <c r="DVG11" s="226"/>
      <c r="DVH11" s="226"/>
      <c r="DVI11" s="226"/>
      <c r="DVJ11" s="226"/>
      <c r="DVK11" s="226"/>
      <c r="DVL11" s="226"/>
      <c r="DVM11" s="226"/>
      <c r="DVN11" s="226"/>
      <c r="DVO11" s="226"/>
      <c r="DVP11" s="226"/>
      <c r="DVQ11" s="226"/>
      <c r="DVR11" s="226"/>
      <c r="DVS11" s="226"/>
      <c r="DVT11" s="226"/>
      <c r="DVU11" s="226"/>
      <c r="DVV11" s="226"/>
      <c r="DVW11" s="226"/>
      <c r="DVX11" s="226"/>
      <c r="DVY11" s="226"/>
      <c r="DVZ11" s="226"/>
      <c r="DWA11" s="226"/>
      <c r="DWB11" s="226"/>
      <c r="DWC11" s="226"/>
      <c r="DWD11" s="226"/>
      <c r="DWE11" s="226"/>
      <c r="DWF11" s="226"/>
      <c r="DWG11" s="226"/>
      <c r="DWH11" s="226"/>
      <c r="DWI11" s="226"/>
      <c r="DWJ11" s="226"/>
      <c r="DWK11" s="226"/>
      <c r="DWL11" s="226"/>
      <c r="DWM11" s="226"/>
      <c r="DWN11" s="226"/>
      <c r="DWO11" s="226"/>
      <c r="DWP11" s="226"/>
      <c r="DWQ11" s="226"/>
      <c r="DWR11" s="226"/>
      <c r="DWS11" s="226"/>
      <c r="DWT11" s="226"/>
      <c r="DWU11" s="226"/>
      <c r="DWV11" s="226"/>
      <c r="DWW11" s="226"/>
      <c r="DWX11" s="226"/>
      <c r="DWY11" s="226"/>
      <c r="DWZ11" s="226"/>
      <c r="DXA11" s="226"/>
      <c r="DXB11" s="226"/>
      <c r="DXC11" s="226"/>
      <c r="DXD11" s="226"/>
      <c r="DXE11" s="226"/>
      <c r="DXF11" s="226"/>
      <c r="DXG11" s="226"/>
      <c r="DXH11" s="226"/>
      <c r="DXI11" s="226"/>
      <c r="DXJ11" s="226"/>
      <c r="DXK11" s="226"/>
      <c r="DXL11" s="226"/>
      <c r="DXM11" s="226"/>
      <c r="DXN11" s="226"/>
      <c r="DXO11" s="226"/>
      <c r="DXP11" s="226"/>
      <c r="DXQ11" s="226"/>
      <c r="DXR11" s="226"/>
      <c r="DXS11" s="226"/>
      <c r="DXT11" s="226"/>
      <c r="DXU11" s="226"/>
      <c r="DXV11" s="226"/>
      <c r="DXW11" s="226"/>
      <c r="DXX11" s="226"/>
      <c r="DXY11" s="226"/>
      <c r="DXZ11" s="226"/>
      <c r="DYA11" s="226"/>
      <c r="DYB11" s="226"/>
      <c r="DYC11" s="226"/>
      <c r="DYD11" s="226"/>
      <c r="DYE11" s="226"/>
      <c r="DYF11" s="226"/>
      <c r="DYG11" s="226"/>
      <c r="DYH11" s="226"/>
      <c r="DYI11" s="226"/>
      <c r="DYJ11" s="226"/>
      <c r="DYK11" s="226"/>
      <c r="DYL11" s="226"/>
      <c r="DYM11" s="226"/>
      <c r="DYN11" s="226"/>
      <c r="DYO11" s="226"/>
      <c r="DYP11" s="226"/>
      <c r="DYQ11" s="226"/>
      <c r="DYR11" s="226"/>
      <c r="DYS11" s="226"/>
      <c r="DYT11" s="226"/>
      <c r="DYU11" s="226"/>
      <c r="DYV11" s="226"/>
      <c r="DYW11" s="226"/>
      <c r="DYX11" s="226"/>
      <c r="DYY11" s="226"/>
      <c r="DYZ11" s="226"/>
      <c r="DZA11" s="226"/>
      <c r="DZB11" s="226"/>
      <c r="DZC11" s="226"/>
      <c r="DZD11" s="226"/>
      <c r="DZE11" s="226"/>
      <c r="DZF11" s="226"/>
      <c r="DZG11" s="226"/>
      <c r="DZH11" s="226"/>
      <c r="DZI11" s="226"/>
      <c r="DZJ11" s="226"/>
      <c r="DZK11" s="226"/>
      <c r="DZL11" s="226"/>
      <c r="DZM11" s="226"/>
      <c r="DZN11" s="226"/>
      <c r="DZO11" s="226"/>
      <c r="DZP11" s="226"/>
      <c r="DZQ11" s="226"/>
      <c r="DZR11" s="226"/>
      <c r="DZS11" s="226"/>
      <c r="DZT11" s="226"/>
      <c r="DZU11" s="226"/>
      <c r="DZV11" s="226"/>
      <c r="DZW11" s="226"/>
      <c r="DZX11" s="226"/>
      <c r="DZY11" s="226"/>
      <c r="DZZ11" s="226"/>
      <c r="EAA11" s="226"/>
      <c r="EAB11" s="226"/>
      <c r="EAC11" s="226"/>
      <c r="EAD11" s="226"/>
      <c r="EAE11" s="226"/>
      <c r="EAF11" s="226"/>
      <c r="EAG11" s="226"/>
      <c r="EAH11" s="226"/>
      <c r="EAI11" s="226"/>
      <c r="EAJ11" s="226"/>
      <c r="EAK11" s="226"/>
      <c r="EAL11" s="226"/>
      <c r="EAM11" s="226"/>
      <c r="EAN11" s="226"/>
      <c r="EAO11" s="226"/>
      <c r="EAP11" s="226"/>
      <c r="EAQ11" s="226"/>
      <c r="EAR11" s="226"/>
      <c r="EAS11" s="226"/>
      <c r="EAT11" s="226"/>
      <c r="EAU11" s="226"/>
      <c r="EAV11" s="226"/>
      <c r="EAW11" s="226"/>
      <c r="EAX11" s="226"/>
      <c r="EAY11" s="226"/>
      <c r="EAZ11" s="226"/>
      <c r="EBA11" s="226"/>
      <c r="EBB11" s="226"/>
      <c r="EBC11" s="226"/>
      <c r="EBD11" s="226"/>
      <c r="EBE11" s="226"/>
      <c r="EBF11" s="226"/>
      <c r="EBG11" s="226"/>
      <c r="EBH11" s="226"/>
      <c r="EBI11" s="226"/>
      <c r="EBJ11" s="226"/>
      <c r="EBK11" s="226"/>
      <c r="EBL11" s="226"/>
      <c r="EBM11" s="226"/>
      <c r="EBN11" s="226"/>
      <c r="EBO11" s="226"/>
      <c r="EBP11" s="226"/>
      <c r="EBQ11" s="226"/>
      <c r="EBR11" s="226"/>
      <c r="EBS11" s="226"/>
      <c r="EBT11" s="226"/>
      <c r="EBU11" s="226"/>
      <c r="EBV11" s="226"/>
      <c r="EBW11" s="226"/>
      <c r="EBX11" s="226"/>
      <c r="EBY11" s="226"/>
      <c r="EBZ11" s="226"/>
      <c r="ECA11" s="226"/>
      <c r="ECB11" s="226"/>
      <c r="ECC11" s="226"/>
      <c r="ECD11" s="226"/>
      <c r="ECE11" s="226"/>
      <c r="ECF11" s="226"/>
      <c r="ECG11" s="226"/>
      <c r="ECH11" s="226"/>
      <c r="ECI11" s="226"/>
      <c r="ECJ11" s="226"/>
      <c r="ECK11" s="226"/>
      <c r="ECL11" s="226"/>
      <c r="ECM11" s="226"/>
      <c r="ECN11" s="226"/>
      <c r="ECO11" s="226"/>
      <c r="ECP11" s="226"/>
      <c r="ECQ11" s="226"/>
      <c r="ECR11" s="226"/>
      <c r="ECS11" s="226"/>
      <c r="ECT11" s="226"/>
      <c r="ECU11" s="226"/>
      <c r="ECV11" s="226"/>
      <c r="ECW11" s="226"/>
      <c r="ECX11" s="226"/>
      <c r="ECY11" s="226"/>
      <c r="ECZ11" s="226"/>
      <c r="EDA11" s="226"/>
      <c r="EDB11" s="226"/>
      <c r="EDC11" s="226"/>
      <c r="EDD11" s="226"/>
      <c r="EDE11" s="226"/>
      <c r="EDF11" s="226"/>
      <c r="EDG11" s="226"/>
      <c r="EDH11" s="226"/>
      <c r="EDI11" s="226"/>
      <c r="EDJ11" s="226"/>
      <c r="EDK11" s="226"/>
      <c r="EDL11" s="226"/>
      <c r="EDM11" s="226"/>
      <c r="EDN11" s="226"/>
      <c r="EDO11" s="226"/>
      <c r="EDP11" s="226"/>
      <c r="EDQ11" s="226"/>
      <c r="EDR11" s="226"/>
      <c r="EDS11" s="226"/>
      <c r="EDT11" s="226"/>
      <c r="EDU11" s="226"/>
      <c r="EDV11" s="226"/>
      <c r="EDW11" s="226"/>
      <c r="EDX11" s="226"/>
      <c r="EDY11" s="226"/>
      <c r="EDZ11" s="226"/>
      <c r="EEA11" s="226"/>
      <c r="EEB11" s="226"/>
      <c r="EEC11" s="226"/>
      <c r="EED11" s="226"/>
      <c r="EEE11" s="226"/>
      <c r="EEF11" s="226"/>
      <c r="EEG11" s="226"/>
      <c r="EEH11" s="226"/>
      <c r="EEI11" s="226"/>
      <c r="EEJ11" s="226"/>
      <c r="EEK11" s="226"/>
      <c r="EEL11" s="226"/>
      <c r="EEM11" s="226"/>
      <c r="EEN11" s="226"/>
      <c r="EEO11" s="226"/>
      <c r="EEP11" s="226"/>
      <c r="EEQ11" s="226"/>
      <c r="EER11" s="226"/>
      <c r="EES11" s="226"/>
      <c r="EET11" s="226"/>
      <c r="EEU11" s="226"/>
      <c r="EEV11" s="226"/>
      <c r="EEW11" s="226"/>
      <c r="EEX11" s="226"/>
      <c r="EEY11" s="226"/>
      <c r="EEZ11" s="226"/>
      <c r="EFA11" s="226"/>
      <c r="EFB11" s="226"/>
      <c r="EFC11" s="226"/>
      <c r="EFD11" s="226"/>
      <c r="EFE11" s="226"/>
      <c r="EFF11" s="226"/>
      <c r="EFG11" s="226"/>
      <c r="EFH11" s="226"/>
      <c r="EFI11" s="226"/>
      <c r="EFJ11" s="226"/>
      <c r="EFK11" s="226"/>
      <c r="EFL11" s="226"/>
      <c r="EFM11" s="226"/>
      <c r="EFN11" s="226"/>
      <c r="EFO11" s="226"/>
      <c r="EFP11" s="226"/>
      <c r="EFQ11" s="226"/>
      <c r="EFR11" s="226"/>
      <c r="EFS11" s="226"/>
      <c r="EFT11" s="226"/>
      <c r="EFU11" s="226"/>
      <c r="EFV11" s="226"/>
      <c r="EFW11" s="226"/>
      <c r="EFX11" s="226"/>
      <c r="EFY11" s="226"/>
      <c r="EFZ11" s="226"/>
      <c r="EGA11" s="226"/>
      <c r="EGB11" s="226"/>
      <c r="EGC11" s="226"/>
      <c r="EGD11" s="226"/>
      <c r="EGE11" s="226"/>
      <c r="EGF11" s="226"/>
      <c r="EGG11" s="226"/>
      <c r="EGH11" s="226"/>
      <c r="EGI11" s="226"/>
      <c r="EGJ11" s="226"/>
      <c r="EGK11" s="226"/>
      <c r="EGL11" s="226"/>
      <c r="EGM11" s="226"/>
      <c r="EGN11" s="226"/>
      <c r="EGO11" s="226"/>
      <c r="EGP11" s="226"/>
      <c r="EGQ11" s="226"/>
      <c r="EGR11" s="226"/>
      <c r="EGS11" s="226"/>
      <c r="EGT11" s="226"/>
      <c r="EGU11" s="226"/>
      <c r="EGV11" s="226"/>
      <c r="EGW11" s="226"/>
      <c r="EGX11" s="226"/>
      <c r="EGY11" s="226"/>
      <c r="EGZ11" s="226"/>
      <c r="EHA11" s="226"/>
      <c r="EHB11" s="226"/>
      <c r="EHC11" s="226"/>
      <c r="EHD11" s="226"/>
      <c r="EHE11" s="226"/>
      <c r="EHF11" s="226"/>
      <c r="EHG11" s="226"/>
      <c r="EHH11" s="226"/>
      <c r="EHI11" s="226"/>
      <c r="EHJ11" s="226"/>
      <c r="EHK11" s="226"/>
      <c r="EHL11" s="226"/>
      <c r="EHM11" s="226"/>
      <c r="EHN11" s="226"/>
      <c r="EHO11" s="226"/>
      <c r="EHP11" s="226"/>
      <c r="EHQ11" s="226"/>
      <c r="EHR11" s="226"/>
      <c r="EHS11" s="226"/>
      <c r="EHT11" s="226"/>
      <c r="EHU11" s="226"/>
      <c r="EHV11" s="226"/>
      <c r="EHW11" s="226"/>
      <c r="EHX11" s="226"/>
      <c r="EHY11" s="226"/>
      <c r="EHZ11" s="226"/>
      <c r="EIA11" s="226"/>
      <c r="EIB11" s="226"/>
      <c r="EIC11" s="226"/>
      <c r="EID11" s="226"/>
      <c r="EIE11" s="226"/>
      <c r="EIF11" s="226"/>
      <c r="EIG11" s="226"/>
      <c r="EIH11" s="226"/>
      <c r="EII11" s="226"/>
      <c r="EIJ11" s="226"/>
      <c r="EIK11" s="226"/>
      <c r="EIL11" s="226"/>
      <c r="EIM11" s="226"/>
      <c r="EIN11" s="226"/>
      <c r="EIO11" s="226"/>
      <c r="EIP11" s="226"/>
      <c r="EIQ11" s="226"/>
      <c r="EIR11" s="226"/>
      <c r="EIS11" s="226"/>
      <c r="EIT11" s="226"/>
      <c r="EIU11" s="226"/>
      <c r="EIV11" s="226"/>
      <c r="EIW11" s="226"/>
      <c r="EIX11" s="226"/>
      <c r="EIY11" s="226"/>
      <c r="EIZ11" s="226"/>
      <c r="EJA11" s="226"/>
      <c r="EJB11" s="226"/>
      <c r="EJC11" s="226"/>
      <c r="EJD11" s="226"/>
      <c r="EJE11" s="226"/>
      <c r="EJF11" s="226"/>
      <c r="EJG11" s="226"/>
      <c r="EJH11" s="226"/>
      <c r="EJI11" s="226"/>
      <c r="EJJ11" s="226"/>
      <c r="EJK11" s="226"/>
      <c r="EJL11" s="226"/>
      <c r="EJM11" s="226"/>
      <c r="EJN11" s="226"/>
      <c r="EJO11" s="226"/>
      <c r="EJP11" s="226"/>
      <c r="EJQ11" s="226"/>
      <c r="EJR11" s="226"/>
      <c r="EJS11" s="226"/>
      <c r="EJT11" s="226"/>
      <c r="EJU11" s="226"/>
      <c r="EJV11" s="226"/>
      <c r="EJW11" s="226"/>
      <c r="EJX11" s="226"/>
      <c r="EJY11" s="226"/>
      <c r="EJZ11" s="226"/>
      <c r="EKA11" s="226"/>
      <c r="EKB11" s="226"/>
      <c r="EKC11" s="226"/>
      <c r="EKD11" s="226"/>
      <c r="EKE11" s="226"/>
      <c r="EKF11" s="226"/>
      <c r="EKG11" s="226"/>
      <c r="EKH11" s="226"/>
      <c r="EKI11" s="226"/>
      <c r="EKJ11" s="226"/>
      <c r="EKK11" s="226"/>
      <c r="EKL11" s="226"/>
      <c r="EKM11" s="226"/>
      <c r="EKN11" s="226"/>
      <c r="EKO11" s="226"/>
      <c r="EKP11" s="226"/>
      <c r="EKQ11" s="226"/>
      <c r="EKR11" s="226"/>
      <c r="EKS11" s="226"/>
      <c r="EKT11" s="226"/>
      <c r="EKU11" s="226"/>
      <c r="EKV11" s="226"/>
      <c r="EKW11" s="226"/>
      <c r="EKX11" s="226"/>
      <c r="EKY11" s="226"/>
      <c r="EKZ11" s="226"/>
      <c r="ELA11" s="226"/>
      <c r="ELB11" s="226"/>
      <c r="ELC11" s="226"/>
      <c r="ELD11" s="226"/>
      <c r="ELE11" s="226"/>
      <c r="ELF11" s="226"/>
      <c r="ELG11" s="226"/>
      <c r="ELH11" s="226"/>
      <c r="ELI11" s="226"/>
      <c r="ELJ11" s="226"/>
      <c r="ELK11" s="226"/>
      <c r="ELL11" s="226"/>
      <c r="ELM11" s="226"/>
      <c r="ELN11" s="226"/>
      <c r="ELO11" s="226"/>
      <c r="ELP11" s="226"/>
      <c r="ELQ11" s="226"/>
      <c r="ELR11" s="226"/>
      <c r="ELS11" s="226"/>
      <c r="ELT11" s="226"/>
      <c r="ELU11" s="226"/>
      <c r="ELV11" s="226"/>
      <c r="ELW11" s="226"/>
      <c r="ELX11" s="226"/>
      <c r="ELY11" s="226"/>
      <c r="ELZ11" s="226"/>
      <c r="EMA11" s="226"/>
      <c r="EMB11" s="226"/>
      <c r="EMC11" s="226"/>
      <c r="EMD11" s="226"/>
      <c r="EME11" s="226"/>
      <c r="EMF11" s="226"/>
      <c r="EMG11" s="226"/>
      <c r="EMH11" s="226"/>
      <c r="EMI11" s="226"/>
      <c r="EMJ11" s="226"/>
      <c r="EMK11" s="226"/>
      <c r="EML11" s="226"/>
      <c r="EMM11" s="226"/>
      <c r="EMN11" s="226"/>
      <c r="EMO11" s="226"/>
      <c r="EMP11" s="226"/>
      <c r="EMQ11" s="226"/>
      <c r="EMR11" s="226"/>
      <c r="EMS11" s="226"/>
      <c r="EMT11" s="226"/>
      <c r="EMU11" s="226"/>
      <c r="EMV11" s="226"/>
      <c r="EMW11" s="226"/>
      <c r="EMX11" s="226"/>
      <c r="EMY11" s="226"/>
      <c r="EMZ11" s="226"/>
      <c r="ENA11" s="226"/>
      <c r="ENB11" s="226"/>
      <c r="ENC11" s="226"/>
      <c r="END11" s="226"/>
      <c r="ENE11" s="226"/>
      <c r="ENF11" s="226"/>
      <c r="ENG11" s="226"/>
      <c r="ENH11" s="226"/>
      <c r="ENI11" s="226"/>
      <c r="ENJ11" s="226"/>
      <c r="ENK11" s="226"/>
      <c r="ENL11" s="226"/>
      <c r="ENM11" s="226"/>
      <c r="ENN11" s="226"/>
      <c r="ENO11" s="226"/>
      <c r="ENP11" s="226"/>
      <c r="ENQ11" s="226"/>
      <c r="ENR11" s="226"/>
      <c r="ENS11" s="226"/>
      <c r="ENT11" s="226"/>
      <c r="ENU11" s="226"/>
      <c r="ENV11" s="226"/>
      <c r="ENW11" s="226"/>
      <c r="ENX11" s="226"/>
      <c r="ENY11" s="226"/>
      <c r="ENZ11" s="226"/>
      <c r="EOA11" s="226"/>
      <c r="EOB11" s="226"/>
      <c r="EOC11" s="226"/>
      <c r="EOD11" s="226"/>
      <c r="EOE11" s="226"/>
      <c r="EOF11" s="226"/>
      <c r="EOG11" s="226"/>
      <c r="EOH11" s="226"/>
      <c r="EOI11" s="226"/>
      <c r="EOJ11" s="226"/>
      <c r="EOK11" s="226"/>
      <c r="EOL11" s="226"/>
      <c r="EOM11" s="226"/>
      <c r="EON11" s="226"/>
      <c r="EOO11" s="226"/>
      <c r="EOP11" s="226"/>
      <c r="EOQ11" s="226"/>
      <c r="EOR11" s="226"/>
      <c r="EOS11" s="226"/>
      <c r="EOT11" s="226"/>
      <c r="EOU11" s="226"/>
      <c r="EOV11" s="226"/>
      <c r="EOW11" s="226"/>
      <c r="EOX11" s="226"/>
      <c r="EOY11" s="226"/>
      <c r="EOZ11" s="226"/>
      <c r="EPA11" s="226"/>
      <c r="EPB11" s="226"/>
      <c r="EPC11" s="226"/>
      <c r="EPD11" s="226"/>
      <c r="EPE11" s="226"/>
      <c r="EPF11" s="226"/>
      <c r="EPG11" s="226"/>
      <c r="EPH11" s="226"/>
      <c r="EPI11" s="226"/>
      <c r="EPJ11" s="226"/>
      <c r="EPK11" s="226"/>
      <c r="EPL11" s="226"/>
      <c r="EPM11" s="226"/>
      <c r="EPN11" s="226"/>
      <c r="EPO11" s="226"/>
      <c r="EPP11" s="226"/>
      <c r="EPQ11" s="226"/>
      <c r="EPR11" s="226"/>
      <c r="EPS11" s="226"/>
      <c r="EPT11" s="226"/>
      <c r="EPU11" s="226"/>
      <c r="EPV11" s="226"/>
      <c r="EPW11" s="226"/>
      <c r="EPX11" s="226"/>
      <c r="EPY11" s="226"/>
      <c r="EPZ11" s="226"/>
      <c r="EQA11" s="226"/>
      <c r="EQB11" s="226"/>
      <c r="EQC11" s="226"/>
      <c r="EQD11" s="226"/>
      <c r="EQE11" s="226"/>
      <c r="EQF11" s="226"/>
      <c r="EQG11" s="226"/>
      <c r="EQH11" s="226"/>
      <c r="EQI11" s="226"/>
      <c r="EQJ11" s="226"/>
      <c r="EQK11" s="226"/>
      <c r="EQL11" s="226"/>
      <c r="EQM11" s="226"/>
      <c r="EQN11" s="226"/>
      <c r="EQO11" s="226"/>
      <c r="EQP11" s="226"/>
      <c r="EQQ11" s="226"/>
      <c r="EQR11" s="226"/>
      <c r="EQS11" s="226"/>
      <c r="EQT11" s="226"/>
      <c r="EQU11" s="226"/>
      <c r="EQV11" s="226"/>
      <c r="EQW11" s="226"/>
      <c r="EQX11" s="226"/>
      <c r="EQY11" s="226"/>
      <c r="EQZ11" s="226"/>
      <c r="ERA11" s="226"/>
      <c r="ERB11" s="226"/>
      <c r="ERC11" s="226"/>
      <c r="ERD11" s="226"/>
      <c r="ERE11" s="226"/>
      <c r="ERF11" s="226"/>
      <c r="ERG11" s="226"/>
      <c r="ERH11" s="226"/>
      <c r="ERI11" s="226"/>
      <c r="ERJ11" s="226"/>
      <c r="ERK11" s="226"/>
      <c r="ERL11" s="226"/>
      <c r="ERM11" s="226"/>
      <c r="ERN11" s="226"/>
      <c r="ERO11" s="226"/>
      <c r="ERP11" s="226"/>
      <c r="ERQ11" s="226"/>
      <c r="ERR11" s="226"/>
      <c r="ERS11" s="226"/>
      <c r="ERT11" s="226"/>
      <c r="ERU11" s="226"/>
      <c r="ERV11" s="226"/>
      <c r="ERW11" s="226"/>
      <c r="ERX11" s="226"/>
      <c r="ERY11" s="226"/>
      <c r="ERZ11" s="226"/>
      <c r="ESA11" s="226"/>
      <c r="ESB11" s="226"/>
      <c r="ESC11" s="226"/>
      <c r="ESD11" s="226"/>
      <c r="ESE11" s="226"/>
      <c r="ESF11" s="226"/>
      <c r="ESG11" s="226"/>
      <c r="ESH11" s="226"/>
      <c r="ESI11" s="226"/>
      <c r="ESJ11" s="226"/>
      <c r="ESK11" s="226"/>
      <c r="ESL11" s="226"/>
      <c r="ESM11" s="226"/>
      <c r="ESN11" s="226"/>
      <c r="ESO11" s="226"/>
      <c r="ESP11" s="226"/>
      <c r="ESQ11" s="226"/>
      <c r="ESR11" s="226"/>
      <c r="ESS11" s="226"/>
      <c r="EST11" s="226"/>
      <c r="ESU11" s="226"/>
      <c r="ESV11" s="226"/>
      <c r="ESW11" s="226"/>
      <c r="ESX11" s="226"/>
      <c r="ESY11" s="226"/>
      <c r="ESZ11" s="226"/>
      <c r="ETA11" s="226"/>
      <c r="ETB11" s="226"/>
      <c r="ETC11" s="226"/>
      <c r="ETD11" s="226"/>
      <c r="ETE11" s="226"/>
      <c r="ETF11" s="226"/>
      <c r="ETG11" s="226"/>
      <c r="ETH11" s="226"/>
      <c r="ETI11" s="226"/>
      <c r="ETJ11" s="226"/>
      <c r="ETK11" s="226"/>
      <c r="ETL11" s="226"/>
      <c r="ETM11" s="226"/>
      <c r="ETN11" s="226"/>
      <c r="ETO11" s="226"/>
      <c r="ETP11" s="226"/>
      <c r="ETQ11" s="226"/>
      <c r="ETR11" s="226"/>
      <c r="ETS11" s="226"/>
      <c r="ETT11" s="226"/>
      <c r="ETU11" s="226"/>
      <c r="ETV11" s="226"/>
      <c r="ETW11" s="226"/>
      <c r="ETX11" s="226"/>
      <c r="ETY11" s="226"/>
      <c r="ETZ11" s="226"/>
      <c r="EUA11" s="226"/>
      <c r="EUB11" s="226"/>
      <c r="EUC11" s="226"/>
      <c r="EUD11" s="226"/>
      <c r="EUE11" s="226"/>
      <c r="EUF11" s="226"/>
      <c r="EUG11" s="226"/>
      <c r="EUH11" s="226"/>
      <c r="EUI11" s="226"/>
      <c r="EUJ11" s="226"/>
      <c r="EUK11" s="226"/>
      <c r="EUL11" s="226"/>
      <c r="EUM11" s="226"/>
      <c r="EUN11" s="226"/>
      <c r="EUO11" s="226"/>
      <c r="EUP11" s="226"/>
      <c r="EUQ11" s="226"/>
      <c r="EUR11" s="226"/>
      <c r="EUS11" s="226"/>
      <c r="EUT11" s="226"/>
      <c r="EUU11" s="226"/>
      <c r="EUV11" s="226"/>
      <c r="EUW11" s="226"/>
      <c r="EUX11" s="226"/>
      <c r="EUY11" s="226"/>
      <c r="EUZ11" s="226"/>
      <c r="EVA11" s="226"/>
      <c r="EVB11" s="226"/>
      <c r="EVC11" s="226"/>
      <c r="EVD11" s="226"/>
      <c r="EVE11" s="226"/>
      <c r="EVF11" s="226"/>
      <c r="EVG11" s="226"/>
      <c r="EVH11" s="226"/>
      <c r="EVI11" s="226"/>
      <c r="EVJ11" s="226"/>
      <c r="EVK11" s="226"/>
      <c r="EVL11" s="226"/>
      <c r="EVM11" s="226"/>
      <c r="EVN11" s="226"/>
      <c r="EVO11" s="226"/>
      <c r="EVP11" s="226"/>
      <c r="EVQ11" s="226"/>
      <c r="EVR11" s="226"/>
      <c r="EVS11" s="226"/>
      <c r="EVT11" s="226"/>
      <c r="EVU11" s="226"/>
      <c r="EVV11" s="226"/>
      <c r="EVW11" s="226"/>
      <c r="EVX11" s="226"/>
      <c r="EVY11" s="226"/>
      <c r="EVZ11" s="226"/>
      <c r="EWA11" s="226"/>
      <c r="EWB11" s="226"/>
      <c r="EWC11" s="226"/>
      <c r="EWD11" s="226"/>
      <c r="EWE11" s="226"/>
      <c r="EWF11" s="226"/>
      <c r="EWG11" s="226"/>
      <c r="EWH11" s="226"/>
      <c r="EWI11" s="226"/>
      <c r="EWJ11" s="226"/>
      <c r="EWK11" s="226"/>
      <c r="EWL11" s="226"/>
      <c r="EWM11" s="226"/>
      <c r="EWN11" s="226"/>
      <c r="EWO11" s="226"/>
      <c r="EWP11" s="226"/>
      <c r="EWQ11" s="226"/>
      <c r="EWR11" s="226"/>
      <c r="EWS11" s="226"/>
      <c r="EWT11" s="226"/>
      <c r="EWU11" s="226"/>
      <c r="EWV11" s="226"/>
      <c r="EWW11" s="226"/>
      <c r="EWX11" s="226"/>
      <c r="EWY11" s="226"/>
      <c r="EWZ11" s="226"/>
      <c r="EXA11" s="226"/>
      <c r="EXB11" s="226"/>
      <c r="EXC11" s="226"/>
      <c r="EXD11" s="226"/>
      <c r="EXE11" s="226"/>
      <c r="EXF11" s="226"/>
      <c r="EXG11" s="226"/>
      <c r="EXH11" s="226"/>
      <c r="EXI11" s="226"/>
      <c r="EXJ11" s="226"/>
      <c r="EXK11" s="226"/>
      <c r="EXL11" s="226"/>
      <c r="EXM11" s="226"/>
      <c r="EXN11" s="226"/>
      <c r="EXO11" s="226"/>
      <c r="EXP11" s="226"/>
      <c r="EXQ11" s="226"/>
      <c r="EXR11" s="226"/>
      <c r="EXS11" s="226"/>
      <c r="EXT11" s="226"/>
      <c r="EXU11" s="226"/>
      <c r="EXV11" s="226"/>
      <c r="EXW11" s="226"/>
      <c r="EXX11" s="226"/>
      <c r="EXY11" s="226"/>
      <c r="EXZ11" s="226"/>
      <c r="EYA11" s="226"/>
      <c r="EYB11" s="226"/>
      <c r="EYC11" s="226"/>
      <c r="EYD11" s="226"/>
      <c r="EYE11" s="226"/>
      <c r="EYF11" s="226"/>
      <c r="EYG11" s="226"/>
      <c r="EYH11" s="226"/>
      <c r="EYI11" s="226"/>
      <c r="EYJ11" s="226"/>
      <c r="EYK11" s="226"/>
      <c r="EYL11" s="226"/>
      <c r="EYM11" s="226"/>
      <c r="EYN11" s="226"/>
      <c r="EYO11" s="226"/>
      <c r="EYP11" s="226"/>
      <c r="EYQ11" s="226"/>
      <c r="EYR11" s="226"/>
      <c r="EYS11" s="226"/>
      <c r="EYT11" s="226"/>
      <c r="EYU11" s="226"/>
      <c r="EYV11" s="226"/>
      <c r="EYW11" s="226"/>
      <c r="EYX11" s="226"/>
      <c r="EYY11" s="226"/>
      <c r="EYZ11" s="226"/>
      <c r="EZA11" s="226"/>
      <c r="EZB11" s="226"/>
      <c r="EZC11" s="226"/>
      <c r="EZD11" s="226"/>
      <c r="EZE11" s="226"/>
      <c r="EZF11" s="226"/>
      <c r="EZG11" s="226"/>
      <c r="EZH11" s="226"/>
      <c r="EZI11" s="226"/>
      <c r="EZJ11" s="226"/>
      <c r="EZK11" s="226"/>
      <c r="EZL11" s="226"/>
      <c r="EZM11" s="226"/>
      <c r="EZN11" s="226"/>
      <c r="EZO11" s="226"/>
      <c r="EZP11" s="226"/>
      <c r="EZQ11" s="226"/>
      <c r="EZR11" s="226"/>
      <c r="EZS11" s="226"/>
      <c r="EZT11" s="226"/>
      <c r="EZU11" s="226"/>
      <c r="EZV11" s="226"/>
      <c r="EZW11" s="226"/>
      <c r="EZX11" s="226"/>
      <c r="EZY11" s="226"/>
      <c r="EZZ11" s="226"/>
      <c r="FAA11" s="226"/>
      <c r="FAB11" s="226"/>
      <c r="FAC11" s="226"/>
      <c r="FAD11" s="226"/>
      <c r="FAE11" s="226"/>
      <c r="FAF11" s="226"/>
      <c r="FAG11" s="226"/>
      <c r="FAH11" s="226"/>
      <c r="FAI11" s="226"/>
      <c r="FAJ11" s="226"/>
      <c r="FAK11" s="226"/>
      <c r="FAL11" s="226"/>
      <c r="FAM11" s="226"/>
      <c r="FAN11" s="226"/>
      <c r="FAO11" s="226"/>
      <c r="FAP11" s="226"/>
      <c r="FAQ11" s="226"/>
      <c r="FAR11" s="226"/>
      <c r="FAS11" s="226"/>
      <c r="FAT11" s="226"/>
      <c r="FAU11" s="226"/>
      <c r="FAV11" s="226"/>
      <c r="FAW11" s="226"/>
      <c r="FAX11" s="226"/>
      <c r="FAY11" s="226"/>
      <c r="FAZ11" s="226"/>
      <c r="FBA11" s="226"/>
      <c r="FBB11" s="226"/>
      <c r="FBC11" s="226"/>
      <c r="FBD11" s="226"/>
      <c r="FBE11" s="226"/>
      <c r="FBF11" s="226"/>
      <c r="FBG11" s="226"/>
      <c r="FBH11" s="226"/>
      <c r="FBI11" s="226"/>
      <c r="FBJ11" s="226"/>
      <c r="FBK11" s="226"/>
      <c r="FBL11" s="226"/>
      <c r="FBM11" s="226"/>
      <c r="FBN11" s="226"/>
      <c r="FBO11" s="226"/>
      <c r="FBP11" s="226"/>
      <c r="FBQ11" s="226"/>
      <c r="FBR11" s="226"/>
      <c r="FBS11" s="226"/>
      <c r="FBT11" s="226"/>
      <c r="FBU11" s="226"/>
      <c r="FBV11" s="226"/>
      <c r="FBW11" s="226"/>
      <c r="FBX11" s="226"/>
      <c r="FBY11" s="226"/>
      <c r="FBZ11" s="226"/>
      <c r="FCA11" s="226"/>
      <c r="FCB11" s="226"/>
      <c r="FCC11" s="226"/>
      <c r="FCD11" s="226"/>
      <c r="FCE11" s="226"/>
      <c r="FCF11" s="226"/>
      <c r="FCG11" s="226"/>
      <c r="FCH11" s="226"/>
      <c r="FCI11" s="226"/>
      <c r="FCJ11" s="226"/>
      <c r="FCK11" s="226"/>
      <c r="FCL11" s="226"/>
      <c r="FCM11" s="226"/>
      <c r="FCN11" s="226"/>
      <c r="FCO11" s="226"/>
      <c r="FCP11" s="226"/>
      <c r="FCQ11" s="226"/>
      <c r="FCR11" s="226"/>
      <c r="FCS11" s="226"/>
      <c r="FCT11" s="226"/>
      <c r="FCU11" s="226"/>
      <c r="FCV11" s="226"/>
      <c r="FCW11" s="226"/>
      <c r="FCX11" s="226"/>
      <c r="FCY11" s="226"/>
      <c r="FCZ11" s="226"/>
      <c r="FDA11" s="226"/>
      <c r="FDB11" s="226"/>
      <c r="FDC11" s="226"/>
      <c r="FDD11" s="226"/>
      <c r="FDE11" s="226"/>
      <c r="FDF11" s="226"/>
      <c r="FDG11" s="226"/>
      <c r="FDH11" s="226"/>
      <c r="FDI11" s="226"/>
      <c r="FDJ11" s="226"/>
      <c r="FDK11" s="226"/>
      <c r="FDL11" s="226"/>
      <c r="FDM11" s="226"/>
      <c r="FDN11" s="226"/>
      <c r="FDO11" s="226"/>
      <c r="FDP11" s="226"/>
      <c r="FDQ11" s="226"/>
      <c r="FDR11" s="226"/>
      <c r="FDS11" s="226"/>
      <c r="FDT11" s="226"/>
      <c r="FDU11" s="226"/>
      <c r="FDV11" s="226"/>
      <c r="FDW11" s="226"/>
      <c r="FDX11" s="226"/>
      <c r="FDY11" s="226"/>
      <c r="FDZ11" s="226"/>
      <c r="FEA11" s="226"/>
      <c r="FEB11" s="226"/>
      <c r="FEC11" s="226"/>
      <c r="FED11" s="226"/>
      <c r="FEE11" s="226"/>
      <c r="FEF11" s="226"/>
      <c r="FEG11" s="226"/>
      <c r="FEH11" s="226"/>
      <c r="FEI11" s="226"/>
      <c r="FEJ11" s="226"/>
      <c r="FEK11" s="226"/>
      <c r="FEL11" s="226"/>
      <c r="FEM11" s="226"/>
      <c r="FEN11" s="226"/>
      <c r="FEO11" s="226"/>
      <c r="FEP11" s="226"/>
      <c r="FEQ11" s="226"/>
      <c r="FER11" s="226"/>
      <c r="FES11" s="226"/>
      <c r="FET11" s="226"/>
      <c r="FEU11" s="226"/>
      <c r="FEV11" s="226"/>
      <c r="FEW11" s="226"/>
      <c r="FEX11" s="226"/>
      <c r="FEY11" s="226"/>
      <c r="FEZ11" s="226"/>
      <c r="FFA11" s="226"/>
      <c r="FFB11" s="226"/>
      <c r="FFC11" s="226"/>
      <c r="FFD11" s="226"/>
      <c r="FFE11" s="226"/>
      <c r="FFF11" s="226"/>
      <c r="FFG11" s="226"/>
      <c r="FFH11" s="226"/>
      <c r="FFI11" s="226"/>
      <c r="FFJ11" s="226"/>
      <c r="FFK11" s="226"/>
      <c r="FFL11" s="226"/>
      <c r="FFM11" s="226"/>
      <c r="FFN11" s="226"/>
      <c r="FFO11" s="226"/>
      <c r="FFP11" s="226"/>
      <c r="FFQ11" s="226"/>
      <c r="FFR11" s="226"/>
      <c r="FFS11" s="226"/>
      <c r="FFT11" s="226"/>
      <c r="FFU11" s="226"/>
      <c r="FFV11" s="226"/>
      <c r="FFW11" s="226"/>
      <c r="FFX11" s="226"/>
      <c r="FFY11" s="226"/>
      <c r="FFZ11" s="226"/>
      <c r="FGA11" s="226"/>
      <c r="FGB11" s="226"/>
      <c r="FGC11" s="226"/>
      <c r="FGD11" s="226"/>
      <c r="FGE11" s="226"/>
      <c r="FGF11" s="226"/>
      <c r="FGG11" s="226"/>
      <c r="FGH11" s="226"/>
      <c r="FGI11" s="226"/>
      <c r="FGJ11" s="226"/>
      <c r="FGK11" s="226"/>
      <c r="FGL11" s="226"/>
      <c r="FGM11" s="226"/>
      <c r="FGN11" s="226"/>
      <c r="FGO11" s="226"/>
      <c r="FGP11" s="226"/>
      <c r="FGQ11" s="226"/>
      <c r="FGR11" s="226"/>
      <c r="FGS11" s="226"/>
      <c r="FGT11" s="226"/>
      <c r="FGU11" s="226"/>
      <c r="FGV11" s="226"/>
      <c r="FGW11" s="226"/>
      <c r="FGX11" s="226"/>
      <c r="FGY11" s="226"/>
      <c r="FGZ11" s="226"/>
      <c r="FHA11" s="226"/>
      <c r="FHB11" s="226"/>
      <c r="FHC11" s="226"/>
      <c r="FHD11" s="226"/>
      <c r="FHE11" s="226"/>
      <c r="FHF11" s="226"/>
      <c r="FHG11" s="226"/>
      <c r="FHH11" s="226"/>
      <c r="FHI11" s="226"/>
      <c r="FHJ11" s="226"/>
      <c r="FHK11" s="226"/>
      <c r="FHL11" s="226"/>
      <c r="FHM11" s="226"/>
      <c r="FHN11" s="226"/>
      <c r="FHO11" s="226"/>
      <c r="FHP11" s="226"/>
      <c r="FHQ11" s="226"/>
      <c r="FHR11" s="226"/>
      <c r="FHS11" s="226"/>
      <c r="FHT11" s="226"/>
      <c r="FHU11" s="226"/>
      <c r="FHV11" s="226"/>
      <c r="FHW11" s="226"/>
      <c r="FHX11" s="226"/>
      <c r="FHY11" s="226"/>
      <c r="FHZ11" s="226"/>
      <c r="FIA11" s="226"/>
      <c r="FIB11" s="226"/>
      <c r="FIC11" s="226"/>
      <c r="FID11" s="226"/>
      <c r="FIE11" s="226"/>
      <c r="FIF11" s="226"/>
      <c r="FIG11" s="226"/>
      <c r="FIH11" s="226"/>
      <c r="FII11" s="226"/>
      <c r="FIJ11" s="226"/>
      <c r="FIK11" s="226"/>
      <c r="FIL11" s="226"/>
      <c r="FIM11" s="226"/>
      <c r="FIN11" s="226"/>
      <c r="FIO11" s="226"/>
      <c r="FIP11" s="226"/>
      <c r="FIQ11" s="226"/>
      <c r="FIR11" s="226"/>
      <c r="FIS11" s="226"/>
      <c r="FIT11" s="226"/>
      <c r="FIU11" s="226"/>
      <c r="FIV11" s="226"/>
      <c r="FIW11" s="226"/>
      <c r="FIX11" s="226"/>
      <c r="FIY11" s="226"/>
      <c r="FIZ11" s="226"/>
      <c r="FJA11" s="226"/>
      <c r="FJB11" s="226"/>
      <c r="FJC11" s="226"/>
      <c r="FJD11" s="226"/>
      <c r="FJE11" s="226"/>
      <c r="FJF11" s="226"/>
      <c r="FJG11" s="226"/>
      <c r="FJH11" s="226"/>
      <c r="FJI11" s="226"/>
      <c r="FJJ11" s="226"/>
      <c r="FJK11" s="226"/>
      <c r="FJL11" s="226"/>
      <c r="FJM11" s="226"/>
      <c r="FJN11" s="226"/>
      <c r="FJO11" s="226"/>
      <c r="FJP11" s="226"/>
      <c r="FJQ11" s="226"/>
      <c r="FJR11" s="226"/>
      <c r="FJS11" s="226"/>
      <c r="FJT11" s="226"/>
      <c r="FJU11" s="226"/>
      <c r="FJV11" s="226"/>
      <c r="FJW11" s="226"/>
      <c r="FJX11" s="226"/>
      <c r="FJY11" s="226"/>
      <c r="FJZ11" s="226"/>
      <c r="FKA11" s="226"/>
      <c r="FKB11" s="226"/>
      <c r="FKC11" s="226"/>
      <c r="FKD11" s="226"/>
      <c r="FKE11" s="226"/>
      <c r="FKF11" s="226"/>
      <c r="FKG11" s="226"/>
      <c r="FKH11" s="226"/>
      <c r="FKI11" s="226"/>
      <c r="FKJ11" s="226"/>
      <c r="FKK11" s="226"/>
      <c r="FKL11" s="226"/>
      <c r="FKM11" s="226"/>
      <c r="FKN11" s="226"/>
      <c r="FKO11" s="226"/>
      <c r="FKP11" s="226"/>
      <c r="FKQ11" s="226"/>
      <c r="FKR11" s="226"/>
      <c r="FKS11" s="226"/>
      <c r="FKT11" s="226"/>
      <c r="FKU11" s="226"/>
      <c r="FKV11" s="226"/>
      <c r="FKW11" s="226"/>
      <c r="FKX11" s="226"/>
      <c r="FKY11" s="226"/>
      <c r="FKZ11" s="226"/>
      <c r="FLA11" s="226"/>
      <c r="FLB11" s="226"/>
      <c r="FLC11" s="226"/>
      <c r="FLD11" s="226"/>
      <c r="FLE11" s="226"/>
      <c r="FLF11" s="226"/>
      <c r="FLG11" s="226"/>
      <c r="FLH11" s="226"/>
      <c r="FLI11" s="226"/>
      <c r="FLJ11" s="226"/>
      <c r="FLK11" s="226"/>
      <c r="FLL11" s="226"/>
      <c r="FLM11" s="226"/>
      <c r="FLN11" s="226"/>
      <c r="FLO11" s="226"/>
      <c r="FLP11" s="226"/>
      <c r="FLQ11" s="226"/>
      <c r="FLR11" s="226"/>
      <c r="FLS11" s="226"/>
      <c r="FLT11" s="226"/>
      <c r="FLU11" s="226"/>
      <c r="FLV11" s="226"/>
      <c r="FLW11" s="226"/>
      <c r="FLX11" s="226"/>
      <c r="FLY11" s="226"/>
      <c r="FLZ11" s="226"/>
      <c r="FMA11" s="226"/>
      <c r="FMB11" s="226"/>
      <c r="FMC11" s="226"/>
      <c r="FMD11" s="226"/>
      <c r="FME11" s="226"/>
      <c r="FMF11" s="226"/>
      <c r="FMG11" s="226"/>
      <c r="FMH11" s="226"/>
      <c r="FMI11" s="226"/>
      <c r="FMJ11" s="226"/>
      <c r="FMK11" s="226"/>
      <c r="FML11" s="226"/>
      <c r="FMM11" s="226"/>
      <c r="FMN11" s="226"/>
      <c r="FMO11" s="226"/>
      <c r="FMP11" s="226"/>
      <c r="FMQ11" s="226"/>
      <c r="FMR11" s="226"/>
      <c r="FMS11" s="226"/>
      <c r="FMT11" s="226"/>
      <c r="FMU11" s="226"/>
      <c r="FMV11" s="226"/>
      <c r="FMW11" s="226"/>
      <c r="FMX11" s="226"/>
      <c r="FMY11" s="226"/>
      <c r="FMZ11" s="226"/>
      <c r="FNA11" s="226"/>
      <c r="FNB11" s="226"/>
      <c r="FNC11" s="226"/>
      <c r="FND11" s="226"/>
      <c r="FNE11" s="226"/>
      <c r="FNF11" s="226"/>
      <c r="FNG11" s="226"/>
      <c r="FNH11" s="226"/>
      <c r="FNI11" s="226"/>
      <c r="FNJ11" s="226"/>
      <c r="FNK11" s="226"/>
      <c r="FNL11" s="226"/>
      <c r="FNM11" s="226"/>
      <c r="FNN11" s="226"/>
      <c r="FNO11" s="226"/>
      <c r="FNP11" s="226"/>
      <c r="FNQ11" s="226"/>
      <c r="FNR11" s="226"/>
      <c r="FNS11" s="226"/>
      <c r="FNT11" s="226"/>
      <c r="FNU11" s="226"/>
      <c r="FNV11" s="226"/>
      <c r="FNW11" s="226"/>
      <c r="FNX11" s="226"/>
      <c r="FNY11" s="226"/>
      <c r="FNZ11" s="226"/>
      <c r="FOA11" s="226"/>
      <c r="FOB11" s="226"/>
      <c r="FOC11" s="226"/>
      <c r="FOD11" s="226"/>
      <c r="FOE11" s="226"/>
      <c r="FOF11" s="226"/>
      <c r="FOG11" s="226"/>
      <c r="FOH11" s="226"/>
      <c r="FOI11" s="226"/>
      <c r="FOJ11" s="226"/>
      <c r="FOK11" s="226"/>
      <c r="FOL11" s="226"/>
      <c r="FOM11" s="226"/>
      <c r="FON11" s="226"/>
      <c r="FOO11" s="226"/>
      <c r="FOP11" s="226"/>
      <c r="FOQ11" s="226"/>
      <c r="FOR11" s="226"/>
      <c r="FOS11" s="226"/>
      <c r="FOT11" s="226"/>
      <c r="FOU11" s="226"/>
      <c r="FOV11" s="226"/>
      <c r="FOW11" s="226"/>
      <c r="FOX11" s="226"/>
      <c r="FOY11" s="226"/>
      <c r="FOZ11" s="226"/>
      <c r="FPA11" s="226"/>
      <c r="FPB11" s="226"/>
      <c r="FPC11" s="226"/>
      <c r="FPD11" s="226"/>
      <c r="FPE11" s="226"/>
      <c r="FPF11" s="226"/>
      <c r="FPG11" s="226"/>
      <c r="FPH11" s="226"/>
      <c r="FPI11" s="226"/>
      <c r="FPJ11" s="226"/>
      <c r="FPK11" s="226"/>
      <c r="FPL11" s="226"/>
      <c r="FPM11" s="226"/>
      <c r="FPN11" s="226"/>
      <c r="FPO11" s="226"/>
      <c r="FPP11" s="226"/>
      <c r="FPQ11" s="226"/>
      <c r="FPR11" s="226"/>
      <c r="FPS11" s="226"/>
      <c r="FPT11" s="226"/>
      <c r="FPU11" s="226"/>
      <c r="FPV11" s="226"/>
      <c r="FPW11" s="226"/>
      <c r="FPX11" s="226"/>
      <c r="FPY11" s="226"/>
      <c r="FPZ11" s="226"/>
      <c r="FQA11" s="226"/>
      <c r="FQB11" s="226"/>
      <c r="FQC11" s="226"/>
      <c r="FQD11" s="226"/>
      <c r="FQE11" s="226"/>
      <c r="FQF11" s="226"/>
      <c r="FQG11" s="226"/>
      <c r="FQH11" s="226"/>
      <c r="FQI11" s="226"/>
      <c r="FQJ11" s="226"/>
      <c r="FQK11" s="226"/>
      <c r="FQL11" s="226"/>
      <c r="FQM11" s="226"/>
      <c r="FQN11" s="226"/>
      <c r="FQO11" s="226"/>
      <c r="FQP11" s="226"/>
      <c r="FQQ11" s="226"/>
      <c r="FQR11" s="226"/>
      <c r="FQS11" s="226"/>
      <c r="FQT11" s="226"/>
      <c r="FQU11" s="226"/>
      <c r="FQV11" s="226"/>
      <c r="FQW11" s="226"/>
      <c r="FQX11" s="226"/>
      <c r="FQY11" s="226"/>
      <c r="FQZ11" s="226"/>
      <c r="FRA11" s="226"/>
      <c r="FRB11" s="226"/>
      <c r="FRC11" s="226"/>
      <c r="FRD11" s="226"/>
      <c r="FRE11" s="226"/>
      <c r="FRF11" s="226"/>
      <c r="FRG11" s="226"/>
      <c r="FRH11" s="226"/>
      <c r="FRI11" s="226"/>
      <c r="FRJ11" s="226"/>
      <c r="FRK11" s="226"/>
      <c r="FRL11" s="226"/>
      <c r="FRM11" s="226"/>
      <c r="FRN11" s="226"/>
      <c r="FRO11" s="226"/>
      <c r="FRP11" s="226"/>
      <c r="FRQ11" s="226"/>
      <c r="FRR11" s="226"/>
      <c r="FRS11" s="226"/>
      <c r="FRT11" s="226"/>
      <c r="FRU11" s="226"/>
      <c r="FRV11" s="226"/>
      <c r="FRW11" s="226"/>
      <c r="FRX11" s="226"/>
      <c r="FRY11" s="226"/>
      <c r="FRZ11" s="226"/>
      <c r="FSA11" s="226"/>
      <c r="FSB11" s="226"/>
      <c r="FSC11" s="226"/>
      <c r="FSD11" s="226"/>
      <c r="FSE11" s="226"/>
      <c r="FSF11" s="226"/>
      <c r="FSG11" s="226"/>
      <c r="FSH11" s="226"/>
      <c r="FSI11" s="226"/>
      <c r="FSJ11" s="226"/>
      <c r="FSK11" s="226"/>
      <c r="FSL11" s="226"/>
      <c r="FSM11" s="226"/>
      <c r="FSN11" s="226"/>
      <c r="FSO11" s="226"/>
      <c r="FSP11" s="226"/>
      <c r="FSQ11" s="226"/>
      <c r="FSR11" s="226"/>
      <c r="FSS11" s="226"/>
      <c r="FST11" s="226"/>
      <c r="FSU11" s="226"/>
      <c r="FSV11" s="226"/>
      <c r="FSW11" s="226"/>
      <c r="FSX11" s="226"/>
      <c r="FSY11" s="226"/>
      <c r="FSZ11" s="226"/>
      <c r="FTA11" s="226"/>
      <c r="FTB11" s="226"/>
      <c r="FTC11" s="226"/>
      <c r="FTD11" s="226"/>
      <c r="FTE11" s="226"/>
      <c r="FTF11" s="226"/>
      <c r="FTG11" s="226"/>
      <c r="FTH11" s="226"/>
      <c r="FTI11" s="226"/>
      <c r="FTJ11" s="226"/>
      <c r="FTK11" s="226"/>
      <c r="FTL11" s="226"/>
      <c r="FTM11" s="226"/>
      <c r="FTN11" s="226"/>
      <c r="FTO11" s="226"/>
      <c r="FTP11" s="226"/>
      <c r="FTQ11" s="226"/>
      <c r="FTR11" s="226"/>
      <c r="FTS11" s="226"/>
      <c r="FTT11" s="226"/>
      <c r="FTU11" s="226"/>
      <c r="FTV11" s="226"/>
      <c r="FTW11" s="226"/>
      <c r="FTX11" s="226"/>
      <c r="FTY11" s="226"/>
      <c r="FTZ11" s="226"/>
      <c r="FUA11" s="226"/>
      <c r="FUB11" s="226"/>
      <c r="FUC11" s="226"/>
      <c r="FUD11" s="226"/>
      <c r="FUE11" s="226"/>
      <c r="FUF11" s="226"/>
      <c r="FUG11" s="226"/>
      <c r="FUH11" s="226"/>
      <c r="FUI11" s="226"/>
      <c r="FUJ11" s="226"/>
      <c r="FUK11" s="226"/>
      <c r="FUL11" s="226"/>
      <c r="FUM11" s="226"/>
      <c r="FUN11" s="226"/>
      <c r="FUO11" s="226"/>
      <c r="FUP11" s="226"/>
      <c r="FUQ11" s="226"/>
      <c r="FUR11" s="226"/>
      <c r="FUS11" s="226"/>
      <c r="FUT11" s="226"/>
      <c r="FUU11" s="226"/>
      <c r="FUV11" s="226"/>
      <c r="FUW11" s="226"/>
      <c r="FUX11" s="226"/>
      <c r="FUY11" s="226"/>
      <c r="FUZ11" s="226"/>
      <c r="FVA11" s="226"/>
      <c r="FVB11" s="226"/>
      <c r="FVC11" s="226"/>
      <c r="FVD11" s="226"/>
      <c r="FVE11" s="226"/>
      <c r="FVF11" s="226"/>
      <c r="FVG11" s="226"/>
      <c r="FVH11" s="226"/>
      <c r="FVI11" s="226"/>
      <c r="FVJ11" s="226"/>
      <c r="FVK11" s="226"/>
      <c r="FVL11" s="226"/>
      <c r="FVM11" s="226"/>
      <c r="FVN11" s="226"/>
      <c r="FVO11" s="226"/>
      <c r="FVP11" s="226"/>
      <c r="FVQ11" s="226"/>
      <c r="FVR11" s="226"/>
      <c r="FVS11" s="226"/>
      <c r="FVT11" s="226"/>
      <c r="FVU11" s="226"/>
      <c r="FVV11" s="226"/>
      <c r="FVW11" s="226"/>
      <c r="FVX11" s="226"/>
      <c r="FVY11" s="226"/>
      <c r="FVZ11" s="226"/>
      <c r="FWA11" s="226"/>
      <c r="FWB11" s="226"/>
      <c r="FWC11" s="226"/>
      <c r="FWD11" s="226"/>
      <c r="FWE11" s="226"/>
      <c r="FWF11" s="226"/>
      <c r="FWG11" s="226"/>
      <c r="FWH11" s="226"/>
      <c r="FWI11" s="226"/>
      <c r="FWJ11" s="226"/>
      <c r="FWK11" s="226"/>
      <c r="FWL11" s="226"/>
      <c r="FWM11" s="226"/>
      <c r="FWN11" s="226"/>
      <c r="FWO11" s="226"/>
      <c r="FWP11" s="226"/>
      <c r="FWQ11" s="226"/>
      <c r="FWR11" s="226"/>
      <c r="FWS11" s="226"/>
      <c r="FWT11" s="226"/>
      <c r="FWU11" s="226"/>
      <c r="FWV11" s="226"/>
      <c r="FWW11" s="226"/>
      <c r="FWX11" s="226"/>
      <c r="FWY11" s="226"/>
      <c r="FWZ11" s="226"/>
      <c r="FXA11" s="226"/>
      <c r="FXB11" s="226"/>
      <c r="FXC11" s="226"/>
      <c r="FXD11" s="226"/>
      <c r="FXE11" s="226"/>
      <c r="FXF11" s="226"/>
      <c r="FXG11" s="226"/>
      <c r="FXH11" s="226"/>
      <c r="FXI11" s="226"/>
      <c r="FXJ11" s="226"/>
      <c r="FXK11" s="226"/>
      <c r="FXL11" s="226"/>
      <c r="FXM11" s="226"/>
      <c r="FXN11" s="226"/>
      <c r="FXO11" s="226"/>
      <c r="FXP11" s="226"/>
      <c r="FXQ11" s="226"/>
      <c r="FXR11" s="226"/>
      <c r="FXS11" s="226"/>
      <c r="FXT11" s="226"/>
      <c r="FXU11" s="226"/>
      <c r="FXV11" s="226"/>
      <c r="FXW11" s="226"/>
      <c r="FXX11" s="226"/>
      <c r="FXY11" s="226"/>
      <c r="FXZ11" s="226"/>
      <c r="FYA11" s="226"/>
      <c r="FYB11" s="226"/>
      <c r="FYC11" s="226"/>
      <c r="FYD11" s="226"/>
      <c r="FYE11" s="226"/>
      <c r="FYF11" s="226"/>
      <c r="FYG11" s="226"/>
      <c r="FYH11" s="226"/>
      <c r="FYI11" s="226"/>
      <c r="FYJ11" s="226"/>
      <c r="FYK11" s="226"/>
      <c r="FYL11" s="226"/>
      <c r="FYM11" s="226"/>
      <c r="FYN11" s="226"/>
      <c r="FYO11" s="226"/>
      <c r="FYP11" s="226"/>
      <c r="FYQ11" s="226"/>
      <c r="FYR11" s="226"/>
      <c r="FYS11" s="226"/>
      <c r="FYT11" s="226"/>
      <c r="FYU11" s="226"/>
      <c r="FYV11" s="226"/>
      <c r="FYW11" s="226"/>
      <c r="FYX11" s="226"/>
      <c r="FYY11" s="226"/>
      <c r="FYZ11" s="226"/>
      <c r="FZA11" s="226"/>
      <c r="FZB11" s="226"/>
      <c r="FZC11" s="226"/>
      <c r="FZD11" s="226"/>
      <c r="FZE11" s="226"/>
      <c r="FZF11" s="226"/>
      <c r="FZG11" s="226"/>
      <c r="FZH11" s="226"/>
      <c r="FZI11" s="226"/>
      <c r="FZJ11" s="226"/>
      <c r="FZK11" s="226"/>
      <c r="FZL11" s="226"/>
      <c r="FZM11" s="226"/>
      <c r="FZN11" s="226"/>
      <c r="FZO11" s="226"/>
      <c r="FZP11" s="226"/>
      <c r="FZQ11" s="226"/>
      <c r="FZR11" s="226"/>
      <c r="FZS11" s="226"/>
      <c r="FZT11" s="226"/>
      <c r="FZU11" s="226"/>
      <c r="FZV11" s="226"/>
      <c r="FZW11" s="226"/>
      <c r="FZX11" s="226"/>
      <c r="FZY11" s="226"/>
      <c r="FZZ11" s="226"/>
      <c r="GAA11" s="226"/>
      <c r="GAB11" s="226"/>
      <c r="GAC11" s="226"/>
      <c r="GAD11" s="226"/>
      <c r="GAE11" s="226"/>
      <c r="GAF11" s="226"/>
      <c r="GAG11" s="226"/>
      <c r="GAH11" s="226"/>
      <c r="GAI11" s="226"/>
      <c r="GAJ11" s="226"/>
      <c r="GAK11" s="226"/>
      <c r="GAL11" s="226"/>
      <c r="GAM11" s="226"/>
      <c r="GAN11" s="226"/>
      <c r="GAO11" s="226"/>
      <c r="GAP11" s="226"/>
      <c r="GAQ11" s="226"/>
      <c r="GAR11" s="226"/>
      <c r="GAS11" s="226"/>
      <c r="GAT11" s="226"/>
      <c r="GAU11" s="226"/>
      <c r="GAV11" s="226"/>
      <c r="GAW11" s="226"/>
      <c r="GAX11" s="226"/>
      <c r="GAY11" s="226"/>
      <c r="GAZ11" s="226"/>
      <c r="GBA11" s="226"/>
      <c r="GBB11" s="226"/>
      <c r="GBC11" s="226"/>
      <c r="GBD11" s="226"/>
      <c r="GBE11" s="226"/>
      <c r="GBF11" s="226"/>
      <c r="GBG11" s="226"/>
      <c r="GBH11" s="226"/>
      <c r="GBI11" s="226"/>
      <c r="GBJ11" s="226"/>
      <c r="GBK11" s="226"/>
      <c r="GBL11" s="226"/>
      <c r="GBM11" s="226"/>
      <c r="GBN11" s="226"/>
      <c r="GBO11" s="226"/>
      <c r="GBP11" s="226"/>
      <c r="GBQ11" s="226"/>
      <c r="GBR11" s="226"/>
      <c r="GBS11" s="226"/>
      <c r="GBT11" s="226"/>
      <c r="GBU11" s="226"/>
      <c r="GBV11" s="226"/>
      <c r="GBW11" s="226"/>
      <c r="GBX11" s="226"/>
      <c r="GBY11" s="226"/>
      <c r="GBZ11" s="226"/>
      <c r="GCA11" s="226"/>
      <c r="GCB11" s="226"/>
      <c r="GCC11" s="226"/>
      <c r="GCD11" s="226"/>
      <c r="GCE11" s="226"/>
      <c r="GCF11" s="226"/>
      <c r="GCG11" s="226"/>
      <c r="GCH11" s="226"/>
      <c r="GCI11" s="226"/>
      <c r="GCJ11" s="226"/>
      <c r="GCK11" s="226"/>
      <c r="GCL11" s="226"/>
      <c r="GCM11" s="226"/>
      <c r="GCN11" s="226"/>
      <c r="GCO11" s="226"/>
      <c r="GCP11" s="226"/>
      <c r="GCQ11" s="226"/>
      <c r="GCR11" s="226"/>
      <c r="GCS11" s="226"/>
      <c r="GCT11" s="226"/>
      <c r="GCU11" s="226"/>
      <c r="GCV11" s="226"/>
      <c r="GCW11" s="226"/>
      <c r="GCX11" s="226"/>
      <c r="GCY11" s="226"/>
      <c r="GCZ11" s="226"/>
      <c r="GDA11" s="226"/>
      <c r="GDB11" s="226"/>
      <c r="GDC11" s="226"/>
      <c r="GDD11" s="226"/>
      <c r="GDE11" s="226"/>
      <c r="GDF11" s="226"/>
      <c r="GDG11" s="226"/>
      <c r="GDH11" s="226"/>
      <c r="GDI11" s="226"/>
      <c r="GDJ11" s="226"/>
      <c r="GDK11" s="226"/>
      <c r="GDL11" s="226"/>
      <c r="GDM11" s="226"/>
      <c r="GDN11" s="226"/>
      <c r="GDO11" s="226"/>
      <c r="GDP11" s="226"/>
      <c r="GDQ11" s="226"/>
      <c r="GDR11" s="226"/>
      <c r="GDS11" s="226"/>
      <c r="GDT11" s="226"/>
      <c r="GDU11" s="226"/>
      <c r="GDV11" s="226"/>
      <c r="GDW11" s="226"/>
      <c r="GDX11" s="226"/>
      <c r="GDY11" s="226"/>
      <c r="GDZ11" s="226"/>
      <c r="GEA11" s="226"/>
      <c r="GEB11" s="226"/>
      <c r="GEC11" s="226"/>
      <c r="GED11" s="226"/>
      <c r="GEE11" s="226"/>
      <c r="GEF11" s="226"/>
      <c r="GEG11" s="226"/>
      <c r="GEH11" s="226"/>
      <c r="GEI11" s="226"/>
      <c r="GEJ11" s="226"/>
      <c r="GEK11" s="226"/>
      <c r="GEL11" s="226"/>
      <c r="GEM11" s="226"/>
      <c r="GEN11" s="226"/>
      <c r="GEO11" s="226"/>
      <c r="GEP11" s="226"/>
      <c r="GEQ11" s="226"/>
      <c r="GER11" s="226"/>
      <c r="GES11" s="226"/>
      <c r="GET11" s="226"/>
      <c r="GEU11" s="226"/>
      <c r="GEV11" s="226"/>
      <c r="GEW11" s="226"/>
      <c r="GEX11" s="226"/>
      <c r="GEY11" s="226"/>
      <c r="GEZ11" s="226"/>
      <c r="GFA11" s="226"/>
      <c r="GFB11" s="226"/>
      <c r="GFC11" s="226"/>
      <c r="GFD11" s="226"/>
      <c r="GFE11" s="226"/>
      <c r="GFF11" s="226"/>
      <c r="GFG11" s="226"/>
      <c r="GFH11" s="226"/>
      <c r="GFI11" s="226"/>
      <c r="GFJ11" s="226"/>
      <c r="GFK11" s="226"/>
      <c r="GFL11" s="226"/>
      <c r="GFM11" s="226"/>
      <c r="GFN11" s="226"/>
      <c r="GFO11" s="226"/>
      <c r="GFP11" s="226"/>
      <c r="GFQ11" s="226"/>
      <c r="GFR11" s="226"/>
      <c r="GFS11" s="226"/>
      <c r="GFT11" s="226"/>
      <c r="GFU11" s="226"/>
      <c r="GFV11" s="226"/>
      <c r="GFW11" s="226"/>
      <c r="GFX11" s="226"/>
      <c r="GFY11" s="226"/>
      <c r="GFZ11" s="226"/>
      <c r="GGA11" s="226"/>
      <c r="GGB11" s="226"/>
      <c r="GGC11" s="226"/>
      <c r="GGD11" s="226"/>
      <c r="GGE11" s="226"/>
      <c r="GGF11" s="226"/>
      <c r="GGG11" s="226"/>
      <c r="GGH11" s="226"/>
      <c r="GGI11" s="226"/>
      <c r="GGJ11" s="226"/>
      <c r="GGK11" s="226"/>
      <c r="GGL11" s="226"/>
      <c r="GGM11" s="226"/>
      <c r="GGN11" s="226"/>
      <c r="GGO11" s="226"/>
      <c r="GGP11" s="226"/>
      <c r="GGQ11" s="226"/>
      <c r="GGR11" s="226"/>
      <c r="GGS11" s="226"/>
      <c r="GGT11" s="226"/>
      <c r="GGU11" s="226"/>
      <c r="GGV11" s="226"/>
      <c r="GGW11" s="226"/>
      <c r="GGX11" s="226"/>
      <c r="GGY11" s="226"/>
      <c r="GGZ11" s="226"/>
      <c r="GHA11" s="226"/>
      <c r="GHB11" s="226"/>
      <c r="GHC11" s="226"/>
      <c r="GHD11" s="226"/>
      <c r="GHE11" s="226"/>
      <c r="GHF11" s="226"/>
      <c r="GHG11" s="226"/>
      <c r="GHH11" s="226"/>
      <c r="GHI11" s="226"/>
      <c r="GHJ11" s="226"/>
      <c r="GHK11" s="226"/>
      <c r="GHL11" s="226"/>
      <c r="GHM11" s="226"/>
      <c r="GHN11" s="226"/>
      <c r="GHO11" s="226"/>
      <c r="GHP11" s="226"/>
      <c r="GHQ11" s="226"/>
      <c r="GHR11" s="226"/>
      <c r="GHS11" s="226"/>
      <c r="GHT11" s="226"/>
      <c r="GHU11" s="226"/>
      <c r="GHV11" s="226"/>
      <c r="GHW11" s="226"/>
      <c r="GHX11" s="226"/>
      <c r="GHY11" s="226"/>
      <c r="GHZ11" s="226"/>
      <c r="GIA11" s="226"/>
      <c r="GIB11" s="226"/>
      <c r="GIC11" s="226"/>
      <c r="GID11" s="226"/>
      <c r="GIE11" s="226"/>
      <c r="GIF11" s="226"/>
      <c r="GIG11" s="226"/>
      <c r="GIH11" s="226"/>
      <c r="GII11" s="226"/>
      <c r="GIJ11" s="226"/>
      <c r="GIK11" s="226"/>
      <c r="GIL11" s="226"/>
      <c r="GIM11" s="226"/>
      <c r="GIN11" s="226"/>
      <c r="GIO11" s="226"/>
      <c r="GIP11" s="226"/>
      <c r="GIQ11" s="226"/>
      <c r="GIR11" s="226"/>
      <c r="GIS11" s="226"/>
      <c r="GIT11" s="226"/>
      <c r="GIU11" s="226"/>
      <c r="GIV11" s="226"/>
      <c r="GIW11" s="226"/>
      <c r="GIX11" s="226"/>
      <c r="GIY11" s="226"/>
      <c r="GIZ11" s="226"/>
      <c r="GJA11" s="226"/>
      <c r="GJB11" s="226"/>
      <c r="GJC11" s="226"/>
      <c r="GJD11" s="226"/>
      <c r="GJE11" s="226"/>
      <c r="GJF11" s="226"/>
      <c r="GJG11" s="226"/>
      <c r="GJH11" s="226"/>
      <c r="GJI11" s="226"/>
      <c r="GJJ11" s="226"/>
      <c r="GJK11" s="226"/>
      <c r="GJL11" s="226"/>
      <c r="GJM11" s="226"/>
      <c r="GJN11" s="226"/>
      <c r="GJO11" s="226"/>
      <c r="GJP11" s="226"/>
      <c r="GJQ11" s="226"/>
      <c r="GJR11" s="226"/>
      <c r="GJS11" s="226"/>
      <c r="GJT11" s="226"/>
      <c r="GJU11" s="226"/>
      <c r="GJV11" s="226"/>
      <c r="GJW11" s="226"/>
      <c r="GJX11" s="226"/>
      <c r="GJY11" s="226"/>
      <c r="GJZ11" s="226"/>
      <c r="GKA11" s="226"/>
      <c r="GKB11" s="226"/>
      <c r="GKC11" s="226"/>
      <c r="GKD11" s="226"/>
      <c r="GKE11" s="226"/>
      <c r="GKF11" s="226"/>
      <c r="GKG11" s="226"/>
      <c r="GKH11" s="226"/>
      <c r="GKI11" s="226"/>
      <c r="GKJ11" s="226"/>
      <c r="GKK11" s="226"/>
      <c r="GKL11" s="226"/>
      <c r="GKM11" s="226"/>
      <c r="GKN11" s="226"/>
      <c r="GKO11" s="226"/>
      <c r="GKP11" s="226"/>
      <c r="GKQ11" s="226"/>
      <c r="GKR11" s="226"/>
      <c r="GKS11" s="226"/>
      <c r="GKT11" s="226"/>
      <c r="GKU11" s="226"/>
      <c r="GKV11" s="226"/>
      <c r="GKW11" s="226"/>
      <c r="GKX11" s="226"/>
      <c r="GKY11" s="226"/>
      <c r="GKZ11" s="226"/>
      <c r="GLA11" s="226"/>
      <c r="GLB11" s="226"/>
      <c r="GLC11" s="226"/>
      <c r="GLD11" s="226"/>
      <c r="GLE11" s="226"/>
      <c r="GLF11" s="226"/>
      <c r="GLG11" s="226"/>
      <c r="GLH11" s="226"/>
      <c r="GLI11" s="226"/>
      <c r="GLJ11" s="226"/>
      <c r="GLK11" s="226"/>
      <c r="GLL11" s="226"/>
      <c r="GLM11" s="226"/>
      <c r="GLN11" s="226"/>
      <c r="GLO11" s="226"/>
      <c r="GLP11" s="226"/>
      <c r="GLQ11" s="226"/>
      <c r="GLR11" s="226"/>
      <c r="GLS11" s="226"/>
      <c r="GLT11" s="226"/>
      <c r="GLU11" s="226"/>
      <c r="GLV11" s="226"/>
      <c r="GLW11" s="226"/>
      <c r="GLX11" s="226"/>
      <c r="GLY11" s="226"/>
      <c r="GLZ11" s="226"/>
      <c r="GMA11" s="226"/>
      <c r="GMB11" s="226"/>
      <c r="GMC11" s="226"/>
      <c r="GMD11" s="226"/>
      <c r="GME11" s="226"/>
      <c r="GMF11" s="226"/>
      <c r="GMG11" s="226"/>
      <c r="GMH11" s="226"/>
      <c r="GMI11" s="226"/>
      <c r="GMJ11" s="226"/>
      <c r="GMK11" s="226"/>
      <c r="GML11" s="226"/>
      <c r="GMM11" s="226"/>
      <c r="GMN11" s="226"/>
      <c r="GMO11" s="226"/>
      <c r="GMP11" s="226"/>
      <c r="GMQ11" s="226"/>
      <c r="GMR11" s="226"/>
      <c r="GMS11" s="226"/>
      <c r="GMT11" s="226"/>
      <c r="GMU11" s="226"/>
      <c r="GMV11" s="226"/>
      <c r="GMW11" s="226"/>
      <c r="GMX11" s="226"/>
      <c r="GMY11" s="226"/>
      <c r="GMZ11" s="226"/>
      <c r="GNA11" s="226"/>
      <c r="GNB11" s="226"/>
      <c r="GNC11" s="226"/>
      <c r="GND11" s="226"/>
      <c r="GNE11" s="226"/>
      <c r="GNF11" s="226"/>
      <c r="GNG11" s="226"/>
      <c r="GNH11" s="226"/>
      <c r="GNI11" s="226"/>
      <c r="GNJ11" s="226"/>
      <c r="GNK11" s="226"/>
      <c r="GNL11" s="226"/>
      <c r="GNM11" s="226"/>
      <c r="GNN11" s="226"/>
      <c r="GNO11" s="226"/>
      <c r="GNP11" s="226"/>
      <c r="GNQ11" s="226"/>
      <c r="GNR11" s="226"/>
      <c r="GNS11" s="226"/>
      <c r="GNT11" s="226"/>
      <c r="GNU11" s="226"/>
      <c r="GNV11" s="226"/>
      <c r="GNW11" s="226"/>
      <c r="GNX11" s="226"/>
      <c r="GNY11" s="226"/>
      <c r="GNZ11" s="226"/>
      <c r="GOA11" s="226"/>
      <c r="GOB11" s="226"/>
      <c r="GOC11" s="226"/>
      <c r="GOD11" s="226"/>
      <c r="GOE11" s="226"/>
      <c r="GOF11" s="226"/>
      <c r="GOG11" s="226"/>
      <c r="GOH11" s="226"/>
      <c r="GOI11" s="226"/>
      <c r="GOJ11" s="226"/>
      <c r="GOK11" s="226"/>
      <c r="GOL11" s="226"/>
      <c r="GOM11" s="226"/>
      <c r="GON11" s="226"/>
      <c r="GOO11" s="226"/>
      <c r="GOP11" s="226"/>
      <c r="GOQ11" s="226"/>
      <c r="GOR11" s="226"/>
      <c r="GOS11" s="226"/>
      <c r="GOT11" s="226"/>
      <c r="GOU11" s="226"/>
      <c r="GOV11" s="226"/>
      <c r="GOW11" s="226"/>
      <c r="GOX11" s="226"/>
      <c r="GOY11" s="226"/>
      <c r="GOZ11" s="226"/>
      <c r="GPA11" s="226"/>
      <c r="GPB11" s="226"/>
      <c r="GPC11" s="226"/>
      <c r="GPD11" s="226"/>
      <c r="GPE11" s="226"/>
      <c r="GPF11" s="226"/>
      <c r="GPG11" s="226"/>
      <c r="GPH11" s="226"/>
      <c r="GPI11" s="226"/>
      <c r="GPJ11" s="226"/>
      <c r="GPK11" s="226"/>
      <c r="GPL11" s="226"/>
      <c r="GPM11" s="226"/>
      <c r="GPN11" s="226"/>
      <c r="GPO11" s="226"/>
      <c r="GPP11" s="226"/>
      <c r="GPQ11" s="226"/>
      <c r="GPR11" s="226"/>
      <c r="GPS11" s="226"/>
      <c r="GPT11" s="226"/>
      <c r="GPU11" s="226"/>
      <c r="GPV11" s="226"/>
      <c r="GPW11" s="226"/>
      <c r="GPX11" s="226"/>
      <c r="GPY11" s="226"/>
      <c r="GPZ11" s="226"/>
      <c r="GQA11" s="226"/>
      <c r="GQB11" s="226"/>
      <c r="GQC11" s="226"/>
      <c r="GQD11" s="226"/>
      <c r="GQE11" s="226"/>
      <c r="GQF11" s="226"/>
      <c r="GQG11" s="226"/>
      <c r="GQH11" s="226"/>
      <c r="GQI11" s="226"/>
      <c r="GQJ11" s="226"/>
      <c r="GQK11" s="226"/>
      <c r="GQL11" s="226"/>
      <c r="GQM11" s="226"/>
      <c r="GQN11" s="226"/>
      <c r="GQO11" s="226"/>
      <c r="GQP11" s="226"/>
      <c r="GQQ11" s="226"/>
      <c r="GQR11" s="226"/>
      <c r="GQS11" s="226"/>
      <c r="GQT11" s="226"/>
      <c r="GQU11" s="226"/>
      <c r="GQV11" s="226"/>
      <c r="GQW11" s="226"/>
      <c r="GQX11" s="226"/>
      <c r="GQY11" s="226"/>
      <c r="GQZ11" s="226"/>
      <c r="GRA11" s="226"/>
      <c r="GRB11" s="226"/>
      <c r="GRC11" s="226"/>
      <c r="GRD11" s="226"/>
      <c r="GRE11" s="226"/>
      <c r="GRF11" s="226"/>
      <c r="GRG11" s="226"/>
      <c r="GRH11" s="226"/>
      <c r="GRI11" s="226"/>
      <c r="GRJ11" s="226"/>
      <c r="GRK11" s="226"/>
      <c r="GRL11" s="226"/>
      <c r="GRM11" s="226"/>
      <c r="GRN11" s="226"/>
      <c r="GRO11" s="226"/>
      <c r="GRP11" s="226"/>
      <c r="GRQ11" s="226"/>
      <c r="GRR11" s="226"/>
      <c r="GRS11" s="226"/>
      <c r="GRT11" s="226"/>
      <c r="GRU11" s="226"/>
      <c r="GRV11" s="226"/>
      <c r="GRW11" s="226"/>
      <c r="GRX11" s="226"/>
      <c r="GRY11" s="226"/>
      <c r="GRZ11" s="226"/>
      <c r="GSA11" s="226"/>
      <c r="GSB11" s="226"/>
      <c r="GSC11" s="226"/>
      <c r="GSD11" s="226"/>
      <c r="GSE11" s="226"/>
      <c r="GSF11" s="226"/>
      <c r="GSG11" s="226"/>
      <c r="GSH11" s="226"/>
      <c r="GSI11" s="226"/>
      <c r="GSJ11" s="226"/>
      <c r="GSK11" s="226"/>
      <c r="GSL11" s="226"/>
      <c r="GSM11" s="226"/>
      <c r="GSN11" s="226"/>
      <c r="GSO11" s="226"/>
      <c r="GSP11" s="226"/>
      <c r="GSQ11" s="226"/>
      <c r="GSR11" s="226"/>
      <c r="GSS11" s="226"/>
      <c r="GST11" s="226"/>
      <c r="GSU11" s="226"/>
      <c r="GSV11" s="226"/>
      <c r="GSW11" s="226"/>
      <c r="GSX11" s="226"/>
      <c r="GSY11" s="226"/>
      <c r="GSZ11" s="226"/>
      <c r="GTA11" s="226"/>
      <c r="GTB11" s="226"/>
      <c r="GTC11" s="226"/>
      <c r="GTD11" s="226"/>
      <c r="GTE11" s="226"/>
      <c r="GTF11" s="226"/>
      <c r="GTG11" s="226"/>
      <c r="GTH11" s="226"/>
      <c r="GTI11" s="226"/>
      <c r="GTJ11" s="226"/>
      <c r="GTK11" s="226"/>
      <c r="GTL11" s="226"/>
      <c r="GTM11" s="226"/>
      <c r="GTN11" s="226"/>
      <c r="GTO11" s="226"/>
      <c r="GTP11" s="226"/>
      <c r="GTQ11" s="226"/>
      <c r="GTR11" s="226"/>
      <c r="GTS11" s="226"/>
      <c r="GTT11" s="226"/>
      <c r="GTU11" s="226"/>
      <c r="GTV11" s="226"/>
      <c r="GTW11" s="226"/>
      <c r="GTX11" s="226"/>
      <c r="GTY11" s="226"/>
      <c r="GTZ11" s="226"/>
      <c r="GUA11" s="226"/>
      <c r="GUB11" s="226"/>
      <c r="GUC11" s="226"/>
      <c r="GUD11" s="226"/>
      <c r="GUE11" s="226"/>
      <c r="GUF11" s="226"/>
      <c r="GUG11" s="226"/>
      <c r="GUH11" s="226"/>
      <c r="GUI11" s="226"/>
      <c r="GUJ11" s="226"/>
      <c r="GUK11" s="226"/>
      <c r="GUL11" s="226"/>
      <c r="GUM11" s="226"/>
      <c r="GUN11" s="226"/>
      <c r="GUO11" s="226"/>
      <c r="GUP11" s="226"/>
      <c r="GUQ11" s="226"/>
      <c r="GUR11" s="226"/>
      <c r="GUS11" s="226"/>
      <c r="GUT11" s="226"/>
      <c r="GUU11" s="226"/>
      <c r="GUV11" s="226"/>
      <c r="GUW11" s="226"/>
      <c r="GUX11" s="226"/>
      <c r="GUY11" s="226"/>
      <c r="GUZ11" s="226"/>
      <c r="GVA11" s="226"/>
      <c r="GVB11" s="226"/>
      <c r="GVC11" s="226"/>
      <c r="GVD11" s="226"/>
      <c r="GVE11" s="226"/>
      <c r="GVF11" s="226"/>
      <c r="GVG11" s="226"/>
      <c r="GVH11" s="226"/>
      <c r="GVI11" s="226"/>
      <c r="GVJ11" s="226"/>
      <c r="GVK11" s="226"/>
      <c r="GVL11" s="226"/>
      <c r="GVM11" s="226"/>
      <c r="GVN11" s="226"/>
      <c r="GVO11" s="226"/>
      <c r="GVP11" s="226"/>
      <c r="GVQ11" s="226"/>
      <c r="GVR11" s="226"/>
      <c r="GVS11" s="226"/>
      <c r="GVT11" s="226"/>
      <c r="GVU11" s="226"/>
      <c r="GVV11" s="226"/>
      <c r="GVW11" s="226"/>
      <c r="GVX11" s="226"/>
      <c r="GVY11" s="226"/>
      <c r="GVZ11" s="226"/>
      <c r="GWA11" s="226"/>
      <c r="GWB11" s="226"/>
      <c r="GWC11" s="226"/>
      <c r="GWD11" s="226"/>
      <c r="GWE11" s="226"/>
      <c r="GWF11" s="226"/>
      <c r="GWG11" s="226"/>
      <c r="GWH11" s="226"/>
      <c r="GWI11" s="226"/>
      <c r="GWJ11" s="226"/>
      <c r="GWK11" s="226"/>
      <c r="GWL11" s="226"/>
      <c r="GWM11" s="226"/>
      <c r="GWN11" s="226"/>
      <c r="GWO11" s="226"/>
      <c r="GWP11" s="226"/>
      <c r="GWQ11" s="226"/>
      <c r="GWR11" s="226"/>
      <c r="GWS11" s="226"/>
      <c r="GWT11" s="226"/>
      <c r="GWU11" s="226"/>
      <c r="GWV11" s="226"/>
      <c r="GWW11" s="226"/>
      <c r="GWX11" s="226"/>
      <c r="GWY11" s="226"/>
      <c r="GWZ11" s="226"/>
      <c r="GXA11" s="226"/>
      <c r="GXB11" s="226"/>
      <c r="GXC11" s="226"/>
      <c r="GXD11" s="226"/>
      <c r="GXE11" s="226"/>
      <c r="GXF11" s="226"/>
      <c r="GXG11" s="226"/>
      <c r="GXH11" s="226"/>
      <c r="GXI11" s="226"/>
      <c r="GXJ11" s="226"/>
      <c r="GXK11" s="226"/>
      <c r="GXL11" s="226"/>
      <c r="GXM11" s="226"/>
      <c r="GXN11" s="226"/>
      <c r="GXO11" s="226"/>
      <c r="GXP11" s="226"/>
      <c r="GXQ11" s="226"/>
      <c r="GXR11" s="226"/>
      <c r="GXS11" s="226"/>
      <c r="GXT11" s="226"/>
      <c r="GXU11" s="226"/>
      <c r="GXV11" s="226"/>
      <c r="GXW11" s="226"/>
      <c r="GXX11" s="226"/>
      <c r="GXY11" s="226"/>
      <c r="GXZ11" s="226"/>
      <c r="GYA11" s="226"/>
      <c r="GYB11" s="226"/>
      <c r="GYC11" s="226"/>
      <c r="GYD11" s="226"/>
      <c r="GYE11" s="226"/>
      <c r="GYF11" s="226"/>
      <c r="GYG11" s="226"/>
      <c r="GYH11" s="226"/>
      <c r="GYI11" s="226"/>
      <c r="GYJ11" s="226"/>
      <c r="GYK11" s="226"/>
      <c r="GYL11" s="226"/>
      <c r="GYM11" s="226"/>
      <c r="GYN11" s="226"/>
      <c r="GYO11" s="226"/>
      <c r="GYP11" s="226"/>
      <c r="GYQ11" s="226"/>
      <c r="GYR11" s="226"/>
      <c r="GYS11" s="226"/>
      <c r="GYT11" s="226"/>
      <c r="GYU11" s="226"/>
      <c r="GYV11" s="226"/>
      <c r="GYW11" s="226"/>
      <c r="GYX11" s="226"/>
      <c r="GYY11" s="226"/>
      <c r="GYZ11" s="226"/>
      <c r="GZA11" s="226"/>
      <c r="GZB11" s="226"/>
      <c r="GZC11" s="226"/>
      <c r="GZD11" s="226"/>
      <c r="GZE11" s="226"/>
      <c r="GZF11" s="226"/>
      <c r="GZG11" s="226"/>
      <c r="GZH11" s="226"/>
      <c r="GZI11" s="226"/>
      <c r="GZJ11" s="226"/>
      <c r="GZK11" s="226"/>
      <c r="GZL11" s="226"/>
      <c r="GZM11" s="226"/>
      <c r="GZN11" s="226"/>
      <c r="GZO11" s="226"/>
      <c r="GZP11" s="226"/>
      <c r="GZQ11" s="226"/>
      <c r="GZR11" s="226"/>
      <c r="GZS11" s="226"/>
      <c r="GZT11" s="226"/>
      <c r="GZU11" s="226"/>
      <c r="GZV11" s="226"/>
      <c r="GZW11" s="226"/>
      <c r="GZX11" s="226"/>
      <c r="GZY11" s="226"/>
      <c r="GZZ11" s="226"/>
      <c r="HAA11" s="226"/>
      <c r="HAB11" s="226"/>
      <c r="HAC11" s="226"/>
      <c r="HAD11" s="226"/>
      <c r="HAE11" s="226"/>
      <c r="HAF11" s="226"/>
      <c r="HAG11" s="226"/>
      <c r="HAH11" s="226"/>
      <c r="HAI11" s="226"/>
      <c r="HAJ11" s="226"/>
      <c r="HAK11" s="226"/>
      <c r="HAL11" s="226"/>
      <c r="HAM11" s="226"/>
      <c r="HAN11" s="226"/>
      <c r="HAO11" s="226"/>
      <c r="HAP11" s="226"/>
      <c r="HAQ11" s="226"/>
      <c r="HAR11" s="226"/>
      <c r="HAS11" s="226"/>
      <c r="HAT11" s="226"/>
      <c r="HAU11" s="226"/>
      <c r="HAV11" s="226"/>
      <c r="HAW11" s="226"/>
      <c r="HAX11" s="226"/>
      <c r="HAY11" s="226"/>
      <c r="HAZ11" s="226"/>
      <c r="HBA11" s="226"/>
      <c r="HBB11" s="226"/>
      <c r="HBC11" s="226"/>
      <c r="HBD11" s="226"/>
      <c r="HBE11" s="226"/>
      <c r="HBF11" s="226"/>
      <c r="HBG11" s="226"/>
      <c r="HBH11" s="226"/>
      <c r="HBI11" s="226"/>
      <c r="HBJ11" s="226"/>
      <c r="HBK11" s="226"/>
      <c r="HBL11" s="226"/>
      <c r="HBM11" s="226"/>
      <c r="HBN11" s="226"/>
      <c r="HBO11" s="226"/>
      <c r="HBP11" s="226"/>
      <c r="HBQ11" s="226"/>
      <c r="HBR11" s="226"/>
      <c r="HBS11" s="226"/>
      <c r="HBT11" s="226"/>
      <c r="HBU11" s="226"/>
      <c r="HBV11" s="226"/>
      <c r="HBW11" s="226"/>
      <c r="HBX11" s="226"/>
      <c r="HBY11" s="226"/>
      <c r="HBZ11" s="226"/>
      <c r="HCA11" s="226"/>
      <c r="HCB11" s="226"/>
      <c r="HCC11" s="226"/>
      <c r="HCD11" s="226"/>
      <c r="HCE11" s="226"/>
      <c r="HCF11" s="226"/>
      <c r="HCG11" s="226"/>
      <c r="HCH11" s="226"/>
      <c r="HCI11" s="226"/>
      <c r="HCJ11" s="226"/>
      <c r="HCK11" s="226"/>
      <c r="HCL11" s="226"/>
      <c r="HCM11" s="226"/>
      <c r="HCN11" s="226"/>
      <c r="HCO11" s="226"/>
      <c r="HCP11" s="226"/>
      <c r="HCQ11" s="226"/>
      <c r="HCR11" s="226"/>
      <c r="HCS11" s="226"/>
      <c r="HCT11" s="226"/>
      <c r="HCU11" s="226"/>
      <c r="HCV11" s="226"/>
      <c r="HCW11" s="226"/>
      <c r="HCX11" s="226"/>
      <c r="HCY11" s="226"/>
      <c r="HCZ11" s="226"/>
      <c r="HDA11" s="226"/>
      <c r="HDB11" s="226"/>
      <c r="HDC11" s="226"/>
      <c r="HDD11" s="226"/>
      <c r="HDE11" s="226"/>
      <c r="HDF11" s="226"/>
      <c r="HDG11" s="226"/>
      <c r="HDH11" s="226"/>
      <c r="HDI11" s="226"/>
      <c r="HDJ11" s="226"/>
      <c r="HDK11" s="226"/>
      <c r="HDL11" s="226"/>
      <c r="HDM11" s="226"/>
      <c r="HDN11" s="226"/>
      <c r="HDO11" s="226"/>
      <c r="HDP11" s="226"/>
      <c r="HDQ11" s="226"/>
      <c r="HDR11" s="226"/>
      <c r="HDS11" s="226"/>
      <c r="HDT11" s="226"/>
      <c r="HDU11" s="226"/>
      <c r="HDV11" s="226"/>
      <c r="HDW11" s="226"/>
      <c r="HDX11" s="226"/>
      <c r="HDY11" s="226"/>
      <c r="HDZ11" s="226"/>
      <c r="HEA11" s="226"/>
      <c r="HEB11" s="226"/>
      <c r="HEC11" s="226"/>
      <c r="HED11" s="226"/>
      <c r="HEE11" s="226"/>
      <c r="HEF11" s="226"/>
      <c r="HEG11" s="226"/>
      <c r="HEH11" s="226"/>
      <c r="HEI11" s="226"/>
      <c r="HEJ11" s="226"/>
      <c r="HEK11" s="226"/>
      <c r="HEL11" s="226"/>
      <c r="HEM11" s="226"/>
      <c r="HEN11" s="226"/>
      <c r="HEO11" s="226"/>
      <c r="HEP11" s="226"/>
      <c r="HEQ11" s="226"/>
      <c r="HER11" s="226"/>
      <c r="HES11" s="226"/>
      <c r="HET11" s="226"/>
      <c r="HEU11" s="226"/>
      <c r="HEV11" s="226"/>
      <c r="HEW11" s="226"/>
      <c r="HEX11" s="226"/>
      <c r="HEY11" s="226"/>
      <c r="HEZ11" s="226"/>
      <c r="HFA11" s="226"/>
      <c r="HFB11" s="226"/>
      <c r="HFC11" s="226"/>
      <c r="HFD11" s="226"/>
      <c r="HFE11" s="226"/>
      <c r="HFF11" s="226"/>
      <c r="HFG11" s="226"/>
      <c r="HFH11" s="226"/>
      <c r="HFI11" s="226"/>
      <c r="HFJ11" s="226"/>
      <c r="HFK11" s="226"/>
      <c r="HFL11" s="226"/>
      <c r="HFM11" s="226"/>
      <c r="HFN11" s="226"/>
      <c r="HFO11" s="226"/>
      <c r="HFP11" s="226"/>
      <c r="HFQ11" s="226"/>
      <c r="HFR11" s="226"/>
      <c r="HFS11" s="226"/>
      <c r="HFT11" s="226"/>
      <c r="HFU11" s="226"/>
      <c r="HFV11" s="226"/>
      <c r="HFW11" s="226"/>
      <c r="HFX11" s="226"/>
      <c r="HFY11" s="226"/>
      <c r="HFZ11" s="226"/>
      <c r="HGA11" s="226"/>
      <c r="HGB11" s="226"/>
      <c r="HGC11" s="226"/>
      <c r="HGD11" s="226"/>
      <c r="HGE11" s="226"/>
      <c r="HGF11" s="226"/>
      <c r="HGG11" s="226"/>
      <c r="HGH11" s="226"/>
      <c r="HGI11" s="226"/>
      <c r="HGJ11" s="226"/>
      <c r="HGK11" s="226"/>
      <c r="HGL11" s="226"/>
      <c r="HGM11" s="226"/>
      <c r="HGN11" s="226"/>
      <c r="HGO11" s="226"/>
      <c r="HGP11" s="226"/>
      <c r="HGQ11" s="226"/>
      <c r="HGR11" s="226"/>
      <c r="HGS11" s="226"/>
      <c r="HGT11" s="226"/>
      <c r="HGU11" s="226"/>
      <c r="HGV11" s="226"/>
      <c r="HGW11" s="226"/>
      <c r="HGX11" s="226"/>
      <c r="HGY11" s="226"/>
      <c r="HGZ11" s="226"/>
      <c r="HHA11" s="226"/>
      <c r="HHB11" s="226"/>
      <c r="HHC11" s="226"/>
      <c r="HHD11" s="226"/>
      <c r="HHE11" s="226"/>
      <c r="HHF11" s="226"/>
      <c r="HHG11" s="226"/>
      <c r="HHH11" s="226"/>
      <c r="HHI11" s="226"/>
      <c r="HHJ11" s="226"/>
      <c r="HHK11" s="226"/>
      <c r="HHL11" s="226"/>
      <c r="HHM11" s="226"/>
      <c r="HHN11" s="226"/>
      <c r="HHO11" s="226"/>
      <c r="HHP11" s="226"/>
      <c r="HHQ11" s="226"/>
      <c r="HHR11" s="226"/>
      <c r="HHS11" s="226"/>
      <c r="HHT11" s="226"/>
      <c r="HHU11" s="226"/>
      <c r="HHV11" s="226"/>
      <c r="HHW11" s="226"/>
      <c r="HHX11" s="226"/>
      <c r="HHY11" s="226"/>
      <c r="HHZ11" s="226"/>
      <c r="HIA11" s="226"/>
      <c r="HIB11" s="226"/>
      <c r="HIC11" s="226"/>
      <c r="HID11" s="226"/>
      <c r="HIE11" s="226"/>
      <c r="HIF11" s="226"/>
      <c r="HIG11" s="226"/>
      <c r="HIH11" s="226"/>
      <c r="HII11" s="226"/>
      <c r="HIJ11" s="226"/>
      <c r="HIK11" s="226"/>
      <c r="HIL11" s="226"/>
      <c r="HIM11" s="226"/>
      <c r="HIN11" s="226"/>
      <c r="HIO11" s="226"/>
      <c r="HIP11" s="226"/>
      <c r="HIQ11" s="226"/>
      <c r="HIR11" s="226"/>
      <c r="HIS11" s="226"/>
      <c r="HIT11" s="226"/>
      <c r="HIU11" s="226"/>
      <c r="HIV11" s="226"/>
      <c r="HIW11" s="226"/>
      <c r="HIX11" s="226"/>
      <c r="HIY11" s="226"/>
      <c r="HIZ11" s="226"/>
      <c r="HJA11" s="226"/>
      <c r="HJB11" s="226"/>
      <c r="HJC11" s="226"/>
      <c r="HJD11" s="226"/>
      <c r="HJE11" s="226"/>
      <c r="HJF11" s="226"/>
      <c r="HJG11" s="226"/>
      <c r="HJH11" s="226"/>
      <c r="HJI11" s="226"/>
      <c r="HJJ11" s="226"/>
      <c r="HJK11" s="226"/>
      <c r="HJL11" s="226"/>
      <c r="HJM11" s="226"/>
      <c r="HJN11" s="226"/>
      <c r="HJO11" s="226"/>
      <c r="HJP11" s="226"/>
      <c r="HJQ11" s="226"/>
      <c r="HJR11" s="226"/>
      <c r="HJS11" s="226"/>
      <c r="HJT11" s="226"/>
      <c r="HJU11" s="226"/>
      <c r="HJV11" s="226"/>
      <c r="HJW11" s="226"/>
      <c r="HJX11" s="226"/>
      <c r="HJY11" s="226"/>
      <c r="HJZ11" s="226"/>
      <c r="HKA11" s="226"/>
      <c r="HKB11" s="226"/>
      <c r="HKC11" s="226"/>
      <c r="HKD11" s="226"/>
      <c r="HKE11" s="226"/>
      <c r="HKF11" s="226"/>
      <c r="HKG11" s="226"/>
      <c r="HKH11" s="226"/>
      <c r="HKI11" s="226"/>
      <c r="HKJ11" s="226"/>
      <c r="HKK11" s="226"/>
      <c r="HKL11" s="226"/>
      <c r="HKM11" s="226"/>
      <c r="HKN11" s="226"/>
      <c r="HKO11" s="226"/>
      <c r="HKP11" s="226"/>
      <c r="HKQ11" s="226"/>
      <c r="HKR11" s="226"/>
      <c r="HKS11" s="226"/>
      <c r="HKT11" s="226"/>
      <c r="HKU11" s="226"/>
      <c r="HKV11" s="226"/>
      <c r="HKW11" s="226"/>
      <c r="HKX11" s="226"/>
      <c r="HKY11" s="226"/>
      <c r="HKZ11" s="226"/>
      <c r="HLA11" s="226"/>
      <c r="HLB11" s="226"/>
      <c r="HLC11" s="226"/>
      <c r="HLD11" s="226"/>
      <c r="HLE11" s="226"/>
      <c r="HLF11" s="226"/>
      <c r="HLG11" s="226"/>
      <c r="HLH11" s="226"/>
      <c r="HLI11" s="226"/>
      <c r="HLJ11" s="226"/>
      <c r="HLK11" s="226"/>
      <c r="HLL11" s="226"/>
      <c r="HLM11" s="226"/>
      <c r="HLN11" s="226"/>
      <c r="HLO11" s="226"/>
      <c r="HLP11" s="226"/>
      <c r="HLQ11" s="226"/>
      <c r="HLR11" s="226"/>
      <c r="HLS11" s="226"/>
      <c r="HLT11" s="226"/>
      <c r="HLU11" s="226"/>
      <c r="HLV11" s="226"/>
      <c r="HLW11" s="226"/>
      <c r="HLX11" s="226"/>
      <c r="HLY11" s="226"/>
      <c r="HLZ11" s="226"/>
      <c r="HMA11" s="226"/>
      <c r="HMB11" s="226"/>
      <c r="HMC11" s="226"/>
      <c r="HMD11" s="226"/>
      <c r="HME11" s="226"/>
      <c r="HMF11" s="226"/>
      <c r="HMG11" s="226"/>
      <c r="HMH11" s="226"/>
      <c r="HMI11" s="226"/>
      <c r="HMJ11" s="226"/>
      <c r="HMK11" s="226"/>
      <c r="HML11" s="226"/>
      <c r="HMM11" s="226"/>
      <c r="HMN11" s="226"/>
      <c r="HMO11" s="226"/>
      <c r="HMP11" s="226"/>
      <c r="HMQ11" s="226"/>
      <c r="HMR11" s="226"/>
      <c r="HMS11" s="226"/>
      <c r="HMT11" s="226"/>
      <c r="HMU11" s="226"/>
      <c r="HMV11" s="226"/>
      <c r="HMW11" s="226"/>
      <c r="HMX11" s="226"/>
      <c r="HMY11" s="226"/>
      <c r="HMZ11" s="226"/>
      <c r="HNA11" s="226"/>
      <c r="HNB11" s="226"/>
      <c r="HNC11" s="226"/>
      <c r="HND11" s="226"/>
      <c r="HNE11" s="226"/>
      <c r="HNF11" s="226"/>
      <c r="HNG11" s="226"/>
      <c r="HNH11" s="226"/>
      <c r="HNI11" s="226"/>
      <c r="HNJ11" s="226"/>
      <c r="HNK11" s="226"/>
      <c r="HNL11" s="226"/>
      <c r="HNM11" s="226"/>
      <c r="HNN11" s="226"/>
      <c r="HNO11" s="226"/>
      <c r="HNP11" s="226"/>
      <c r="HNQ11" s="226"/>
      <c r="HNR11" s="226"/>
      <c r="HNS11" s="226"/>
      <c r="HNT11" s="226"/>
      <c r="HNU11" s="226"/>
      <c r="HNV11" s="226"/>
      <c r="HNW11" s="226"/>
      <c r="HNX11" s="226"/>
      <c r="HNY11" s="226"/>
      <c r="HNZ11" s="226"/>
      <c r="HOA11" s="226"/>
      <c r="HOB11" s="226"/>
      <c r="HOC11" s="226"/>
      <c r="HOD11" s="226"/>
      <c r="HOE11" s="226"/>
      <c r="HOF11" s="226"/>
      <c r="HOG11" s="226"/>
      <c r="HOH11" s="226"/>
      <c r="HOI11" s="226"/>
      <c r="HOJ11" s="226"/>
      <c r="HOK11" s="226"/>
      <c r="HOL11" s="226"/>
      <c r="HOM11" s="226"/>
      <c r="HON11" s="226"/>
      <c r="HOO11" s="226"/>
      <c r="HOP11" s="226"/>
      <c r="HOQ11" s="226"/>
      <c r="HOR11" s="226"/>
      <c r="HOS11" s="226"/>
      <c r="HOT11" s="226"/>
      <c r="HOU11" s="226"/>
      <c r="HOV11" s="226"/>
      <c r="HOW11" s="226"/>
      <c r="HOX11" s="226"/>
      <c r="HOY11" s="226"/>
      <c r="HOZ11" s="226"/>
      <c r="HPA11" s="226"/>
      <c r="HPB11" s="226"/>
      <c r="HPC11" s="226"/>
      <c r="HPD11" s="226"/>
      <c r="HPE11" s="226"/>
      <c r="HPF11" s="226"/>
      <c r="HPG11" s="226"/>
      <c r="HPH11" s="226"/>
      <c r="HPI11" s="226"/>
      <c r="HPJ11" s="226"/>
      <c r="HPK11" s="226"/>
      <c r="HPL11" s="226"/>
      <c r="HPM11" s="226"/>
      <c r="HPN11" s="226"/>
      <c r="HPO11" s="226"/>
      <c r="HPP11" s="226"/>
      <c r="HPQ11" s="226"/>
      <c r="HPR11" s="226"/>
      <c r="HPS11" s="226"/>
      <c r="HPT11" s="226"/>
      <c r="HPU11" s="226"/>
      <c r="HPV11" s="226"/>
      <c r="HPW11" s="226"/>
      <c r="HPX11" s="226"/>
      <c r="HPY11" s="226"/>
      <c r="HPZ11" s="226"/>
      <c r="HQA11" s="226"/>
      <c r="HQB11" s="226"/>
      <c r="HQC11" s="226"/>
      <c r="HQD11" s="226"/>
      <c r="HQE11" s="226"/>
      <c r="HQF11" s="226"/>
      <c r="HQG11" s="226"/>
      <c r="HQH11" s="226"/>
      <c r="HQI11" s="226"/>
      <c r="HQJ11" s="226"/>
      <c r="HQK11" s="226"/>
      <c r="HQL11" s="226"/>
      <c r="HQM11" s="226"/>
      <c r="HQN11" s="226"/>
      <c r="HQO11" s="226"/>
      <c r="HQP11" s="226"/>
      <c r="HQQ11" s="226"/>
      <c r="HQR11" s="226"/>
      <c r="HQS11" s="226"/>
      <c r="HQT11" s="226"/>
      <c r="HQU11" s="226"/>
      <c r="HQV11" s="226"/>
      <c r="HQW11" s="226"/>
      <c r="HQX11" s="226"/>
      <c r="HQY11" s="226"/>
      <c r="HQZ11" s="226"/>
      <c r="HRA11" s="226"/>
      <c r="HRB11" s="226"/>
      <c r="HRC11" s="226"/>
      <c r="HRD11" s="226"/>
      <c r="HRE11" s="226"/>
      <c r="HRF11" s="226"/>
      <c r="HRG11" s="226"/>
      <c r="HRH11" s="226"/>
      <c r="HRI11" s="226"/>
      <c r="HRJ11" s="226"/>
      <c r="HRK11" s="226"/>
      <c r="HRL11" s="226"/>
      <c r="HRM11" s="226"/>
      <c r="HRN11" s="226"/>
      <c r="HRO11" s="226"/>
      <c r="HRP11" s="226"/>
      <c r="HRQ11" s="226"/>
      <c r="HRR11" s="226"/>
      <c r="HRS11" s="226"/>
      <c r="HRT11" s="226"/>
      <c r="HRU11" s="226"/>
      <c r="HRV11" s="226"/>
      <c r="HRW11" s="226"/>
      <c r="HRX11" s="226"/>
      <c r="HRY11" s="226"/>
      <c r="HRZ11" s="226"/>
      <c r="HSA11" s="226"/>
      <c r="HSB11" s="226"/>
      <c r="HSC11" s="226"/>
      <c r="HSD11" s="226"/>
      <c r="HSE11" s="226"/>
      <c r="HSF11" s="226"/>
      <c r="HSG11" s="226"/>
      <c r="HSH11" s="226"/>
      <c r="HSI11" s="226"/>
      <c r="HSJ11" s="226"/>
      <c r="HSK11" s="226"/>
      <c r="HSL11" s="226"/>
      <c r="HSM11" s="226"/>
      <c r="HSN11" s="226"/>
      <c r="HSO11" s="226"/>
      <c r="HSP11" s="226"/>
      <c r="HSQ11" s="226"/>
      <c r="HSR11" s="226"/>
      <c r="HSS11" s="226"/>
      <c r="HST11" s="226"/>
      <c r="HSU11" s="226"/>
      <c r="HSV11" s="226"/>
      <c r="HSW11" s="226"/>
      <c r="HSX11" s="226"/>
      <c r="HSY11" s="226"/>
      <c r="HSZ11" s="226"/>
      <c r="HTA11" s="226"/>
      <c r="HTB11" s="226"/>
      <c r="HTC11" s="226"/>
      <c r="HTD11" s="226"/>
      <c r="HTE11" s="226"/>
      <c r="HTF11" s="226"/>
      <c r="HTG11" s="226"/>
      <c r="HTH11" s="226"/>
      <c r="HTI11" s="226"/>
      <c r="HTJ11" s="226"/>
      <c r="HTK11" s="226"/>
      <c r="HTL11" s="226"/>
      <c r="HTM11" s="226"/>
      <c r="HTN11" s="226"/>
      <c r="HTO11" s="226"/>
      <c r="HTP11" s="226"/>
      <c r="HTQ11" s="226"/>
      <c r="HTR11" s="226"/>
      <c r="HTS11" s="226"/>
      <c r="HTT11" s="226"/>
      <c r="HTU11" s="226"/>
      <c r="HTV11" s="226"/>
      <c r="HTW11" s="226"/>
      <c r="HTX11" s="226"/>
      <c r="HTY11" s="226"/>
      <c r="HTZ11" s="226"/>
      <c r="HUA11" s="226"/>
      <c r="HUB11" s="226"/>
      <c r="HUC11" s="226"/>
      <c r="HUD11" s="226"/>
      <c r="HUE11" s="226"/>
      <c r="HUF11" s="226"/>
      <c r="HUG11" s="226"/>
      <c r="HUH11" s="226"/>
      <c r="HUI11" s="226"/>
      <c r="HUJ11" s="226"/>
      <c r="HUK11" s="226"/>
      <c r="HUL11" s="226"/>
      <c r="HUM11" s="226"/>
      <c r="HUN11" s="226"/>
      <c r="HUO11" s="226"/>
      <c r="HUP11" s="226"/>
      <c r="HUQ11" s="226"/>
      <c r="HUR11" s="226"/>
      <c r="HUS11" s="226"/>
      <c r="HUT11" s="226"/>
      <c r="HUU11" s="226"/>
      <c r="HUV11" s="226"/>
      <c r="HUW11" s="226"/>
      <c r="HUX11" s="226"/>
      <c r="HUY11" s="226"/>
      <c r="HUZ11" s="226"/>
      <c r="HVA11" s="226"/>
      <c r="HVB11" s="226"/>
      <c r="HVC11" s="226"/>
      <c r="HVD11" s="226"/>
      <c r="HVE11" s="226"/>
      <c r="HVF11" s="226"/>
      <c r="HVG11" s="226"/>
      <c r="HVH11" s="226"/>
      <c r="HVI11" s="226"/>
      <c r="HVJ11" s="226"/>
      <c r="HVK11" s="226"/>
      <c r="HVL11" s="226"/>
      <c r="HVM11" s="226"/>
      <c r="HVN11" s="226"/>
      <c r="HVO11" s="226"/>
      <c r="HVP11" s="226"/>
      <c r="HVQ11" s="226"/>
      <c r="HVR11" s="226"/>
      <c r="HVS11" s="226"/>
      <c r="HVT11" s="226"/>
      <c r="HVU11" s="226"/>
      <c r="HVV11" s="226"/>
      <c r="HVW11" s="226"/>
      <c r="HVX11" s="226"/>
      <c r="HVY11" s="226"/>
      <c r="HVZ11" s="226"/>
      <c r="HWA11" s="226"/>
      <c r="HWB11" s="226"/>
      <c r="HWC11" s="226"/>
      <c r="HWD11" s="226"/>
      <c r="HWE11" s="226"/>
      <c r="HWF11" s="226"/>
      <c r="HWG11" s="226"/>
      <c r="HWH11" s="226"/>
      <c r="HWI11" s="226"/>
      <c r="HWJ11" s="226"/>
      <c r="HWK11" s="226"/>
      <c r="HWL11" s="226"/>
      <c r="HWM11" s="226"/>
      <c r="HWN11" s="226"/>
      <c r="HWO11" s="226"/>
      <c r="HWP11" s="226"/>
      <c r="HWQ11" s="226"/>
      <c r="HWR11" s="226"/>
      <c r="HWS11" s="226"/>
      <c r="HWT11" s="226"/>
      <c r="HWU11" s="226"/>
      <c r="HWV11" s="226"/>
      <c r="HWW11" s="226"/>
      <c r="HWX11" s="226"/>
      <c r="HWY11" s="226"/>
      <c r="HWZ11" s="226"/>
      <c r="HXA11" s="226"/>
      <c r="HXB11" s="226"/>
      <c r="HXC11" s="226"/>
      <c r="HXD11" s="226"/>
      <c r="HXE11" s="226"/>
      <c r="HXF11" s="226"/>
      <c r="HXG11" s="226"/>
      <c r="HXH11" s="226"/>
      <c r="HXI11" s="226"/>
      <c r="HXJ11" s="226"/>
      <c r="HXK11" s="226"/>
      <c r="HXL11" s="226"/>
      <c r="HXM11" s="226"/>
      <c r="HXN11" s="226"/>
      <c r="HXO11" s="226"/>
      <c r="HXP11" s="226"/>
      <c r="HXQ11" s="226"/>
      <c r="HXR11" s="226"/>
      <c r="HXS11" s="226"/>
      <c r="HXT11" s="226"/>
      <c r="HXU11" s="226"/>
      <c r="HXV11" s="226"/>
      <c r="HXW11" s="226"/>
      <c r="HXX11" s="226"/>
      <c r="HXY11" s="226"/>
      <c r="HXZ11" s="226"/>
      <c r="HYA11" s="226"/>
      <c r="HYB11" s="226"/>
      <c r="HYC11" s="226"/>
      <c r="HYD11" s="226"/>
      <c r="HYE11" s="226"/>
      <c r="HYF11" s="226"/>
      <c r="HYG11" s="226"/>
      <c r="HYH11" s="226"/>
      <c r="HYI11" s="226"/>
      <c r="HYJ11" s="226"/>
      <c r="HYK11" s="226"/>
      <c r="HYL11" s="226"/>
      <c r="HYM11" s="226"/>
      <c r="HYN11" s="226"/>
      <c r="HYO11" s="226"/>
      <c r="HYP11" s="226"/>
      <c r="HYQ11" s="226"/>
      <c r="HYR11" s="226"/>
      <c r="HYS11" s="226"/>
      <c r="HYT11" s="226"/>
      <c r="HYU11" s="226"/>
      <c r="HYV11" s="226"/>
      <c r="HYW11" s="226"/>
      <c r="HYX11" s="226"/>
      <c r="HYY11" s="226"/>
      <c r="HYZ11" s="226"/>
      <c r="HZA11" s="226"/>
      <c r="HZB11" s="226"/>
      <c r="HZC11" s="226"/>
      <c r="HZD11" s="226"/>
      <c r="HZE11" s="226"/>
      <c r="HZF11" s="226"/>
      <c r="HZG11" s="226"/>
      <c r="HZH11" s="226"/>
      <c r="HZI11" s="226"/>
      <c r="HZJ11" s="226"/>
      <c r="HZK11" s="226"/>
      <c r="HZL11" s="226"/>
      <c r="HZM11" s="226"/>
      <c r="HZN11" s="226"/>
      <c r="HZO11" s="226"/>
      <c r="HZP11" s="226"/>
      <c r="HZQ11" s="226"/>
      <c r="HZR11" s="226"/>
      <c r="HZS11" s="226"/>
      <c r="HZT11" s="226"/>
      <c r="HZU11" s="226"/>
      <c r="HZV11" s="226"/>
      <c r="HZW11" s="226"/>
      <c r="HZX11" s="226"/>
      <c r="HZY11" s="226"/>
      <c r="HZZ11" s="226"/>
      <c r="IAA11" s="226"/>
      <c r="IAB11" s="226"/>
      <c r="IAC11" s="226"/>
      <c r="IAD11" s="226"/>
      <c r="IAE11" s="226"/>
      <c r="IAF11" s="226"/>
      <c r="IAG11" s="226"/>
      <c r="IAH11" s="226"/>
      <c r="IAI11" s="226"/>
      <c r="IAJ11" s="226"/>
      <c r="IAK11" s="226"/>
      <c r="IAL11" s="226"/>
      <c r="IAM11" s="226"/>
      <c r="IAN11" s="226"/>
      <c r="IAO11" s="226"/>
      <c r="IAP11" s="226"/>
      <c r="IAQ11" s="226"/>
      <c r="IAR11" s="226"/>
      <c r="IAS11" s="226"/>
      <c r="IAT11" s="226"/>
      <c r="IAU11" s="226"/>
      <c r="IAV11" s="226"/>
      <c r="IAW11" s="226"/>
      <c r="IAX11" s="226"/>
      <c r="IAY11" s="226"/>
      <c r="IAZ11" s="226"/>
      <c r="IBA11" s="226"/>
      <c r="IBB11" s="226"/>
      <c r="IBC11" s="226"/>
      <c r="IBD11" s="226"/>
      <c r="IBE11" s="226"/>
      <c r="IBF11" s="226"/>
      <c r="IBG11" s="226"/>
      <c r="IBH11" s="226"/>
      <c r="IBI11" s="226"/>
      <c r="IBJ11" s="226"/>
      <c r="IBK11" s="226"/>
      <c r="IBL11" s="226"/>
      <c r="IBM11" s="226"/>
      <c r="IBN11" s="226"/>
      <c r="IBO11" s="226"/>
      <c r="IBP11" s="226"/>
      <c r="IBQ11" s="226"/>
      <c r="IBR11" s="226"/>
      <c r="IBS11" s="226"/>
      <c r="IBT11" s="226"/>
      <c r="IBU11" s="226"/>
      <c r="IBV11" s="226"/>
      <c r="IBW11" s="226"/>
      <c r="IBX11" s="226"/>
      <c r="IBY11" s="226"/>
      <c r="IBZ11" s="226"/>
      <c r="ICA11" s="226"/>
      <c r="ICB11" s="226"/>
      <c r="ICC11" s="226"/>
      <c r="ICD11" s="226"/>
      <c r="ICE11" s="226"/>
      <c r="ICF11" s="226"/>
      <c r="ICG11" s="226"/>
      <c r="ICH11" s="226"/>
      <c r="ICI11" s="226"/>
      <c r="ICJ11" s="226"/>
      <c r="ICK11" s="226"/>
      <c r="ICL11" s="226"/>
      <c r="ICM11" s="226"/>
      <c r="ICN11" s="226"/>
      <c r="ICO11" s="226"/>
      <c r="ICP11" s="226"/>
      <c r="ICQ11" s="226"/>
      <c r="ICR11" s="226"/>
      <c r="ICS11" s="226"/>
      <c r="ICT11" s="226"/>
      <c r="ICU11" s="226"/>
      <c r="ICV11" s="226"/>
      <c r="ICW11" s="226"/>
      <c r="ICX11" s="226"/>
      <c r="ICY11" s="226"/>
      <c r="ICZ11" s="226"/>
      <c r="IDA11" s="226"/>
      <c r="IDB11" s="226"/>
      <c r="IDC11" s="226"/>
      <c r="IDD11" s="226"/>
      <c r="IDE11" s="226"/>
      <c r="IDF11" s="226"/>
      <c r="IDG11" s="226"/>
      <c r="IDH11" s="226"/>
      <c r="IDI11" s="226"/>
      <c r="IDJ11" s="226"/>
      <c r="IDK11" s="226"/>
      <c r="IDL11" s="226"/>
      <c r="IDM11" s="226"/>
      <c r="IDN11" s="226"/>
      <c r="IDO11" s="226"/>
      <c r="IDP11" s="226"/>
      <c r="IDQ11" s="226"/>
      <c r="IDR11" s="226"/>
      <c r="IDS11" s="226"/>
      <c r="IDT11" s="226"/>
      <c r="IDU11" s="226"/>
      <c r="IDV11" s="226"/>
      <c r="IDW11" s="226"/>
      <c r="IDX11" s="226"/>
      <c r="IDY11" s="226"/>
      <c r="IDZ11" s="226"/>
      <c r="IEA11" s="226"/>
      <c r="IEB11" s="226"/>
      <c r="IEC11" s="226"/>
      <c r="IED11" s="226"/>
      <c r="IEE11" s="226"/>
      <c r="IEF11" s="226"/>
      <c r="IEG11" s="226"/>
      <c r="IEH11" s="226"/>
      <c r="IEI11" s="226"/>
      <c r="IEJ11" s="226"/>
      <c r="IEK11" s="226"/>
      <c r="IEL11" s="226"/>
      <c r="IEM11" s="226"/>
      <c r="IEN11" s="226"/>
      <c r="IEO11" s="226"/>
      <c r="IEP11" s="226"/>
      <c r="IEQ11" s="226"/>
      <c r="IER11" s="226"/>
      <c r="IES11" s="226"/>
      <c r="IET11" s="226"/>
      <c r="IEU11" s="226"/>
      <c r="IEV11" s="226"/>
      <c r="IEW11" s="226"/>
      <c r="IEX11" s="226"/>
      <c r="IEY11" s="226"/>
      <c r="IEZ11" s="226"/>
      <c r="IFA11" s="226"/>
      <c r="IFB11" s="226"/>
      <c r="IFC11" s="226"/>
      <c r="IFD11" s="226"/>
      <c r="IFE11" s="226"/>
      <c r="IFF11" s="226"/>
      <c r="IFG11" s="226"/>
      <c r="IFH11" s="226"/>
      <c r="IFI11" s="226"/>
      <c r="IFJ11" s="226"/>
      <c r="IFK11" s="226"/>
      <c r="IFL11" s="226"/>
      <c r="IFM11" s="226"/>
      <c r="IFN11" s="226"/>
      <c r="IFO11" s="226"/>
      <c r="IFP11" s="226"/>
      <c r="IFQ11" s="226"/>
      <c r="IFR11" s="226"/>
      <c r="IFS11" s="226"/>
      <c r="IFT11" s="226"/>
      <c r="IFU11" s="226"/>
      <c r="IFV11" s="226"/>
      <c r="IFW11" s="226"/>
      <c r="IFX11" s="226"/>
      <c r="IFY11" s="226"/>
      <c r="IFZ11" s="226"/>
      <c r="IGA11" s="226"/>
      <c r="IGB11" s="226"/>
      <c r="IGC11" s="226"/>
      <c r="IGD11" s="226"/>
      <c r="IGE11" s="226"/>
      <c r="IGF11" s="226"/>
      <c r="IGG11" s="226"/>
      <c r="IGH11" s="226"/>
      <c r="IGI11" s="226"/>
      <c r="IGJ11" s="226"/>
      <c r="IGK11" s="226"/>
      <c r="IGL11" s="226"/>
      <c r="IGM11" s="226"/>
      <c r="IGN11" s="226"/>
      <c r="IGO11" s="226"/>
      <c r="IGP11" s="226"/>
      <c r="IGQ11" s="226"/>
      <c r="IGR11" s="226"/>
      <c r="IGS11" s="226"/>
      <c r="IGT11" s="226"/>
      <c r="IGU11" s="226"/>
      <c r="IGV11" s="226"/>
      <c r="IGW11" s="226"/>
      <c r="IGX11" s="226"/>
      <c r="IGY11" s="226"/>
      <c r="IGZ11" s="226"/>
      <c r="IHA11" s="226"/>
      <c r="IHB11" s="226"/>
      <c r="IHC11" s="226"/>
      <c r="IHD11" s="226"/>
      <c r="IHE11" s="226"/>
      <c r="IHF11" s="226"/>
      <c r="IHG11" s="226"/>
      <c r="IHH11" s="226"/>
      <c r="IHI11" s="226"/>
      <c r="IHJ11" s="226"/>
      <c r="IHK11" s="226"/>
      <c r="IHL11" s="226"/>
      <c r="IHM11" s="226"/>
      <c r="IHN11" s="226"/>
      <c r="IHO11" s="226"/>
      <c r="IHP11" s="226"/>
      <c r="IHQ11" s="226"/>
      <c r="IHR11" s="226"/>
      <c r="IHS11" s="226"/>
      <c r="IHT11" s="226"/>
      <c r="IHU11" s="226"/>
      <c r="IHV11" s="226"/>
      <c r="IHW11" s="226"/>
      <c r="IHX11" s="226"/>
      <c r="IHY11" s="226"/>
      <c r="IHZ11" s="226"/>
      <c r="IIA11" s="226"/>
      <c r="IIB11" s="226"/>
      <c r="IIC11" s="226"/>
      <c r="IID11" s="226"/>
      <c r="IIE11" s="226"/>
      <c r="IIF11" s="226"/>
      <c r="IIG11" s="226"/>
      <c r="IIH11" s="226"/>
      <c r="III11" s="226"/>
      <c r="IIJ11" s="226"/>
      <c r="IIK11" s="226"/>
      <c r="IIL11" s="226"/>
      <c r="IIM11" s="226"/>
      <c r="IIN11" s="226"/>
      <c r="IIO11" s="226"/>
      <c r="IIP11" s="226"/>
      <c r="IIQ11" s="226"/>
      <c r="IIR11" s="226"/>
      <c r="IIS11" s="226"/>
      <c r="IIT11" s="226"/>
      <c r="IIU11" s="226"/>
      <c r="IIV11" s="226"/>
      <c r="IIW11" s="226"/>
      <c r="IIX11" s="226"/>
      <c r="IIY11" s="226"/>
      <c r="IIZ11" s="226"/>
      <c r="IJA11" s="226"/>
      <c r="IJB11" s="226"/>
      <c r="IJC11" s="226"/>
      <c r="IJD11" s="226"/>
      <c r="IJE11" s="226"/>
      <c r="IJF11" s="226"/>
      <c r="IJG11" s="226"/>
      <c r="IJH11" s="226"/>
      <c r="IJI11" s="226"/>
      <c r="IJJ11" s="226"/>
      <c r="IJK11" s="226"/>
      <c r="IJL11" s="226"/>
      <c r="IJM11" s="226"/>
      <c r="IJN11" s="226"/>
      <c r="IJO11" s="226"/>
      <c r="IJP11" s="226"/>
      <c r="IJQ11" s="226"/>
      <c r="IJR11" s="226"/>
      <c r="IJS11" s="226"/>
      <c r="IJT11" s="226"/>
      <c r="IJU11" s="226"/>
      <c r="IJV11" s="226"/>
      <c r="IJW11" s="226"/>
      <c r="IJX11" s="226"/>
      <c r="IJY11" s="226"/>
      <c r="IJZ11" s="226"/>
      <c r="IKA11" s="226"/>
      <c r="IKB11" s="226"/>
      <c r="IKC11" s="226"/>
      <c r="IKD11" s="226"/>
      <c r="IKE11" s="226"/>
      <c r="IKF11" s="226"/>
      <c r="IKG11" s="226"/>
      <c r="IKH11" s="226"/>
      <c r="IKI11" s="226"/>
      <c r="IKJ11" s="226"/>
      <c r="IKK11" s="226"/>
      <c r="IKL11" s="226"/>
      <c r="IKM11" s="226"/>
      <c r="IKN11" s="226"/>
      <c r="IKO11" s="226"/>
      <c r="IKP11" s="226"/>
      <c r="IKQ11" s="226"/>
      <c r="IKR11" s="226"/>
      <c r="IKS11" s="226"/>
      <c r="IKT11" s="226"/>
      <c r="IKU11" s="226"/>
      <c r="IKV11" s="226"/>
      <c r="IKW11" s="226"/>
      <c r="IKX11" s="226"/>
      <c r="IKY11" s="226"/>
      <c r="IKZ11" s="226"/>
      <c r="ILA11" s="226"/>
      <c r="ILB11" s="226"/>
      <c r="ILC11" s="226"/>
      <c r="ILD11" s="226"/>
      <c r="ILE11" s="226"/>
      <c r="ILF11" s="226"/>
      <c r="ILG11" s="226"/>
      <c r="ILH11" s="226"/>
      <c r="ILI11" s="226"/>
      <c r="ILJ11" s="226"/>
      <c r="ILK11" s="226"/>
      <c r="ILL11" s="226"/>
      <c r="ILM11" s="226"/>
      <c r="ILN11" s="226"/>
      <c r="ILO11" s="226"/>
      <c r="ILP11" s="226"/>
      <c r="ILQ11" s="226"/>
      <c r="ILR11" s="226"/>
      <c r="ILS11" s="226"/>
      <c r="ILT11" s="226"/>
      <c r="ILU11" s="226"/>
      <c r="ILV11" s="226"/>
      <c r="ILW11" s="226"/>
      <c r="ILX11" s="226"/>
      <c r="ILY11" s="226"/>
      <c r="ILZ11" s="226"/>
      <c r="IMA11" s="226"/>
      <c r="IMB11" s="226"/>
      <c r="IMC11" s="226"/>
      <c r="IMD11" s="226"/>
      <c r="IME11" s="226"/>
      <c r="IMF11" s="226"/>
      <c r="IMG11" s="226"/>
      <c r="IMH11" s="226"/>
      <c r="IMI11" s="226"/>
      <c r="IMJ11" s="226"/>
      <c r="IMK11" s="226"/>
      <c r="IML11" s="226"/>
      <c r="IMM11" s="226"/>
      <c r="IMN11" s="226"/>
      <c r="IMO11" s="226"/>
      <c r="IMP11" s="226"/>
      <c r="IMQ11" s="226"/>
      <c r="IMR11" s="226"/>
      <c r="IMS11" s="226"/>
      <c r="IMT11" s="226"/>
      <c r="IMU11" s="226"/>
      <c r="IMV11" s="226"/>
      <c r="IMW11" s="226"/>
      <c r="IMX11" s="226"/>
      <c r="IMY11" s="226"/>
      <c r="IMZ11" s="226"/>
      <c r="INA11" s="226"/>
      <c r="INB11" s="226"/>
      <c r="INC11" s="226"/>
      <c r="IND11" s="226"/>
      <c r="INE11" s="226"/>
      <c r="INF11" s="226"/>
      <c r="ING11" s="226"/>
      <c r="INH11" s="226"/>
      <c r="INI11" s="226"/>
      <c r="INJ11" s="226"/>
      <c r="INK11" s="226"/>
      <c r="INL11" s="226"/>
      <c r="INM11" s="226"/>
      <c r="INN11" s="226"/>
      <c r="INO11" s="226"/>
      <c r="INP11" s="226"/>
      <c r="INQ11" s="226"/>
      <c r="INR11" s="226"/>
      <c r="INS11" s="226"/>
      <c r="INT11" s="226"/>
      <c r="INU11" s="226"/>
      <c r="INV11" s="226"/>
      <c r="INW11" s="226"/>
      <c r="INX11" s="226"/>
      <c r="INY11" s="226"/>
      <c r="INZ11" s="226"/>
      <c r="IOA11" s="226"/>
      <c r="IOB11" s="226"/>
      <c r="IOC11" s="226"/>
      <c r="IOD11" s="226"/>
      <c r="IOE11" s="226"/>
      <c r="IOF11" s="226"/>
      <c r="IOG11" s="226"/>
      <c r="IOH11" s="226"/>
      <c r="IOI11" s="226"/>
      <c r="IOJ11" s="226"/>
      <c r="IOK11" s="226"/>
      <c r="IOL11" s="226"/>
      <c r="IOM11" s="226"/>
      <c r="ION11" s="226"/>
      <c r="IOO11" s="226"/>
      <c r="IOP11" s="226"/>
      <c r="IOQ11" s="226"/>
      <c r="IOR11" s="226"/>
      <c r="IOS11" s="226"/>
      <c r="IOT11" s="226"/>
      <c r="IOU11" s="226"/>
      <c r="IOV11" s="226"/>
      <c r="IOW11" s="226"/>
      <c r="IOX11" s="226"/>
      <c r="IOY11" s="226"/>
      <c r="IOZ11" s="226"/>
      <c r="IPA11" s="226"/>
      <c r="IPB11" s="226"/>
      <c r="IPC11" s="226"/>
      <c r="IPD11" s="226"/>
      <c r="IPE11" s="226"/>
      <c r="IPF11" s="226"/>
      <c r="IPG11" s="226"/>
      <c r="IPH11" s="226"/>
      <c r="IPI11" s="226"/>
      <c r="IPJ11" s="226"/>
      <c r="IPK11" s="226"/>
      <c r="IPL11" s="226"/>
      <c r="IPM11" s="226"/>
      <c r="IPN11" s="226"/>
      <c r="IPO11" s="226"/>
      <c r="IPP11" s="226"/>
      <c r="IPQ11" s="226"/>
      <c r="IPR11" s="226"/>
      <c r="IPS11" s="226"/>
      <c r="IPT11" s="226"/>
      <c r="IPU11" s="226"/>
      <c r="IPV11" s="226"/>
      <c r="IPW11" s="226"/>
      <c r="IPX11" s="226"/>
      <c r="IPY11" s="226"/>
      <c r="IPZ11" s="226"/>
      <c r="IQA11" s="226"/>
      <c r="IQB11" s="226"/>
      <c r="IQC11" s="226"/>
      <c r="IQD11" s="226"/>
      <c r="IQE11" s="226"/>
      <c r="IQF11" s="226"/>
      <c r="IQG11" s="226"/>
      <c r="IQH11" s="226"/>
      <c r="IQI11" s="226"/>
      <c r="IQJ11" s="226"/>
      <c r="IQK11" s="226"/>
      <c r="IQL11" s="226"/>
      <c r="IQM11" s="226"/>
      <c r="IQN11" s="226"/>
      <c r="IQO11" s="226"/>
      <c r="IQP11" s="226"/>
      <c r="IQQ11" s="226"/>
      <c r="IQR11" s="226"/>
      <c r="IQS11" s="226"/>
      <c r="IQT11" s="226"/>
      <c r="IQU11" s="226"/>
      <c r="IQV11" s="226"/>
      <c r="IQW11" s="226"/>
      <c r="IQX11" s="226"/>
      <c r="IQY11" s="226"/>
      <c r="IQZ11" s="226"/>
      <c r="IRA11" s="226"/>
      <c r="IRB11" s="226"/>
      <c r="IRC11" s="226"/>
      <c r="IRD11" s="226"/>
      <c r="IRE11" s="226"/>
      <c r="IRF11" s="226"/>
      <c r="IRG11" s="226"/>
      <c r="IRH11" s="226"/>
      <c r="IRI11" s="226"/>
      <c r="IRJ11" s="226"/>
      <c r="IRK11" s="226"/>
      <c r="IRL11" s="226"/>
      <c r="IRM11" s="226"/>
      <c r="IRN11" s="226"/>
      <c r="IRO11" s="226"/>
      <c r="IRP11" s="226"/>
      <c r="IRQ11" s="226"/>
      <c r="IRR11" s="226"/>
      <c r="IRS11" s="226"/>
      <c r="IRT11" s="226"/>
      <c r="IRU11" s="226"/>
      <c r="IRV11" s="226"/>
      <c r="IRW11" s="226"/>
      <c r="IRX11" s="226"/>
      <c r="IRY11" s="226"/>
      <c r="IRZ11" s="226"/>
      <c r="ISA11" s="226"/>
      <c r="ISB11" s="226"/>
      <c r="ISC11" s="226"/>
      <c r="ISD11" s="226"/>
      <c r="ISE11" s="226"/>
      <c r="ISF11" s="226"/>
      <c r="ISG11" s="226"/>
      <c r="ISH11" s="226"/>
      <c r="ISI11" s="226"/>
      <c r="ISJ11" s="226"/>
      <c r="ISK11" s="226"/>
      <c r="ISL11" s="226"/>
      <c r="ISM11" s="226"/>
      <c r="ISN11" s="226"/>
      <c r="ISO11" s="226"/>
      <c r="ISP11" s="226"/>
      <c r="ISQ11" s="226"/>
      <c r="ISR11" s="226"/>
      <c r="ISS11" s="226"/>
      <c r="IST11" s="226"/>
      <c r="ISU11" s="226"/>
      <c r="ISV11" s="226"/>
      <c r="ISW11" s="226"/>
      <c r="ISX11" s="226"/>
      <c r="ISY11" s="226"/>
      <c r="ISZ11" s="226"/>
      <c r="ITA11" s="226"/>
      <c r="ITB11" s="226"/>
      <c r="ITC11" s="226"/>
      <c r="ITD11" s="226"/>
      <c r="ITE11" s="226"/>
      <c r="ITF11" s="226"/>
      <c r="ITG11" s="226"/>
      <c r="ITH11" s="226"/>
      <c r="ITI11" s="226"/>
      <c r="ITJ11" s="226"/>
      <c r="ITK11" s="226"/>
      <c r="ITL11" s="226"/>
      <c r="ITM11" s="226"/>
      <c r="ITN11" s="226"/>
      <c r="ITO11" s="226"/>
      <c r="ITP11" s="226"/>
      <c r="ITQ11" s="226"/>
      <c r="ITR11" s="226"/>
      <c r="ITS11" s="226"/>
      <c r="ITT11" s="226"/>
      <c r="ITU11" s="226"/>
      <c r="ITV11" s="226"/>
      <c r="ITW11" s="226"/>
      <c r="ITX11" s="226"/>
      <c r="ITY11" s="226"/>
      <c r="ITZ11" s="226"/>
      <c r="IUA11" s="226"/>
      <c r="IUB11" s="226"/>
      <c r="IUC11" s="226"/>
      <c r="IUD11" s="226"/>
      <c r="IUE11" s="226"/>
      <c r="IUF11" s="226"/>
      <c r="IUG11" s="226"/>
      <c r="IUH11" s="226"/>
      <c r="IUI11" s="226"/>
      <c r="IUJ11" s="226"/>
      <c r="IUK11" s="226"/>
      <c r="IUL11" s="226"/>
      <c r="IUM11" s="226"/>
      <c r="IUN11" s="226"/>
      <c r="IUO11" s="226"/>
      <c r="IUP11" s="226"/>
      <c r="IUQ11" s="226"/>
      <c r="IUR11" s="226"/>
      <c r="IUS11" s="226"/>
      <c r="IUT11" s="226"/>
      <c r="IUU11" s="226"/>
      <c r="IUV11" s="226"/>
      <c r="IUW11" s="226"/>
      <c r="IUX11" s="226"/>
      <c r="IUY11" s="226"/>
      <c r="IUZ11" s="226"/>
      <c r="IVA11" s="226"/>
      <c r="IVB11" s="226"/>
      <c r="IVC11" s="226"/>
      <c r="IVD11" s="226"/>
      <c r="IVE11" s="226"/>
      <c r="IVF11" s="226"/>
      <c r="IVG11" s="226"/>
      <c r="IVH11" s="226"/>
      <c r="IVI11" s="226"/>
      <c r="IVJ11" s="226"/>
      <c r="IVK11" s="226"/>
      <c r="IVL11" s="226"/>
      <c r="IVM11" s="226"/>
      <c r="IVN11" s="226"/>
      <c r="IVO11" s="226"/>
      <c r="IVP11" s="226"/>
      <c r="IVQ11" s="226"/>
      <c r="IVR11" s="226"/>
      <c r="IVS11" s="226"/>
      <c r="IVT11" s="226"/>
      <c r="IVU11" s="226"/>
      <c r="IVV11" s="226"/>
      <c r="IVW11" s="226"/>
      <c r="IVX11" s="226"/>
      <c r="IVY11" s="226"/>
      <c r="IVZ11" s="226"/>
      <c r="IWA11" s="226"/>
      <c r="IWB11" s="226"/>
      <c r="IWC11" s="226"/>
      <c r="IWD11" s="226"/>
      <c r="IWE11" s="226"/>
      <c r="IWF11" s="226"/>
      <c r="IWG11" s="226"/>
      <c r="IWH11" s="226"/>
      <c r="IWI11" s="226"/>
      <c r="IWJ11" s="226"/>
      <c r="IWK11" s="226"/>
      <c r="IWL11" s="226"/>
      <c r="IWM11" s="226"/>
      <c r="IWN11" s="226"/>
      <c r="IWO11" s="226"/>
      <c r="IWP11" s="226"/>
      <c r="IWQ11" s="226"/>
      <c r="IWR11" s="226"/>
      <c r="IWS11" s="226"/>
      <c r="IWT11" s="226"/>
      <c r="IWU11" s="226"/>
      <c r="IWV11" s="226"/>
      <c r="IWW11" s="226"/>
      <c r="IWX11" s="226"/>
      <c r="IWY11" s="226"/>
      <c r="IWZ11" s="226"/>
      <c r="IXA11" s="226"/>
      <c r="IXB11" s="226"/>
      <c r="IXC11" s="226"/>
      <c r="IXD11" s="226"/>
      <c r="IXE11" s="226"/>
      <c r="IXF11" s="226"/>
      <c r="IXG11" s="226"/>
      <c r="IXH11" s="226"/>
      <c r="IXI11" s="226"/>
      <c r="IXJ11" s="226"/>
      <c r="IXK11" s="226"/>
      <c r="IXL11" s="226"/>
      <c r="IXM11" s="226"/>
      <c r="IXN11" s="226"/>
      <c r="IXO11" s="226"/>
      <c r="IXP11" s="226"/>
      <c r="IXQ11" s="226"/>
      <c r="IXR11" s="226"/>
      <c r="IXS11" s="226"/>
      <c r="IXT11" s="226"/>
      <c r="IXU11" s="226"/>
      <c r="IXV11" s="226"/>
      <c r="IXW11" s="226"/>
      <c r="IXX11" s="226"/>
      <c r="IXY11" s="226"/>
      <c r="IXZ11" s="226"/>
      <c r="IYA11" s="226"/>
      <c r="IYB11" s="226"/>
      <c r="IYC11" s="226"/>
      <c r="IYD11" s="226"/>
      <c r="IYE11" s="226"/>
      <c r="IYF11" s="226"/>
      <c r="IYG11" s="226"/>
      <c r="IYH11" s="226"/>
      <c r="IYI11" s="226"/>
      <c r="IYJ11" s="226"/>
      <c r="IYK11" s="226"/>
      <c r="IYL11" s="226"/>
      <c r="IYM11" s="226"/>
      <c r="IYN11" s="226"/>
      <c r="IYO11" s="226"/>
      <c r="IYP11" s="226"/>
      <c r="IYQ11" s="226"/>
      <c r="IYR11" s="226"/>
      <c r="IYS11" s="226"/>
      <c r="IYT11" s="226"/>
      <c r="IYU11" s="226"/>
      <c r="IYV11" s="226"/>
      <c r="IYW11" s="226"/>
      <c r="IYX11" s="226"/>
      <c r="IYY11" s="226"/>
      <c r="IYZ11" s="226"/>
      <c r="IZA11" s="226"/>
      <c r="IZB11" s="226"/>
      <c r="IZC11" s="226"/>
      <c r="IZD11" s="226"/>
      <c r="IZE11" s="226"/>
      <c r="IZF11" s="226"/>
      <c r="IZG11" s="226"/>
      <c r="IZH11" s="226"/>
      <c r="IZI11" s="226"/>
      <c r="IZJ11" s="226"/>
      <c r="IZK11" s="226"/>
      <c r="IZL11" s="226"/>
      <c r="IZM11" s="226"/>
      <c r="IZN11" s="226"/>
      <c r="IZO11" s="226"/>
      <c r="IZP11" s="226"/>
      <c r="IZQ11" s="226"/>
      <c r="IZR11" s="226"/>
      <c r="IZS11" s="226"/>
      <c r="IZT11" s="226"/>
      <c r="IZU11" s="226"/>
      <c r="IZV11" s="226"/>
      <c r="IZW11" s="226"/>
      <c r="IZX11" s="226"/>
      <c r="IZY11" s="226"/>
      <c r="IZZ11" s="226"/>
      <c r="JAA11" s="226"/>
      <c r="JAB11" s="226"/>
      <c r="JAC11" s="226"/>
      <c r="JAD11" s="226"/>
      <c r="JAE11" s="226"/>
      <c r="JAF11" s="226"/>
      <c r="JAG11" s="226"/>
      <c r="JAH11" s="226"/>
      <c r="JAI11" s="226"/>
      <c r="JAJ11" s="226"/>
      <c r="JAK11" s="226"/>
      <c r="JAL11" s="226"/>
      <c r="JAM11" s="226"/>
      <c r="JAN11" s="226"/>
      <c r="JAO11" s="226"/>
      <c r="JAP11" s="226"/>
      <c r="JAQ11" s="226"/>
      <c r="JAR11" s="226"/>
      <c r="JAS11" s="226"/>
      <c r="JAT11" s="226"/>
      <c r="JAU11" s="226"/>
      <c r="JAV11" s="226"/>
      <c r="JAW11" s="226"/>
      <c r="JAX11" s="226"/>
      <c r="JAY11" s="226"/>
      <c r="JAZ11" s="226"/>
      <c r="JBA11" s="226"/>
      <c r="JBB11" s="226"/>
      <c r="JBC11" s="226"/>
      <c r="JBD11" s="226"/>
      <c r="JBE11" s="226"/>
      <c r="JBF11" s="226"/>
      <c r="JBG11" s="226"/>
      <c r="JBH11" s="226"/>
      <c r="JBI11" s="226"/>
      <c r="JBJ11" s="226"/>
      <c r="JBK11" s="226"/>
      <c r="JBL11" s="226"/>
      <c r="JBM11" s="226"/>
      <c r="JBN11" s="226"/>
      <c r="JBO11" s="226"/>
      <c r="JBP11" s="226"/>
      <c r="JBQ11" s="226"/>
      <c r="JBR11" s="226"/>
      <c r="JBS11" s="226"/>
      <c r="JBT11" s="226"/>
      <c r="JBU11" s="226"/>
      <c r="JBV11" s="226"/>
      <c r="JBW11" s="226"/>
      <c r="JBX11" s="226"/>
      <c r="JBY11" s="226"/>
      <c r="JBZ11" s="226"/>
      <c r="JCA11" s="226"/>
      <c r="JCB11" s="226"/>
      <c r="JCC11" s="226"/>
      <c r="JCD11" s="226"/>
      <c r="JCE11" s="226"/>
      <c r="JCF11" s="226"/>
      <c r="JCG11" s="226"/>
      <c r="JCH11" s="226"/>
      <c r="JCI11" s="226"/>
      <c r="JCJ11" s="226"/>
      <c r="JCK11" s="226"/>
      <c r="JCL11" s="226"/>
      <c r="JCM11" s="226"/>
      <c r="JCN11" s="226"/>
      <c r="JCO11" s="226"/>
      <c r="JCP11" s="226"/>
      <c r="JCQ11" s="226"/>
      <c r="JCR11" s="226"/>
      <c r="JCS11" s="226"/>
      <c r="JCT11" s="226"/>
      <c r="JCU11" s="226"/>
      <c r="JCV11" s="226"/>
      <c r="JCW11" s="226"/>
      <c r="JCX11" s="226"/>
      <c r="JCY11" s="226"/>
      <c r="JCZ11" s="226"/>
      <c r="JDA11" s="226"/>
      <c r="JDB11" s="226"/>
      <c r="JDC11" s="226"/>
      <c r="JDD11" s="226"/>
      <c r="JDE11" s="226"/>
      <c r="JDF11" s="226"/>
      <c r="JDG11" s="226"/>
      <c r="JDH11" s="226"/>
      <c r="JDI11" s="226"/>
      <c r="JDJ11" s="226"/>
      <c r="JDK11" s="226"/>
      <c r="JDL11" s="226"/>
      <c r="JDM11" s="226"/>
      <c r="JDN11" s="226"/>
      <c r="JDO11" s="226"/>
      <c r="JDP11" s="226"/>
      <c r="JDQ11" s="226"/>
      <c r="JDR11" s="226"/>
      <c r="JDS11" s="226"/>
      <c r="JDT11" s="226"/>
      <c r="JDU11" s="226"/>
      <c r="JDV11" s="226"/>
      <c r="JDW11" s="226"/>
      <c r="JDX11" s="226"/>
      <c r="JDY11" s="226"/>
      <c r="JDZ11" s="226"/>
      <c r="JEA11" s="226"/>
      <c r="JEB11" s="226"/>
      <c r="JEC11" s="226"/>
      <c r="JED11" s="226"/>
      <c r="JEE11" s="226"/>
      <c r="JEF11" s="226"/>
      <c r="JEG11" s="226"/>
      <c r="JEH11" s="226"/>
      <c r="JEI11" s="226"/>
      <c r="JEJ11" s="226"/>
      <c r="JEK11" s="226"/>
      <c r="JEL11" s="226"/>
      <c r="JEM11" s="226"/>
      <c r="JEN11" s="226"/>
      <c r="JEO11" s="226"/>
      <c r="JEP11" s="226"/>
      <c r="JEQ11" s="226"/>
      <c r="JER11" s="226"/>
      <c r="JES11" s="226"/>
      <c r="JET11" s="226"/>
      <c r="JEU11" s="226"/>
      <c r="JEV11" s="226"/>
      <c r="JEW11" s="226"/>
      <c r="JEX11" s="226"/>
      <c r="JEY11" s="226"/>
      <c r="JEZ11" s="226"/>
      <c r="JFA11" s="226"/>
      <c r="JFB11" s="226"/>
      <c r="JFC11" s="226"/>
      <c r="JFD11" s="226"/>
      <c r="JFE11" s="226"/>
      <c r="JFF11" s="226"/>
      <c r="JFG11" s="226"/>
      <c r="JFH11" s="226"/>
      <c r="JFI11" s="226"/>
      <c r="JFJ11" s="226"/>
      <c r="JFK11" s="226"/>
      <c r="JFL11" s="226"/>
      <c r="JFM11" s="226"/>
      <c r="JFN11" s="226"/>
      <c r="JFO11" s="226"/>
      <c r="JFP11" s="226"/>
      <c r="JFQ11" s="226"/>
      <c r="JFR11" s="226"/>
      <c r="JFS11" s="226"/>
      <c r="JFT11" s="226"/>
      <c r="JFU11" s="226"/>
      <c r="JFV11" s="226"/>
      <c r="JFW11" s="226"/>
      <c r="JFX11" s="226"/>
      <c r="JFY11" s="226"/>
      <c r="JFZ11" s="226"/>
      <c r="JGA11" s="226"/>
      <c r="JGB11" s="226"/>
      <c r="JGC11" s="226"/>
      <c r="JGD11" s="226"/>
      <c r="JGE11" s="226"/>
      <c r="JGF11" s="226"/>
      <c r="JGG11" s="226"/>
      <c r="JGH11" s="226"/>
      <c r="JGI11" s="226"/>
      <c r="JGJ11" s="226"/>
      <c r="JGK11" s="226"/>
      <c r="JGL11" s="226"/>
      <c r="JGM11" s="226"/>
      <c r="JGN11" s="226"/>
      <c r="JGO11" s="226"/>
      <c r="JGP11" s="226"/>
      <c r="JGQ11" s="226"/>
      <c r="JGR11" s="226"/>
      <c r="JGS11" s="226"/>
      <c r="JGT11" s="226"/>
      <c r="JGU11" s="226"/>
      <c r="JGV11" s="226"/>
      <c r="JGW11" s="226"/>
      <c r="JGX11" s="226"/>
      <c r="JGY11" s="226"/>
      <c r="JGZ11" s="226"/>
      <c r="JHA11" s="226"/>
      <c r="JHB11" s="226"/>
      <c r="JHC11" s="226"/>
      <c r="JHD11" s="226"/>
      <c r="JHE11" s="226"/>
      <c r="JHF11" s="226"/>
      <c r="JHG11" s="226"/>
      <c r="JHH11" s="226"/>
      <c r="JHI11" s="226"/>
      <c r="JHJ11" s="226"/>
      <c r="JHK11" s="226"/>
      <c r="JHL11" s="226"/>
      <c r="JHM11" s="226"/>
      <c r="JHN11" s="226"/>
      <c r="JHO11" s="226"/>
      <c r="JHP11" s="226"/>
      <c r="JHQ11" s="226"/>
      <c r="JHR11" s="226"/>
      <c r="JHS11" s="226"/>
      <c r="JHT11" s="226"/>
      <c r="JHU11" s="226"/>
      <c r="JHV11" s="226"/>
      <c r="JHW11" s="226"/>
      <c r="JHX11" s="226"/>
      <c r="JHY11" s="226"/>
      <c r="JHZ11" s="226"/>
      <c r="JIA11" s="226"/>
      <c r="JIB11" s="226"/>
      <c r="JIC11" s="226"/>
      <c r="JID11" s="226"/>
      <c r="JIE11" s="226"/>
      <c r="JIF11" s="226"/>
      <c r="JIG11" s="226"/>
      <c r="JIH11" s="226"/>
      <c r="JII11" s="226"/>
      <c r="JIJ11" s="226"/>
      <c r="JIK11" s="226"/>
      <c r="JIL11" s="226"/>
      <c r="JIM11" s="226"/>
      <c r="JIN11" s="226"/>
      <c r="JIO11" s="226"/>
      <c r="JIP11" s="226"/>
      <c r="JIQ11" s="226"/>
      <c r="JIR11" s="226"/>
      <c r="JIS11" s="226"/>
      <c r="JIT11" s="226"/>
      <c r="JIU11" s="226"/>
      <c r="JIV11" s="226"/>
      <c r="JIW11" s="226"/>
      <c r="JIX11" s="226"/>
      <c r="JIY11" s="226"/>
      <c r="JIZ11" s="226"/>
      <c r="JJA11" s="226"/>
      <c r="JJB11" s="226"/>
      <c r="JJC11" s="226"/>
      <c r="JJD11" s="226"/>
      <c r="JJE11" s="226"/>
      <c r="JJF11" s="226"/>
      <c r="JJG11" s="226"/>
      <c r="JJH11" s="226"/>
      <c r="JJI11" s="226"/>
      <c r="JJJ11" s="226"/>
      <c r="JJK11" s="226"/>
      <c r="JJL11" s="226"/>
      <c r="JJM11" s="226"/>
      <c r="JJN11" s="226"/>
      <c r="JJO11" s="226"/>
      <c r="JJP11" s="226"/>
      <c r="JJQ11" s="226"/>
      <c r="JJR11" s="226"/>
      <c r="JJS11" s="226"/>
      <c r="JJT11" s="226"/>
      <c r="JJU11" s="226"/>
      <c r="JJV11" s="226"/>
      <c r="JJW11" s="226"/>
      <c r="JJX11" s="226"/>
      <c r="JJY11" s="226"/>
      <c r="JJZ11" s="226"/>
      <c r="JKA11" s="226"/>
      <c r="JKB11" s="226"/>
      <c r="JKC11" s="226"/>
      <c r="JKD11" s="226"/>
      <c r="JKE11" s="226"/>
      <c r="JKF11" s="226"/>
      <c r="JKG11" s="226"/>
      <c r="JKH11" s="226"/>
      <c r="JKI11" s="226"/>
      <c r="JKJ11" s="226"/>
      <c r="JKK11" s="226"/>
      <c r="JKL11" s="226"/>
      <c r="JKM11" s="226"/>
      <c r="JKN11" s="226"/>
      <c r="JKO11" s="226"/>
      <c r="JKP11" s="226"/>
      <c r="JKQ11" s="226"/>
      <c r="JKR11" s="226"/>
      <c r="JKS11" s="226"/>
      <c r="JKT11" s="226"/>
      <c r="JKU11" s="226"/>
      <c r="JKV11" s="226"/>
      <c r="JKW11" s="226"/>
      <c r="JKX11" s="226"/>
      <c r="JKY11" s="226"/>
      <c r="JKZ11" s="226"/>
      <c r="JLA11" s="226"/>
      <c r="JLB11" s="226"/>
      <c r="JLC11" s="226"/>
      <c r="JLD11" s="226"/>
      <c r="JLE11" s="226"/>
      <c r="JLF11" s="226"/>
      <c r="JLG11" s="226"/>
      <c r="JLH11" s="226"/>
      <c r="JLI11" s="226"/>
      <c r="JLJ11" s="226"/>
      <c r="JLK11" s="226"/>
      <c r="JLL11" s="226"/>
      <c r="JLM11" s="226"/>
      <c r="JLN11" s="226"/>
      <c r="JLO11" s="226"/>
      <c r="JLP11" s="226"/>
      <c r="JLQ11" s="226"/>
      <c r="JLR11" s="226"/>
      <c r="JLS11" s="226"/>
      <c r="JLT11" s="226"/>
      <c r="JLU11" s="226"/>
      <c r="JLV11" s="226"/>
      <c r="JLW11" s="226"/>
      <c r="JLX11" s="226"/>
      <c r="JLY11" s="226"/>
      <c r="JLZ11" s="226"/>
      <c r="JMA11" s="226"/>
      <c r="JMB11" s="226"/>
      <c r="JMC11" s="226"/>
      <c r="JMD11" s="226"/>
      <c r="JME11" s="226"/>
      <c r="JMF11" s="226"/>
      <c r="JMG11" s="226"/>
      <c r="JMH11" s="226"/>
      <c r="JMI11" s="226"/>
      <c r="JMJ11" s="226"/>
      <c r="JMK11" s="226"/>
      <c r="JML11" s="226"/>
      <c r="JMM11" s="226"/>
      <c r="JMN11" s="226"/>
      <c r="JMO11" s="226"/>
      <c r="JMP11" s="226"/>
      <c r="JMQ11" s="226"/>
      <c r="JMR11" s="226"/>
      <c r="JMS11" s="226"/>
      <c r="JMT11" s="226"/>
      <c r="JMU11" s="226"/>
      <c r="JMV11" s="226"/>
      <c r="JMW11" s="226"/>
      <c r="JMX11" s="226"/>
      <c r="JMY11" s="226"/>
      <c r="JMZ11" s="226"/>
      <c r="JNA11" s="226"/>
      <c r="JNB11" s="226"/>
      <c r="JNC11" s="226"/>
      <c r="JND11" s="226"/>
      <c r="JNE11" s="226"/>
      <c r="JNF11" s="226"/>
      <c r="JNG11" s="226"/>
      <c r="JNH11" s="226"/>
      <c r="JNI11" s="226"/>
      <c r="JNJ11" s="226"/>
      <c r="JNK11" s="226"/>
      <c r="JNL11" s="226"/>
      <c r="JNM11" s="226"/>
      <c r="JNN11" s="226"/>
      <c r="JNO11" s="226"/>
      <c r="JNP11" s="226"/>
      <c r="JNQ11" s="226"/>
      <c r="JNR11" s="226"/>
      <c r="JNS11" s="226"/>
      <c r="JNT11" s="226"/>
      <c r="JNU11" s="226"/>
      <c r="JNV11" s="226"/>
      <c r="JNW11" s="226"/>
      <c r="JNX11" s="226"/>
      <c r="JNY11" s="226"/>
      <c r="JNZ11" s="226"/>
      <c r="JOA11" s="226"/>
      <c r="JOB11" s="226"/>
      <c r="JOC11" s="226"/>
      <c r="JOD11" s="226"/>
      <c r="JOE11" s="226"/>
      <c r="JOF11" s="226"/>
      <c r="JOG11" s="226"/>
      <c r="JOH11" s="226"/>
      <c r="JOI11" s="226"/>
      <c r="JOJ11" s="226"/>
      <c r="JOK11" s="226"/>
      <c r="JOL11" s="226"/>
      <c r="JOM11" s="226"/>
      <c r="JON11" s="226"/>
      <c r="JOO11" s="226"/>
      <c r="JOP11" s="226"/>
      <c r="JOQ11" s="226"/>
      <c r="JOR11" s="226"/>
      <c r="JOS11" s="226"/>
      <c r="JOT11" s="226"/>
      <c r="JOU11" s="226"/>
      <c r="JOV11" s="226"/>
      <c r="JOW11" s="226"/>
      <c r="JOX11" s="226"/>
      <c r="JOY11" s="226"/>
      <c r="JOZ11" s="226"/>
      <c r="JPA11" s="226"/>
      <c r="JPB11" s="226"/>
      <c r="JPC11" s="226"/>
      <c r="JPD11" s="226"/>
      <c r="JPE11" s="226"/>
      <c r="JPF11" s="226"/>
      <c r="JPG11" s="226"/>
      <c r="JPH11" s="226"/>
      <c r="JPI11" s="226"/>
      <c r="JPJ11" s="226"/>
      <c r="JPK11" s="226"/>
      <c r="JPL11" s="226"/>
      <c r="JPM11" s="226"/>
      <c r="JPN11" s="226"/>
      <c r="JPO11" s="226"/>
      <c r="JPP11" s="226"/>
      <c r="JPQ11" s="226"/>
      <c r="JPR11" s="226"/>
      <c r="JPS11" s="226"/>
      <c r="JPT11" s="226"/>
      <c r="JPU11" s="226"/>
      <c r="JPV11" s="226"/>
      <c r="JPW11" s="226"/>
      <c r="JPX11" s="226"/>
      <c r="JPY11" s="226"/>
      <c r="JPZ11" s="226"/>
      <c r="JQA11" s="226"/>
      <c r="JQB11" s="226"/>
      <c r="JQC11" s="226"/>
      <c r="JQD11" s="226"/>
      <c r="JQE11" s="226"/>
      <c r="JQF11" s="226"/>
      <c r="JQG11" s="226"/>
      <c r="JQH11" s="226"/>
      <c r="JQI11" s="226"/>
      <c r="JQJ11" s="226"/>
      <c r="JQK11" s="226"/>
      <c r="JQL11" s="226"/>
      <c r="JQM11" s="226"/>
      <c r="JQN11" s="226"/>
      <c r="JQO11" s="226"/>
      <c r="JQP11" s="226"/>
      <c r="JQQ11" s="226"/>
      <c r="JQR11" s="226"/>
      <c r="JQS11" s="226"/>
      <c r="JQT11" s="226"/>
      <c r="JQU11" s="226"/>
      <c r="JQV11" s="226"/>
      <c r="JQW11" s="226"/>
      <c r="JQX11" s="226"/>
      <c r="JQY11" s="226"/>
      <c r="JQZ11" s="226"/>
      <c r="JRA11" s="226"/>
      <c r="JRB11" s="226"/>
      <c r="JRC11" s="226"/>
      <c r="JRD11" s="226"/>
      <c r="JRE11" s="226"/>
      <c r="JRF11" s="226"/>
      <c r="JRG11" s="226"/>
      <c r="JRH11" s="226"/>
      <c r="JRI11" s="226"/>
      <c r="JRJ11" s="226"/>
      <c r="JRK11" s="226"/>
      <c r="JRL11" s="226"/>
      <c r="JRM11" s="226"/>
      <c r="JRN11" s="226"/>
      <c r="JRO11" s="226"/>
      <c r="JRP11" s="226"/>
      <c r="JRQ11" s="226"/>
      <c r="JRR11" s="226"/>
      <c r="JRS11" s="226"/>
      <c r="JRT11" s="226"/>
      <c r="JRU11" s="226"/>
      <c r="JRV11" s="226"/>
      <c r="JRW11" s="226"/>
      <c r="JRX11" s="226"/>
      <c r="JRY11" s="226"/>
      <c r="JRZ11" s="226"/>
      <c r="JSA11" s="226"/>
      <c r="JSB11" s="226"/>
      <c r="JSC11" s="226"/>
      <c r="JSD11" s="226"/>
      <c r="JSE11" s="226"/>
      <c r="JSF11" s="226"/>
      <c r="JSG11" s="226"/>
      <c r="JSH11" s="226"/>
      <c r="JSI11" s="226"/>
      <c r="JSJ11" s="226"/>
      <c r="JSK11" s="226"/>
      <c r="JSL11" s="226"/>
      <c r="JSM11" s="226"/>
      <c r="JSN11" s="226"/>
      <c r="JSO11" s="226"/>
      <c r="JSP11" s="226"/>
      <c r="JSQ11" s="226"/>
      <c r="JSR11" s="226"/>
      <c r="JSS11" s="226"/>
      <c r="JST11" s="226"/>
      <c r="JSU11" s="226"/>
      <c r="JSV11" s="226"/>
      <c r="JSW11" s="226"/>
      <c r="JSX11" s="226"/>
      <c r="JSY11" s="226"/>
      <c r="JSZ11" s="226"/>
      <c r="JTA11" s="226"/>
      <c r="JTB11" s="226"/>
      <c r="JTC11" s="226"/>
      <c r="JTD11" s="226"/>
      <c r="JTE11" s="226"/>
      <c r="JTF11" s="226"/>
      <c r="JTG11" s="226"/>
      <c r="JTH11" s="226"/>
      <c r="JTI11" s="226"/>
      <c r="JTJ11" s="226"/>
      <c r="JTK11" s="226"/>
      <c r="JTL11" s="226"/>
      <c r="JTM11" s="226"/>
      <c r="JTN11" s="226"/>
      <c r="JTO11" s="226"/>
      <c r="JTP11" s="226"/>
      <c r="JTQ11" s="226"/>
      <c r="JTR11" s="226"/>
      <c r="JTS11" s="226"/>
      <c r="JTT11" s="226"/>
      <c r="JTU11" s="226"/>
      <c r="JTV11" s="226"/>
      <c r="JTW11" s="226"/>
      <c r="JTX11" s="226"/>
      <c r="JTY11" s="226"/>
      <c r="JTZ11" s="226"/>
      <c r="JUA11" s="226"/>
      <c r="JUB11" s="226"/>
      <c r="JUC11" s="226"/>
      <c r="JUD11" s="226"/>
      <c r="JUE11" s="226"/>
      <c r="JUF11" s="226"/>
      <c r="JUG11" s="226"/>
      <c r="JUH11" s="226"/>
      <c r="JUI11" s="226"/>
      <c r="JUJ11" s="226"/>
      <c r="JUK11" s="226"/>
      <c r="JUL11" s="226"/>
      <c r="JUM11" s="226"/>
      <c r="JUN11" s="226"/>
      <c r="JUO11" s="226"/>
      <c r="JUP11" s="226"/>
      <c r="JUQ11" s="226"/>
      <c r="JUR11" s="226"/>
      <c r="JUS11" s="226"/>
      <c r="JUT11" s="226"/>
      <c r="JUU11" s="226"/>
      <c r="JUV11" s="226"/>
      <c r="JUW11" s="226"/>
      <c r="JUX11" s="226"/>
      <c r="JUY11" s="226"/>
      <c r="JUZ11" s="226"/>
      <c r="JVA11" s="226"/>
      <c r="JVB11" s="226"/>
      <c r="JVC11" s="226"/>
      <c r="JVD11" s="226"/>
      <c r="JVE11" s="226"/>
      <c r="JVF11" s="226"/>
      <c r="JVG11" s="226"/>
      <c r="JVH11" s="226"/>
      <c r="JVI11" s="226"/>
      <c r="JVJ11" s="226"/>
      <c r="JVK11" s="226"/>
      <c r="JVL11" s="226"/>
      <c r="JVM11" s="226"/>
      <c r="JVN11" s="226"/>
      <c r="JVO11" s="226"/>
      <c r="JVP11" s="226"/>
      <c r="JVQ11" s="226"/>
      <c r="JVR11" s="226"/>
      <c r="JVS11" s="226"/>
      <c r="JVT11" s="226"/>
      <c r="JVU11" s="226"/>
      <c r="JVV11" s="226"/>
      <c r="JVW11" s="226"/>
      <c r="JVX11" s="226"/>
      <c r="JVY11" s="226"/>
      <c r="JVZ11" s="226"/>
      <c r="JWA11" s="226"/>
      <c r="JWB11" s="226"/>
      <c r="JWC11" s="226"/>
      <c r="JWD11" s="226"/>
      <c r="JWE11" s="226"/>
      <c r="JWF11" s="226"/>
      <c r="JWG11" s="226"/>
      <c r="JWH11" s="226"/>
      <c r="JWI11" s="226"/>
      <c r="JWJ11" s="226"/>
      <c r="JWK11" s="226"/>
      <c r="JWL11" s="226"/>
      <c r="JWM11" s="226"/>
      <c r="JWN11" s="226"/>
      <c r="JWO11" s="226"/>
      <c r="JWP11" s="226"/>
      <c r="JWQ11" s="226"/>
      <c r="JWR11" s="226"/>
      <c r="JWS11" s="226"/>
      <c r="JWT11" s="226"/>
      <c r="JWU11" s="226"/>
      <c r="JWV11" s="226"/>
      <c r="JWW11" s="226"/>
      <c r="JWX11" s="226"/>
      <c r="JWY11" s="226"/>
      <c r="JWZ11" s="226"/>
      <c r="JXA11" s="226"/>
      <c r="JXB11" s="226"/>
      <c r="JXC11" s="226"/>
      <c r="JXD11" s="226"/>
      <c r="JXE11" s="226"/>
      <c r="JXF11" s="226"/>
      <c r="JXG11" s="226"/>
      <c r="JXH11" s="226"/>
      <c r="JXI11" s="226"/>
      <c r="JXJ11" s="226"/>
      <c r="JXK11" s="226"/>
      <c r="JXL11" s="226"/>
      <c r="JXM11" s="226"/>
      <c r="JXN11" s="226"/>
      <c r="JXO11" s="226"/>
      <c r="JXP11" s="226"/>
      <c r="JXQ11" s="226"/>
      <c r="JXR11" s="226"/>
      <c r="JXS11" s="226"/>
      <c r="JXT11" s="226"/>
      <c r="JXU11" s="226"/>
      <c r="JXV11" s="226"/>
      <c r="JXW11" s="226"/>
      <c r="JXX11" s="226"/>
      <c r="JXY11" s="226"/>
      <c r="JXZ11" s="226"/>
      <c r="JYA11" s="226"/>
      <c r="JYB11" s="226"/>
      <c r="JYC11" s="226"/>
      <c r="JYD11" s="226"/>
      <c r="JYE11" s="226"/>
      <c r="JYF11" s="226"/>
      <c r="JYG11" s="226"/>
      <c r="JYH11" s="226"/>
      <c r="JYI11" s="226"/>
      <c r="JYJ11" s="226"/>
      <c r="JYK11" s="226"/>
      <c r="JYL11" s="226"/>
      <c r="JYM11" s="226"/>
      <c r="JYN11" s="226"/>
      <c r="JYO11" s="226"/>
      <c r="JYP11" s="226"/>
      <c r="JYQ11" s="226"/>
      <c r="JYR11" s="226"/>
      <c r="JYS11" s="226"/>
      <c r="JYT11" s="226"/>
      <c r="JYU11" s="226"/>
      <c r="JYV11" s="226"/>
      <c r="JYW11" s="226"/>
      <c r="JYX11" s="226"/>
      <c r="JYY11" s="226"/>
      <c r="JYZ11" s="226"/>
      <c r="JZA11" s="226"/>
      <c r="JZB11" s="226"/>
      <c r="JZC11" s="226"/>
      <c r="JZD11" s="226"/>
      <c r="JZE11" s="226"/>
      <c r="JZF11" s="226"/>
      <c r="JZG11" s="226"/>
      <c r="JZH11" s="226"/>
      <c r="JZI11" s="226"/>
      <c r="JZJ11" s="226"/>
      <c r="JZK11" s="226"/>
      <c r="JZL11" s="226"/>
      <c r="JZM11" s="226"/>
      <c r="JZN11" s="226"/>
      <c r="JZO11" s="226"/>
      <c r="JZP11" s="226"/>
      <c r="JZQ11" s="226"/>
      <c r="JZR11" s="226"/>
      <c r="JZS11" s="226"/>
      <c r="JZT11" s="226"/>
      <c r="JZU11" s="226"/>
      <c r="JZV11" s="226"/>
      <c r="JZW11" s="226"/>
      <c r="JZX11" s="226"/>
      <c r="JZY11" s="226"/>
      <c r="JZZ11" s="226"/>
      <c r="KAA11" s="226"/>
      <c r="KAB11" s="226"/>
      <c r="KAC11" s="226"/>
      <c r="KAD11" s="226"/>
      <c r="KAE11" s="226"/>
      <c r="KAF11" s="226"/>
      <c r="KAG11" s="226"/>
      <c r="KAH11" s="226"/>
      <c r="KAI11" s="226"/>
      <c r="KAJ11" s="226"/>
      <c r="KAK11" s="226"/>
      <c r="KAL11" s="226"/>
      <c r="KAM11" s="226"/>
      <c r="KAN11" s="226"/>
      <c r="KAO11" s="226"/>
      <c r="KAP11" s="226"/>
      <c r="KAQ11" s="226"/>
      <c r="KAR11" s="226"/>
      <c r="KAS11" s="226"/>
      <c r="KAT11" s="226"/>
      <c r="KAU11" s="226"/>
      <c r="KAV11" s="226"/>
      <c r="KAW11" s="226"/>
      <c r="KAX11" s="226"/>
      <c r="KAY11" s="226"/>
      <c r="KAZ11" s="226"/>
      <c r="KBA11" s="226"/>
      <c r="KBB11" s="226"/>
      <c r="KBC11" s="226"/>
      <c r="KBD11" s="226"/>
      <c r="KBE11" s="226"/>
      <c r="KBF11" s="226"/>
      <c r="KBG11" s="226"/>
      <c r="KBH11" s="226"/>
      <c r="KBI11" s="226"/>
      <c r="KBJ11" s="226"/>
      <c r="KBK11" s="226"/>
      <c r="KBL11" s="226"/>
      <c r="KBM11" s="226"/>
      <c r="KBN11" s="226"/>
      <c r="KBO11" s="226"/>
      <c r="KBP11" s="226"/>
      <c r="KBQ11" s="226"/>
      <c r="KBR11" s="226"/>
      <c r="KBS11" s="226"/>
      <c r="KBT11" s="226"/>
      <c r="KBU11" s="226"/>
      <c r="KBV11" s="226"/>
      <c r="KBW11" s="226"/>
      <c r="KBX11" s="226"/>
      <c r="KBY11" s="226"/>
      <c r="KBZ11" s="226"/>
      <c r="KCA11" s="226"/>
      <c r="KCB11" s="226"/>
      <c r="KCC11" s="226"/>
      <c r="KCD11" s="226"/>
      <c r="KCE11" s="226"/>
      <c r="KCF11" s="226"/>
      <c r="KCG11" s="226"/>
      <c r="KCH11" s="226"/>
      <c r="KCI11" s="226"/>
      <c r="KCJ11" s="226"/>
      <c r="KCK11" s="226"/>
      <c r="KCL11" s="226"/>
      <c r="KCM11" s="226"/>
      <c r="KCN11" s="226"/>
      <c r="KCO11" s="226"/>
      <c r="KCP11" s="226"/>
      <c r="KCQ11" s="226"/>
      <c r="KCR11" s="226"/>
      <c r="KCS11" s="226"/>
      <c r="KCT11" s="226"/>
      <c r="KCU11" s="226"/>
      <c r="KCV11" s="226"/>
      <c r="KCW11" s="226"/>
      <c r="KCX11" s="226"/>
      <c r="KCY11" s="226"/>
      <c r="KCZ11" s="226"/>
      <c r="KDA11" s="226"/>
      <c r="KDB11" s="226"/>
      <c r="KDC11" s="226"/>
      <c r="KDD11" s="226"/>
      <c r="KDE11" s="226"/>
      <c r="KDF11" s="226"/>
      <c r="KDG11" s="226"/>
      <c r="KDH11" s="226"/>
      <c r="KDI11" s="226"/>
      <c r="KDJ11" s="226"/>
      <c r="KDK11" s="226"/>
      <c r="KDL11" s="226"/>
      <c r="KDM11" s="226"/>
      <c r="KDN11" s="226"/>
      <c r="KDO11" s="226"/>
      <c r="KDP11" s="226"/>
      <c r="KDQ11" s="226"/>
      <c r="KDR11" s="226"/>
      <c r="KDS11" s="226"/>
      <c r="KDT11" s="226"/>
      <c r="KDU11" s="226"/>
      <c r="KDV11" s="226"/>
      <c r="KDW11" s="226"/>
      <c r="KDX11" s="226"/>
      <c r="KDY11" s="226"/>
      <c r="KDZ11" s="226"/>
      <c r="KEA11" s="226"/>
      <c r="KEB11" s="226"/>
      <c r="KEC11" s="226"/>
      <c r="KED11" s="226"/>
      <c r="KEE11" s="226"/>
      <c r="KEF11" s="226"/>
      <c r="KEG11" s="226"/>
      <c r="KEH11" s="226"/>
      <c r="KEI11" s="226"/>
      <c r="KEJ11" s="226"/>
      <c r="KEK11" s="226"/>
      <c r="KEL11" s="226"/>
      <c r="KEM11" s="226"/>
      <c r="KEN11" s="226"/>
      <c r="KEO11" s="226"/>
      <c r="KEP11" s="226"/>
      <c r="KEQ11" s="226"/>
      <c r="KER11" s="226"/>
      <c r="KES11" s="226"/>
      <c r="KET11" s="226"/>
      <c r="KEU11" s="226"/>
      <c r="KEV11" s="226"/>
      <c r="KEW11" s="226"/>
      <c r="KEX11" s="226"/>
      <c r="KEY11" s="226"/>
      <c r="KEZ11" s="226"/>
      <c r="KFA11" s="226"/>
      <c r="KFB11" s="226"/>
      <c r="KFC11" s="226"/>
      <c r="KFD11" s="226"/>
      <c r="KFE11" s="226"/>
      <c r="KFF11" s="226"/>
      <c r="KFG11" s="226"/>
      <c r="KFH11" s="226"/>
      <c r="KFI11" s="226"/>
      <c r="KFJ11" s="226"/>
      <c r="KFK11" s="226"/>
      <c r="KFL11" s="226"/>
      <c r="KFM11" s="226"/>
      <c r="KFN11" s="226"/>
      <c r="KFO11" s="226"/>
      <c r="KFP11" s="226"/>
      <c r="KFQ11" s="226"/>
      <c r="KFR11" s="226"/>
      <c r="KFS11" s="226"/>
      <c r="KFT11" s="226"/>
      <c r="KFU11" s="226"/>
      <c r="KFV11" s="226"/>
      <c r="KFW11" s="226"/>
      <c r="KFX11" s="226"/>
      <c r="KFY11" s="226"/>
      <c r="KFZ11" s="226"/>
      <c r="KGA11" s="226"/>
      <c r="KGB11" s="226"/>
      <c r="KGC11" s="226"/>
      <c r="KGD11" s="226"/>
      <c r="KGE11" s="226"/>
      <c r="KGF11" s="226"/>
      <c r="KGG11" s="226"/>
      <c r="KGH11" s="226"/>
      <c r="KGI11" s="226"/>
      <c r="KGJ11" s="226"/>
      <c r="KGK11" s="226"/>
      <c r="KGL11" s="226"/>
      <c r="KGM11" s="226"/>
      <c r="KGN11" s="226"/>
      <c r="KGO11" s="226"/>
      <c r="KGP11" s="226"/>
      <c r="KGQ11" s="226"/>
      <c r="KGR11" s="226"/>
      <c r="KGS11" s="226"/>
      <c r="KGT11" s="226"/>
      <c r="KGU11" s="226"/>
      <c r="KGV11" s="226"/>
      <c r="KGW11" s="226"/>
      <c r="KGX11" s="226"/>
      <c r="KGY11" s="226"/>
      <c r="KGZ11" s="226"/>
      <c r="KHA11" s="226"/>
      <c r="KHB11" s="226"/>
      <c r="KHC11" s="226"/>
      <c r="KHD11" s="226"/>
      <c r="KHE11" s="226"/>
      <c r="KHF11" s="226"/>
      <c r="KHG11" s="226"/>
      <c r="KHH11" s="226"/>
      <c r="KHI11" s="226"/>
      <c r="KHJ11" s="226"/>
      <c r="KHK11" s="226"/>
      <c r="KHL11" s="226"/>
      <c r="KHM11" s="226"/>
      <c r="KHN11" s="226"/>
      <c r="KHO11" s="226"/>
      <c r="KHP11" s="226"/>
      <c r="KHQ11" s="226"/>
      <c r="KHR11" s="226"/>
      <c r="KHS11" s="226"/>
      <c r="KHT11" s="226"/>
      <c r="KHU11" s="226"/>
      <c r="KHV11" s="226"/>
      <c r="KHW11" s="226"/>
      <c r="KHX11" s="226"/>
      <c r="KHY11" s="226"/>
      <c r="KHZ11" s="226"/>
      <c r="KIA11" s="226"/>
      <c r="KIB11" s="226"/>
      <c r="KIC11" s="226"/>
      <c r="KID11" s="226"/>
      <c r="KIE11" s="226"/>
      <c r="KIF11" s="226"/>
      <c r="KIG11" s="226"/>
      <c r="KIH11" s="226"/>
      <c r="KII11" s="226"/>
      <c r="KIJ11" s="226"/>
      <c r="KIK11" s="226"/>
      <c r="KIL11" s="226"/>
      <c r="KIM11" s="226"/>
      <c r="KIN11" s="226"/>
      <c r="KIO11" s="226"/>
      <c r="KIP11" s="226"/>
      <c r="KIQ11" s="226"/>
      <c r="KIR11" s="226"/>
      <c r="KIS11" s="226"/>
      <c r="KIT11" s="226"/>
      <c r="KIU11" s="226"/>
      <c r="KIV11" s="226"/>
      <c r="KIW11" s="226"/>
      <c r="KIX11" s="226"/>
      <c r="KIY11" s="226"/>
      <c r="KIZ11" s="226"/>
      <c r="KJA11" s="226"/>
      <c r="KJB11" s="226"/>
      <c r="KJC11" s="226"/>
      <c r="KJD11" s="226"/>
      <c r="KJE11" s="226"/>
      <c r="KJF11" s="226"/>
      <c r="KJG11" s="226"/>
      <c r="KJH11" s="226"/>
      <c r="KJI11" s="226"/>
      <c r="KJJ11" s="226"/>
      <c r="KJK11" s="226"/>
      <c r="KJL11" s="226"/>
      <c r="KJM11" s="226"/>
      <c r="KJN11" s="226"/>
      <c r="KJO11" s="226"/>
      <c r="KJP11" s="226"/>
      <c r="KJQ11" s="226"/>
      <c r="KJR11" s="226"/>
      <c r="KJS11" s="226"/>
      <c r="KJT11" s="226"/>
      <c r="KJU11" s="226"/>
      <c r="KJV11" s="226"/>
      <c r="KJW11" s="226"/>
      <c r="KJX11" s="226"/>
      <c r="KJY11" s="226"/>
      <c r="KJZ11" s="226"/>
      <c r="KKA11" s="226"/>
      <c r="KKB11" s="226"/>
      <c r="KKC11" s="226"/>
      <c r="KKD11" s="226"/>
      <c r="KKE11" s="226"/>
      <c r="KKF11" s="226"/>
      <c r="KKG11" s="226"/>
      <c r="KKH11" s="226"/>
      <c r="KKI11" s="226"/>
      <c r="KKJ11" s="226"/>
      <c r="KKK11" s="226"/>
      <c r="KKL11" s="226"/>
      <c r="KKM11" s="226"/>
      <c r="KKN11" s="226"/>
      <c r="KKO11" s="226"/>
      <c r="KKP11" s="226"/>
      <c r="KKQ11" s="226"/>
      <c r="KKR11" s="226"/>
      <c r="KKS11" s="226"/>
      <c r="KKT11" s="226"/>
      <c r="KKU11" s="226"/>
      <c r="KKV11" s="226"/>
      <c r="KKW11" s="226"/>
      <c r="KKX11" s="226"/>
      <c r="KKY11" s="226"/>
      <c r="KKZ11" s="226"/>
      <c r="KLA11" s="226"/>
      <c r="KLB11" s="226"/>
      <c r="KLC11" s="226"/>
      <c r="KLD11" s="226"/>
      <c r="KLE11" s="226"/>
      <c r="KLF11" s="226"/>
      <c r="KLG11" s="226"/>
      <c r="KLH11" s="226"/>
      <c r="KLI11" s="226"/>
      <c r="KLJ11" s="226"/>
      <c r="KLK11" s="226"/>
      <c r="KLL11" s="226"/>
      <c r="KLM11" s="226"/>
      <c r="KLN11" s="226"/>
      <c r="KLO11" s="226"/>
      <c r="KLP11" s="226"/>
      <c r="KLQ11" s="226"/>
      <c r="KLR11" s="226"/>
      <c r="KLS11" s="226"/>
      <c r="KLT11" s="226"/>
      <c r="KLU11" s="226"/>
      <c r="KLV11" s="226"/>
      <c r="KLW11" s="226"/>
      <c r="KLX11" s="226"/>
      <c r="KLY11" s="226"/>
      <c r="KLZ11" s="226"/>
      <c r="KMA11" s="226"/>
      <c r="KMB11" s="226"/>
      <c r="KMC11" s="226"/>
      <c r="KMD11" s="226"/>
      <c r="KME11" s="226"/>
      <c r="KMF11" s="226"/>
      <c r="KMG11" s="226"/>
      <c r="KMH11" s="226"/>
      <c r="KMI11" s="226"/>
      <c r="KMJ11" s="226"/>
      <c r="KMK11" s="226"/>
      <c r="KML11" s="226"/>
      <c r="KMM11" s="226"/>
      <c r="KMN11" s="226"/>
      <c r="KMO11" s="226"/>
      <c r="KMP11" s="226"/>
      <c r="KMQ11" s="226"/>
      <c r="KMR11" s="226"/>
      <c r="KMS11" s="226"/>
      <c r="KMT11" s="226"/>
      <c r="KMU11" s="226"/>
      <c r="KMV11" s="226"/>
      <c r="KMW11" s="226"/>
      <c r="KMX11" s="226"/>
      <c r="KMY11" s="226"/>
      <c r="KMZ11" s="226"/>
      <c r="KNA11" s="226"/>
      <c r="KNB11" s="226"/>
      <c r="KNC11" s="226"/>
      <c r="KND11" s="226"/>
      <c r="KNE11" s="226"/>
      <c r="KNF11" s="226"/>
      <c r="KNG11" s="226"/>
      <c r="KNH11" s="226"/>
      <c r="KNI11" s="226"/>
      <c r="KNJ11" s="226"/>
      <c r="KNK11" s="226"/>
      <c r="KNL11" s="226"/>
      <c r="KNM11" s="226"/>
      <c r="KNN11" s="226"/>
      <c r="KNO11" s="226"/>
      <c r="KNP11" s="226"/>
      <c r="KNQ11" s="226"/>
      <c r="KNR11" s="226"/>
      <c r="KNS11" s="226"/>
      <c r="KNT11" s="226"/>
      <c r="KNU11" s="226"/>
      <c r="KNV11" s="226"/>
      <c r="KNW11" s="226"/>
      <c r="KNX11" s="226"/>
      <c r="KNY11" s="226"/>
      <c r="KNZ11" s="226"/>
      <c r="KOA11" s="226"/>
      <c r="KOB11" s="226"/>
      <c r="KOC11" s="226"/>
      <c r="KOD11" s="226"/>
      <c r="KOE11" s="226"/>
      <c r="KOF11" s="226"/>
      <c r="KOG11" s="226"/>
      <c r="KOH11" s="226"/>
      <c r="KOI11" s="226"/>
      <c r="KOJ11" s="226"/>
      <c r="KOK11" s="226"/>
      <c r="KOL11" s="226"/>
      <c r="KOM11" s="226"/>
      <c r="KON11" s="226"/>
      <c r="KOO11" s="226"/>
      <c r="KOP11" s="226"/>
      <c r="KOQ11" s="226"/>
      <c r="KOR11" s="226"/>
      <c r="KOS11" s="226"/>
      <c r="KOT11" s="226"/>
      <c r="KOU11" s="226"/>
      <c r="KOV11" s="226"/>
      <c r="KOW11" s="226"/>
      <c r="KOX11" s="226"/>
      <c r="KOY11" s="226"/>
      <c r="KOZ11" s="226"/>
      <c r="KPA11" s="226"/>
      <c r="KPB11" s="226"/>
      <c r="KPC11" s="226"/>
      <c r="KPD11" s="226"/>
      <c r="KPE11" s="226"/>
      <c r="KPF11" s="226"/>
      <c r="KPG11" s="226"/>
      <c r="KPH11" s="226"/>
      <c r="KPI11" s="226"/>
      <c r="KPJ11" s="226"/>
      <c r="KPK11" s="226"/>
      <c r="KPL11" s="226"/>
      <c r="KPM11" s="226"/>
      <c r="KPN11" s="226"/>
      <c r="KPO11" s="226"/>
      <c r="KPP11" s="226"/>
      <c r="KPQ11" s="226"/>
      <c r="KPR11" s="226"/>
      <c r="KPS11" s="226"/>
      <c r="KPT11" s="226"/>
      <c r="KPU11" s="226"/>
      <c r="KPV11" s="226"/>
      <c r="KPW11" s="226"/>
      <c r="KPX11" s="226"/>
      <c r="KPY11" s="226"/>
      <c r="KPZ11" s="226"/>
      <c r="KQA11" s="226"/>
      <c r="KQB11" s="226"/>
      <c r="KQC11" s="226"/>
      <c r="KQD11" s="226"/>
      <c r="KQE11" s="226"/>
      <c r="KQF11" s="226"/>
      <c r="KQG11" s="226"/>
      <c r="KQH11" s="226"/>
      <c r="KQI11" s="226"/>
      <c r="KQJ11" s="226"/>
      <c r="KQK11" s="226"/>
      <c r="KQL11" s="226"/>
      <c r="KQM11" s="226"/>
      <c r="KQN11" s="226"/>
      <c r="KQO11" s="226"/>
      <c r="KQP11" s="226"/>
      <c r="KQQ11" s="226"/>
      <c r="KQR11" s="226"/>
      <c r="KQS11" s="226"/>
      <c r="KQT11" s="226"/>
      <c r="KQU11" s="226"/>
      <c r="KQV11" s="226"/>
      <c r="KQW11" s="226"/>
      <c r="KQX11" s="226"/>
      <c r="KQY11" s="226"/>
      <c r="KQZ11" s="226"/>
      <c r="KRA11" s="226"/>
      <c r="KRB11" s="226"/>
      <c r="KRC11" s="226"/>
      <c r="KRD11" s="226"/>
      <c r="KRE11" s="226"/>
      <c r="KRF11" s="226"/>
      <c r="KRG11" s="226"/>
      <c r="KRH11" s="226"/>
      <c r="KRI11" s="226"/>
      <c r="KRJ11" s="226"/>
      <c r="KRK11" s="226"/>
      <c r="KRL11" s="226"/>
      <c r="KRM11" s="226"/>
      <c r="KRN11" s="226"/>
      <c r="KRO11" s="226"/>
      <c r="KRP11" s="226"/>
      <c r="KRQ11" s="226"/>
      <c r="KRR11" s="226"/>
      <c r="KRS11" s="226"/>
      <c r="KRT11" s="226"/>
      <c r="KRU11" s="226"/>
      <c r="KRV11" s="226"/>
      <c r="KRW11" s="226"/>
      <c r="KRX11" s="226"/>
      <c r="KRY11" s="226"/>
      <c r="KRZ11" s="226"/>
      <c r="KSA11" s="226"/>
      <c r="KSB11" s="226"/>
      <c r="KSC11" s="226"/>
      <c r="KSD11" s="226"/>
      <c r="KSE11" s="226"/>
      <c r="KSF11" s="226"/>
      <c r="KSG11" s="226"/>
      <c r="KSH11" s="226"/>
      <c r="KSI11" s="226"/>
      <c r="KSJ11" s="226"/>
      <c r="KSK11" s="226"/>
      <c r="KSL11" s="226"/>
      <c r="KSM11" s="226"/>
      <c r="KSN11" s="226"/>
      <c r="KSO11" s="226"/>
      <c r="KSP11" s="226"/>
      <c r="KSQ11" s="226"/>
      <c r="KSR11" s="226"/>
      <c r="KSS11" s="226"/>
      <c r="KST11" s="226"/>
      <c r="KSU11" s="226"/>
      <c r="KSV11" s="226"/>
      <c r="KSW11" s="226"/>
      <c r="KSX11" s="226"/>
      <c r="KSY11" s="226"/>
      <c r="KSZ11" s="226"/>
      <c r="KTA11" s="226"/>
      <c r="KTB11" s="226"/>
      <c r="KTC11" s="226"/>
      <c r="KTD11" s="226"/>
      <c r="KTE11" s="226"/>
      <c r="KTF11" s="226"/>
      <c r="KTG11" s="226"/>
      <c r="KTH11" s="226"/>
      <c r="KTI11" s="226"/>
      <c r="KTJ11" s="226"/>
      <c r="KTK11" s="226"/>
      <c r="KTL11" s="226"/>
      <c r="KTM11" s="226"/>
      <c r="KTN11" s="226"/>
      <c r="KTO11" s="226"/>
      <c r="KTP11" s="226"/>
      <c r="KTQ11" s="226"/>
      <c r="KTR11" s="226"/>
      <c r="KTS11" s="226"/>
      <c r="KTT11" s="226"/>
      <c r="KTU11" s="226"/>
      <c r="KTV11" s="226"/>
      <c r="KTW11" s="226"/>
      <c r="KTX11" s="226"/>
      <c r="KTY11" s="226"/>
      <c r="KTZ11" s="226"/>
      <c r="KUA11" s="226"/>
      <c r="KUB11" s="226"/>
      <c r="KUC11" s="226"/>
      <c r="KUD11" s="226"/>
      <c r="KUE11" s="226"/>
      <c r="KUF11" s="226"/>
      <c r="KUG11" s="226"/>
      <c r="KUH11" s="226"/>
      <c r="KUI11" s="226"/>
      <c r="KUJ11" s="226"/>
      <c r="KUK11" s="226"/>
      <c r="KUL11" s="226"/>
      <c r="KUM11" s="226"/>
      <c r="KUN11" s="226"/>
      <c r="KUO11" s="226"/>
      <c r="KUP11" s="226"/>
      <c r="KUQ11" s="226"/>
      <c r="KUR11" s="226"/>
      <c r="KUS11" s="226"/>
      <c r="KUT11" s="226"/>
      <c r="KUU11" s="226"/>
      <c r="KUV11" s="226"/>
      <c r="KUW11" s="226"/>
      <c r="KUX11" s="226"/>
      <c r="KUY11" s="226"/>
      <c r="KUZ11" s="226"/>
      <c r="KVA11" s="226"/>
      <c r="KVB11" s="226"/>
      <c r="KVC11" s="226"/>
      <c r="KVD11" s="226"/>
      <c r="KVE11" s="226"/>
      <c r="KVF11" s="226"/>
      <c r="KVG11" s="226"/>
      <c r="KVH11" s="226"/>
      <c r="KVI11" s="226"/>
      <c r="KVJ11" s="226"/>
      <c r="KVK11" s="226"/>
      <c r="KVL11" s="226"/>
      <c r="KVM11" s="226"/>
      <c r="KVN11" s="226"/>
      <c r="KVO11" s="226"/>
      <c r="KVP11" s="226"/>
      <c r="KVQ11" s="226"/>
      <c r="KVR11" s="226"/>
      <c r="KVS11" s="226"/>
      <c r="KVT11" s="226"/>
      <c r="KVU11" s="226"/>
      <c r="KVV11" s="226"/>
      <c r="KVW11" s="226"/>
      <c r="KVX11" s="226"/>
      <c r="KVY11" s="226"/>
      <c r="KVZ11" s="226"/>
      <c r="KWA11" s="226"/>
      <c r="KWB11" s="226"/>
      <c r="KWC11" s="226"/>
      <c r="KWD11" s="226"/>
      <c r="KWE11" s="226"/>
      <c r="KWF11" s="226"/>
      <c r="KWG11" s="226"/>
      <c r="KWH11" s="226"/>
      <c r="KWI11" s="226"/>
      <c r="KWJ11" s="226"/>
      <c r="KWK11" s="226"/>
      <c r="KWL11" s="226"/>
      <c r="KWM11" s="226"/>
      <c r="KWN11" s="226"/>
      <c r="KWO11" s="226"/>
      <c r="KWP11" s="226"/>
      <c r="KWQ11" s="226"/>
      <c r="KWR11" s="226"/>
      <c r="KWS11" s="226"/>
      <c r="KWT11" s="226"/>
      <c r="KWU11" s="226"/>
      <c r="KWV11" s="226"/>
      <c r="KWW11" s="226"/>
      <c r="KWX11" s="226"/>
      <c r="KWY11" s="226"/>
      <c r="KWZ11" s="226"/>
      <c r="KXA11" s="226"/>
      <c r="KXB11" s="226"/>
      <c r="KXC11" s="226"/>
      <c r="KXD11" s="226"/>
      <c r="KXE11" s="226"/>
      <c r="KXF11" s="226"/>
      <c r="KXG11" s="226"/>
      <c r="KXH11" s="226"/>
      <c r="KXI11" s="226"/>
      <c r="KXJ11" s="226"/>
      <c r="KXK11" s="226"/>
      <c r="KXL11" s="226"/>
      <c r="KXM11" s="226"/>
      <c r="KXN11" s="226"/>
      <c r="KXO11" s="226"/>
      <c r="KXP11" s="226"/>
      <c r="KXQ11" s="226"/>
      <c r="KXR11" s="226"/>
      <c r="KXS11" s="226"/>
      <c r="KXT11" s="226"/>
      <c r="KXU11" s="226"/>
      <c r="KXV11" s="226"/>
      <c r="KXW11" s="226"/>
      <c r="KXX11" s="226"/>
      <c r="KXY11" s="226"/>
      <c r="KXZ11" s="226"/>
      <c r="KYA11" s="226"/>
      <c r="KYB11" s="226"/>
      <c r="KYC11" s="226"/>
      <c r="KYD11" s="226"/>
      <c r="KYE11" s="226"/>
      <c r="KYF11" s="226"/>
      <c r="KYG11" s="226"/>
      <c r="KYH11" s="226"/>
      <c r="KYI11" s="226"/>
      <c r="KYJ11" s="226"/>
      <c r="KYK11" s="226"/>
      <c r="KYL11" s="226"/>
      <c r="KYM11" s="226"/>
      <c r="KYN11" s="226"/>
      <c r="KYO11" s="226"/>
      <c r="KYP11" s="226"/>
      <c r="KYQ11" s="226"/>
      <c r="KYR11" s="226"/>
      <c r="KYS11" s="226"/>
      <c r="KYT11" s="226"/>
      <c r="KYU11" s="226"/>
      <c r="KYV11" s="226"/>
      <c r="KYW11" s="226"/>
      <c r="KYX11" s="226"/>
      <c r="KYY11" s="226"/>
      <c r="KYZ11" s="226"/>
      <c r="KZA11" s="226"/>
      <c r="KZB11" s="226"/>
      <c r="KZC11" s="226"/>
      <c r="KZD11" s="226"/>
      <c r="KZE11" s="226"/>
      <c r="KZF11" s="226"/>
      <c r="KZG11" s="226"/>
      <c r="KZH11" s="226"/>
      <c r="KZI11" s="226"/>
      <c r="KZJ11" s="226"/>
      <c r="KZK11" s="226"/>
      <c r="KZL11" s="226"/>
      <c r="KZM11" s="226"/>
      <c r="KZN11" s="226"/>
      <c r="KZO11" s="226"/>
      <c r="KZP11" s="226"/>
      <c r="KZQ11" s="226"/>
      <c r="KZR11" s="226"/>
      <c r="KZS11" s="226"/>
      <c r="KZT11" s="226"/>
      <c r="KZU11" s="226"/>
      <c r="KZV11" s="226"/>
      <c r="KZW11" s="226"/>
      <c r="KZX11" s="226"/>
      <c r="KZY11" s="226"/>
      <c r="KZZ11" s="226"/>
      <c r="LAA11" s="226"/>
      <c r="LAB11" s="226"/>
      <c r="LAC11" s="226"/>
      <c r="LAD11" s="226"/>
      <c r="LAE11" s="226"/>
      <c r="LAF11" s="226"/>
      <c r="LAG11" s="226"/>
      <c r="LAH11" s="226"/>
      <c r="LAI11" s="226"/>
      <c r="LAJ11" s="226"/>
      <c r="LAK11" s="226"/>
      <c r="LAL11" s="226"/>
      <c r="LAM11" s="226"/>
      <c r="LAN11" s="226"/>
      <c r="LAO11" s="226"/>
      <c r="LAP11" s="226"/>
      <c r="LAQ11" s="226"/>
      <c r="LAR11" s="226"/>
      <c r="LAS11" s="226"/>
      <c r="LAT11" s="226"/>
      <c r="LAU11" s="226"/>
      <c r="LAV11" s="226"/>
      <c r="LAW11" s="226"/>
      <c r="LAX11" s="226"/>
      <c r="LAY11" s="226"/>
      <c r="LAZ11" s="226"/>
      <c r="LBA11" s="226"/>
      <c r="LBB11" s="226"/>
      <c r="LBC11" s="226"/>
      <c r="LBD11" s="226"/>
      <c r="LBE11" s="226"/>
      <c r="LBF11" s="226"/>
      <c r="LBG11" s="226"/>
      <c r="LBH11" s="226"/>
      <c r="LBI11" s="226"/>
      <c r="LBJ11" s="226"/>
      <c r="LBK11" s="226"/>
      <c r="LBL11" s="226"/>
      <c r="LBM11" s="226"/>
      <c r="LBN11" s="226"/>
      <c r="LBO11" s="226"/>
      <c r="LBP11" s="226"/>
      <c r="LBQ11" s="226"/>
      <c r="LBR11" s="226"/>
      <c r="LBS11" s="226"/>
      <c r="LBT11" s="226"/>
      <c r="LBU11" s="226"/>
      <c r="LBV11" s="226"/>
      <c r="LBW11" s="226"/>
      <c r="LBX11" s="226"/>
      <c r="LBY11" s="226"/>
      <c r="LBZ11" s="226"/>
      <c r="LCA11" s="226"/>
      <c r="LCB11" s="226"/>
      <c r="LCC11" s="226"/>
      <c r="LCD11" s="226"/>
      <c r="LCE11" s="226"/>
      <c r="LCF11" s="226"/>
      <c r="LCG11" s="226"/>
      <c r="LCH11" s="226"/>
      <c r="LCI11" s="226"/>
      <c r="LCJ11" s="226"/>
      <c r="LCK11" s="226"/>
      <c r="LCL11" s="226"/>
      <c r="LCM11" s="226"/>
      <c r="LCN11" s="226"/>
      <c r="LCO11" s="226"/>
      <c r="LCP11" s="226"/>
      <c r="LCQ11" s="226"/>
      <c r="LCR11" s="226"/>
      <c r="LCS11" s="226"/>
      <c r="LCT11" s="226"/>
      <c r="LCU11" s="226"/>
      <c r="LCV11" s="226"/>
      <c r="LCW11" s="226"/>
      <c r="LCX11" s="226"/>
      <c r="LCY11" s="226"/>
      <c r="LCZ11" s="226"/>
      <c r="LDA11" s="226"/>
      <c r="LDB11" s="226"/>
      <c r="LDC11" s="226"/>
      <c r="LDD11" s="226"/>
      <c r="LDE11" s="226"/>
      <c r="LDF11" s="226"/>
      <c r="LDG11" s="226"/>
      <c r="LDH11" s="226"/>
      <c r="LDI11" s="226"/>
      <c r="LDJ11" s="226"/>
      <c r="LDK11" s="226"/>
      <c r="LDL11" s="226"/>
      <c r="LDM11" s="226"/>
      <c r="LDN11" s="226"/>
      <c r="LDO11" s="226"/>
      <c r="LDP11" s="226"/>
      <c r="LDQ11" s="226"/>
      <c r="LDR11" s="226"/>
      <c r="LDS11" s="226"/>
      <c r="LDT11" s="226"/>
      <c r="LDU11" s="226"/>
      <c r="LDV11" s="226"/>
      <c r="LDW11" s="226"/>
      <c r="LDX11" s="226"/>
      <c r="LDY11" s="226"/>
      <c r="LDZ11" s="226"/>
      <c r="LEA11" s="226"/>
      <c r="LEB11" s="226"/>
      <c r="LEC11" s="226"/>
      <c r="LED11" s="226"/>
      <c r="LEE11" s="226"/>
      <c r="LEF11" s="226"/>
      <c r="LEG11" s="226"/>
      <c r="LEH11" s="226"/>
      <c r="LEI11" s="226"/>
      <c r="LEJ11" s="226"/>
      <c r="LEK11" s="226"/>
      <c r="LEL11" s="226"/>
      <c r="LEM11" s="226"/>
      <c r="LEN11" s="226"/>
      <c r="LEO11" s="226"/>
      <c r="LEP11" s="226"/>
      <c r="LEQ11" s="226"/>
      <c r="LER11" s="226"/>
      <c r="LES11" s="226"/>
      <c r="LET11" s="226"/>
      <c r="LEU11" s="226"/>
      <c r="LEV11" s="226"/>
      <c r="LEW11" s="226"/>
      <c r="LEX11" s="226"/>
      <c r="LEY11" s="226"/>
      <c r="LEZ11" s="226"/>
      <c r="LFA11" s="226"/>
      <c r="LFB11" s="226"/>
      <c r="LFC11" s="226"/>
      <c r="LFD11" s="226"/>
      <c r="LFE11" s="226"/>
      <c r="LFF11" s="226"/>
      <c r="LFG11" s="226"/>
      <c r="LFH11" s="226"/>
      <c r="LFI11" s="226"/>
      <c r="LFJ11" s="226"/>
      <c r="LFK11" s="226"/>
      <c r="LFL11" s="226"/>
      <c r="LFM11" s="226"/>
      <c r="LFN11" s="226"/>
      <c r="LFO11" s="226"/>
      <c r="LFP11" s="226"/>
      <c r="LFQ11" s="226"/>
      <c r="LFR11" s="226"/>
      <c r="LFS11" s="226"/>
      <c r="LFT11" s="226"/>
      <c r="LFU11" s="226"/>
      <c r="LFV11" s="226"/>
      <c r="LFW11" s="226"/>
      <c r="LFX11" s="226"/>
      <c r="LFY11" s="226"/>
      <c r="LFZ11" s="226"/>
      <c r="LGA11" s="226"/>
      <c r="LGB11" s="226"/>
      <c r="LGC11" s="226"/>
      <c r="LGD11" s="226"/>
      <c r="LGE11" s="226"/>
      <c r="LGF11" s="226"/>
      <c r="LGG11" s="226"/>
      <c r="LGH11" s="226"/>
      <c r="LGI11" s="226"/>
      <c r="LGJ11" s="226"/>
      <c r="LGK11" s="226"/>
      <c r="LGL11" s="226"/>
      <c r="LGM11" s="226"/>
      <c r="LGN11" s="226"/>
      <c r="LGO11" s="226"/>
      <c r="LGP11" s="226"/>
      <c r="LGQ11" s="226"/>
      <c r="LGR11" s="226"/>
      <c r="LGS11" s="226"/>
      <c r="LGT11" s="226"/>
      <c r="LGU11" s="226"/>
      <c r="LGV11" s="226"/>
      <c r="LGW11" s="226"/>
      <c r="LGX11" s="226"/>
      <c r="LGY11" s="226"/>
      <c r="LGZ11" s="226"/>
      <c r="LHA11" s="226"/>
      <c r="LHB11" s="226"/>
      <c r="LHC11" s="226"/>
      <c r="LHD11" s="226"/>
      <c r="LHE11" s="226"/>
      <c r="LHF11" s="226"/>
      <c r="LHG11" s="226"/>
      <c r="LHH11" s="226"/>
      <c r="LHI11" s="226"/>
      <c r="LHJ11" s="226"/>
      <c r="LHK11" s="226"/>
      <c r="LHL11" s="226"/>
      <c r="LHM11" s="226"/>
      <c r="LHN11" s="226"/>
      <c r="LHO11" s="226"/>
      <c r="LHP11" s="226"/>
      <c r="LHQ11" s="226"/>
      <c r="LHR11" s="226"/>
      <c r="LHS11" s="226"/>
      <c r="LHT11" s="226"/>
      <c r="LHU11" s="226"/>
      <c r="LHV11" s="226"/>
      <c r="LHW11" s="226"/>
      <c r="LHX11" s="226"/>
      <c r="LHY11" s="226"/>
      <c r="LHZ11" s="226"/>
      <c r="LIA11" s="226"/>
      <c r="LIB11" s="226"/>
      <c r="LIC11" s="226"/>
      <c r="LID11" s="226"/>
      <c r="LIE11" s="226"/>
      <c r="LIF11" s="226"/>
      <c r="LIG11" s="226"/>
      <c r="LIH11" s="226"/>
      <c r="LII11" s="226"/>
      <c r="LIJ11" s="226"/>
      <c r="LIK11" s="226"/>
      <c r="LIL11" s="226"/>
      <c r="LIM11" s="226"/>
      <c r="LIN11" s="226"/>
      <c r="LIO11" s="226"/>
      <c r="LIP11" s="226"/>
      <c r="LIQ11" s="226"/>
      <c r="LIR11" s="226"/>
      <c r="LIS11" s="226"/>
      <c r="LIT11" s="226"/>
      <c r="LIU11" s="226"/>
      <c r="LIV11" s="226"/>
      <c r="LIW11" s="226"/>
      <c r="LIX11" s="226"/>
      <c r="LIY11" s="226"/>
      <c r="LIZ11" s="226"/>
      <c r="LJA11" s="226"/>
      <c r="LJB11" s="226"/>
      <c r="LJC11" s="226"/>
      <c r="LJD11" s="226"/>
      <c r="LJE11" s="226"/>
      <c r="LJF11" s="226"/>
      <c r="LJG11" s="226"/>
      <c r="LJH11" s="226"/>
      <c r="LJI11" s="226"/>
      <c r="LJJ11" s="226"/>
      <c r="LJK11" s="226"/>
      <c r="LJL11" s="226"/>
      <c r="LJM11" s="226"/>
      <c r="LJN11" s="226"/>
      <c r="LJO11" s="226"/>
      <c r="LJP11" s="226"/>
      <c r="LJQ11" s="226"/>
      <c r="LJR11" s="226"/>
      <c r="LJS11" s="226"/>
      <c r="LJT11" s="226"/>
      <c r="LJU11" s="226"/>
      <c r="LJV11" s="226"/>
      <c r="LJW11" s="226"/>
      <c r="LJX11" s="226"/>
      <c r="LJY11" s="226"/>
      <c r="LJZ11" s="226"/>
      <c r="LKA11" s="226"/>
      <c r="LKB11" s="226"/>
      <c r="LKC11" s="226"/>
      <c r="LKD11" s="226"/>
      <c r="LKE11" s="226"/>
      <c r="LKF11" s="226"/>
      <c r="LKG11" s="226"/>
      <c r="LKH11" s="226"/>
      <c r="LKI11" s="226"/>
      <c r="LKJ11" s="226"/>
      <c r="LKK11" s="226"/>
      <c r="LKL11" s="226"/>
      <c r="LKM11" s="226"/>
      <c r="LKN11" s="226"/>
      <c r="LKO11" s="226"/>
      <c r="LKP11" s="226"/>
      <c r="LKQ11" s="226"/>
      <c r="LKR11" s="226"/>
      <c r="LKS11" s="226"/>
      <c r="LKT11" s="226"/>
      <c r="LKU11" s="226"/>
      <c r="LKV11" s="226"/>
      <c r="LKW11" s="226"/>
      <c r="LKX11" s="226"/>
      <c r="LKY11" s="226"/>
      <c r="LKZ11" s="226"/>
      <c r="LLA11" s="226"/>
      <c r="LLB11" s="226"/>
      <c r="LLC11" s="226"/>
      <c r="LLD11" s="226"/>
      <c r="LLE11" s="226"/>
      <c r="LLF11" s="226"/>
      <c r="LLG11" s="226"/>
      <c r="LLH11" s="226"/>
      <c r="LLI11" s="226"/>
      <c r="LLJ11" s="226"/>
      <c r="LLK11" s="226"/>
      <c r="LLL11" s="226"/>
      <c r="LLM11" s="226"/>
      <c r="LLN11" s="226"/>
      <c r="LLO11" s="226"/>
      <c r="LLP11" s="226"/>
      <c r="LLQ11" s="226"/>
      <c r="LLR11" s="226"/>
      <c r="LLS11" s="226"/>
      <c r="LLT11" s="226"/>
      <c r="LLU11" s="226"/>
      <c r="LLV11" s="226"/>
      <c r="LLW11" s="226"/>
      <c r="LLX11" s="226"/>
      <c r="LLY11" s="226"/>
      <c r="LLZ11" s="226"/>
      <c r="LMA11" s="226"/>
      <c r="LMB11" s="226"/>
      <c r="LMC11" s="226"/>
      <c r="LMD11" s="226"/>
      <c r="LME11" s="226"/>
      <c r="LMF11" s="226"/>
      <c r="LMG11" s="226"/>
      <c r="LMH11" s="226"/>
      <c r="LMI11" s="226"/>
      <c r="LMJ11" s="226"/>
      <c r="LMK11" s="226"/>
      <c r="LML11" s="226"/>
      <c r="LMM11" s="226"/>
      <c r="LMN11" s="226"/>
      <c r="LMO11" s="226"/>
      <c r="LMP11" s="226"/>
      <c r="LMQ11" s="226"/>
      <c r="LMR11" s="226"/>
      <c r="LMS11" s="226"/>
      <c r="LMT11" s="226"/>
      <c r="LMU11" s="226"/>
      <c r="LMV11" s="226"/>
      <c r="LMW11" s="226"/>
      <c r="LMX11" s="226"/>
      <c r="LMY11" s="226"/>
      <c r="LMZ11" s="226"/>
      <c r="LNA11" s="226"/>
      <c r="LNB11" s="226"/>
      <c r="LNC11" s="226"/>
      <c r="LND11" s="226"/>
      <c r="LNE11" s="226"/>
      <c r="LNF11" s="226"/>
      <c r="LNG11" s="226"/>
      <c r="LNH11" s="226"/>
      <c r="LNI11" s="226"/>
      <c r="LNJ11" s="226"/>
      <c r="LNK11" s="226"/>
      <c r="LNL11" s="226"/>
      <c r="LNM11" s="226"/>
      <c r="LNN11" s="226"/>
      <c r="LNO11" s="226"/>
      <c r="LNP11" s="226"/>
      <c r="LNQ11" s="226"/>
      <c r="LNR11" s="226"/>
      <c r="LNS11" s="226"/>
      <c r="LNT11" s="226"/>
      <c r="LNU11" s="226"/>
      <c r="LNV11" s="226"/>
      <c r="LNW11" s="226"/>
      <c r="LNX11" s="226"/>
      <c r="LNY11" s="226"/>
      <c r="LNZ11" s="226"/>
      <c r="LOA11" s="226"/>
      <c r="LOB11" s="226"/>
      <c r="LOC11" s="226"/>
      <c r="LOD11" s="226"/>
      <c r="LOE11" s="226"/>
      <c r="LOF11" s="226"/>
      <c r="LOG11" s="226"/>
      <c r="LOH11" s="226"/>
      <c r="LOI11" s="226"/>
      <c r="LOJ11" s="226"/>
      <c r="LOK11" s="226"/>
      <c r="LOL11" s="226"/>
      <c r="LOM11" s="226"/>
      <c r="LON11" s="226"/>
      <c r="LOO11" s="226"/>
      <c r="LOP11" s="226"/>
      <c r="LOQ11" s="226"/>
      <c r="LOR11" s="226"/>
      <c r="LOS11" s="226"/>
      <c r="LOT11" s="226"/>
      <c r="LOU11" s="226"/>
      <c r="LOV11" s="226"/>
      <c r="LOW11" s="226"/>
      <c r="LOX11" s="226"/>
      <c r="LOY11" s="226"/>
      <c r="LOZ11" s="226"/>
      <c r="LPA11" s="226"/>
      <c r="LPB11" s="226"/>
      <c r="LPC11" s="226"/>
      <c r="LPD11" s="226"/>
      <c r="LPE11" s="226"/>
      <c r="LPF11" s="226"/>
      <c r="LPG11" s="226"/>
      <c r="LPH11" s="226"/>
      <c r="LPI11" s="226"/>
      <c r="LPJ11" s="226"/>
      <c r="LPK11" s="226"/>
      <c r="LPL11" s="226"/>
      <c r="LPM11" s="226"/>
      <c r="LPN11" s="226"/>
      <c r="LPO11" s="226"/>
      <c r="LPP11" s="226"/>
      <c r="LPQ11" s="226"/>
      <c r="LPR11" s="226"/>
      <c r="LPS11" s="226"/>
      <c r="LPT11" s="226"/>
      <c r="LPU11" s="226"/>
      <c r="LPV11" s="226"/>
      <c r="LPW11" s="226"/>
      <c r="LPX11" s="226"/>
      <c r="LPY11" s="226"/>
      <c r="LPZ11" s="226"/>
      <c r="LQA11" s="226"/>
      <c r="LQB11" s="226"/>
      <c r="LQC11" s="226"/>
      <c r="LQD11" s="226"/>
      <c r="LQE11" s="226"/>
      <c r="LQF11" s="226"/>
      <c r="LQG11" s="226"/>
      <c r="LQH11" s="226"/>
      <c r="LQI11" s="226"/>
      <c r="LQJ11" s="226"/>
      <c r="LQK11" s="226"/>
      <c r="LQL11" s="226"/>
      <c r="LQM11" s="226"/>
      <c r="LQN11" s="226"/>
      <c r="LQO11" s="226"/>
      <c r="LQP11" s="226"/>
      <c r="LQQ11" s="226"/>
      <c r="LQR11" s="226"/>
      <c r="LQS11" s="226"/>
      <c r="LQT11" s="226"/>
      <c r="LQU11" s="226"/>
      <c r="LQV11" s="226"/>
      <c r="LQW11" s="226"/>
      <c r="LQX11" s="226"/>
      <c r="LQY11" s="226"/>
      <c r="LQZ11" s="226"/>
      <c r="LRA11" s="226"/>
      <c r="LRB11" s="226"/>
      <c r="LRC11" s="226"/>
      <c r="LRD11" s="226"/>
      <c r="LRE11" s="226"/>
      <c r="LRF11" s="226"/>
      <c r="LRG11" s="226"/>
      <c r="LRH11" s="226"/>
      <c r="LRI11" s="226"/>
      <c r="LRJ11" s="226"/>
      <c r="LRK11" s="226"/>
      <c r="LRL11" s="226"/>
      <c r="LRM11" s="226"/>
      <c r="LRN11" s="226"/>
      <c r="LRO11" s="226"/>
      <c r="LRP11" s="226"/>
      <c r="LRQ11" s="226"/>
      <c r="LRR11" s="226"/>
      <c r="LRS11" s="226"/>
      <c r="LRT11" s="226"/>
      <c r="LRU11" s="226"/>
      <c r="LRV11" s="226"/>
      <c r="LRW11" s="226"/>
      <c r="LRX11" s="226"/>
      <c r="LRY11" s="226"/>
      <c r="LRZ11" s="226"/>
      <c r="LSA11" s="226"/>
      <c r="LSB11" s="226"/>
      <c r="LSC11" s="226"/>
      <c r="LSD11" s="226"/>
      <c r="LSE11" s="226"/>
      <c r="LSF11" s="226"/>
      <c r="LSG11" s="226"/>
      <c r="LSH11" s="226"/>
      <c r="LSI11" s="226"/>
      <c r="LSJ11" s="226"/>
      <c r="LSK11" s="226"/>
      <c r="LSL11" s="226"/>
      <c r="LSM11" s="226"/>
      <c r="LSN11" s="226"/>
      <c r="LSO11" s="226"/>
      <c r="LSP11" s="226"/>
      <c r="LSQ11" s="226"/>
      <c r="LSR11" s="226"/>
      <c r="LSS11" s="226"/>
      <c r="LST11" s="226"/>
      <c r="LSU11" s="226"/>
      <c r="LSV11" s="226"/>
      <c r="LSW11" s="226"/>
      <c r="LSX11" s="226"/>
      <c r="LSY11" s="226"/>
      <c r="LSZ11" s="226"/>
      <c r="LTA11" s="226"/>
      <c r="LTB11" s="226"/>
      <c r="LTC11" s="226"/>
      <c r="LTD11" s="226"/>
      <c r="LTE11" s="226"/>
      <c r="LTF11" s="226"/>
      <c r="LTG11" s="226"/>
      <c r="LTH11" s="226"/>
      <c r="LTI11" s="226"/>
      <c r="LTJ11" s="226"/>
      <c r="LTK11" s="226"/>
      <c r="LTL11" s="226"/>
      <c r="LTM11" s="226"/>
      <c r="LTN11" s="226"/>
      <c r="LTO11" s="226"/>
      <c r="LTP11" s="226"/>
      <c r="LTQ11" s="226"/>
      <c r="LTR11" s="226"/>
      <c r="LTS11" s="226"/>
      <c r="LTT11" s="226"/>
      <c r="LTU11" s="226"/>
      <c r="LTV11" s="226"/>
      <c r="LTW11" s="226"/>
      <c r="LTX11" s="226"/>
      <c r="LTY11" s="226"/>
      <c r="LTZ11" s="226"/>
      <c r="LUA11" s="226"/>
      <c r="LUB11" s="226"/>
      <c r="LUC11" s="226"/>
      <c r="LUD11" s="226"/>
      <c r="LUE11" s="226"/>
      <c r="LUF11" s="226"/>
      <c r="LUG11" s="226"/>
      <c r="LUH11" s="226"/>
      <c r="LUI11" s="226"/>
      <c r="LUJ11" s="226"/>
      <c r="LUK11" s="226"/>
      <c r="LUL11" s="226"/>
      <c r="LUM11" s="226"/>
      <c r="LUN11" s="226"/>
      <c r="LUO11" s="226"/>
      <c r="LUP11" s="226"/>
      <c r="LUQ11" s="226"/>
      <c r="LUR11" s="226"/>
      <c r="LUS11" s="226"/>
      <c r="LUT11" s="226"/>
      <c r="LUU11" s="226"/>
      <c r="LUV11" s="226"/>
      <c r="LUW11" s="226"/>
      <c r="LUX11" s="226"/>
      <c r="LUY11" s="226"/>
      <c r="LUZ11" s="226"/>
      <c r="LVA11" s="226"/>
      <c r="LVB11" s="226"/>
      <c r="LVC11" s="226"/>
      <c r="LVD11" s="226"/>
      <c r="LVE11" s="226"/>
      <c r="LVF11" s="226"/>
      <c r="LVG11" s="226"/>
      <c r="LVH11" s="226"/>
      <c r="LVI11" s="226"/>
      <c r="LVJ11" s="226"/>
      <c r="LVK11" s="226"/>
      <c r="LVL11" s="226"/>
      <c r="LVM11" s="226"/>
      <c r="LVN11" s="226"/>
      <c r="LVO11" s="226"/>
      <c r="LVP11" s="226"/>
      <c r="LVQ11" s="226"/>
      <c r="LVR11" s="226"/>
      <c r="LVS11" s="226"/>
      <c r="LVT11" s="226"/>
      <c r="LVU11" s="226"/>
      <c r="LVV11" s="226"/>
      <c r="LVW11" s="226"/>
      <c r="LVX11" s="226"/>
      <c r="LVY11" s="226"/>
      <c r="LVZ11" s="226"/>
      <c r="LWA11" s="226"/>
      <c r="LWB11" s="226"/>
      <c r="LWC11" s="226"/>
      <c r="LWD11" s="226"/>
      <c r="LWE11" s="226"/>
      <c r="LWF11" s="226"/>
      <c r="LWG11" s="226"/>
      <c r="LWH11" s="226"/>
      <c r="LWI11" s="226"/>
      <c r="LWJ11" s="226"/>
      <c r="LWK11" s="226"/>
      <c r="LWL11" s="226"/>
      <c r="LWM11" s="226"/>
      <c r="LWN11" s="226"/>
      <c r="LWO11" s="226"/>
      <c r="LWP11" s="226"/>
      <c r="LWQ11" s="226"/>
      <c r="LWR11" s="226"/>
      <c r="LWS11" s="226"/>
      <c r="LWT11" s="226"/>
      <c r="LWU11" s="226"/>
      <c r="LWV11" s="226"/>
      <c r="LWW11" s="226"/>
      <c r="LWX11" s="226"/>
      <c r="LWY11" s="226"/>
      <c r="LWZ11" s="226"/>
      <c r="LXA11" s="226"/>
      <c r="LXB11" s="226"/>
      <c r="LXC11" s="226"/>
      <c r="LXD11" s="226"/>
      <c r="LXE11" s="226"/>
      <c r="LXF11" s="226"/>
      <c r="LXG11" s="226"/>
      <c r="LXH11" s="226"/>
      <c r="LXI11" s="226"/>
      <c r="LXJ11" s="226"/>
      <c r="LXK11" s="226"/>
      <c r="LXL11" s="226"/>
      <c r="LXM11" s="226"/>
      <c r="LXN11" s="226"/>
      <c r="LXO11" s="226"/>
      <c r="LXP11" s="226"/>
      <c r="LXQ11" s="226"/>
      <c r="LXR11" s="226"/>
      <c r="LXS11" s="226"/>
      <c r="LXT11" s="226"/>
      <c r="LXU11" s="226"/>
      <c r="LXV11" s="226"/>
      <c r="LXW11" s="226"/>
      <c r="LXX11" s="226"/>
      <c r="LXY11" s="226"/>
      <c r="LXZ11" s="226"/>
      <c r="LYA11" s="226"/>
      <c r="LYB11" s="226"/>
      <c r="LYC11" s="226"/>
      <c r="LYD11" s="226"/>
      <c r="LYE11" s="226"/>
      <c r="LYF11" s="226"/>
      <c r="LYG11" s="226"/>
      <c r="LYH11" s="226"/>
      <c r="LYI11" s="226"/>
      <c r="LYJ11" s="226"/>
      <c r="LYK11" s="226"/>
      <c r="LYL11" s="226"/>
      <c r="LYM11" s="226"/>
      <c r="LYN11" s="226"/>
      <c r="LYO11" s="226"/>
      <c r="LYP11" s="226"/>
      <c r="LYQ11" s="226"/>
      <c r="LYR11" s="226"/>
      <c r="LYS11" s="226"/>
      <c r="LYT11" s="226"/>
      <c r="LYU11" s="226"/>
      <c r="LYV11" s="226"/>
      <c r="LYW11" s="226"/>
      <c r="LYX11" s="226"/>
      <c r="LYY11" s="226"/>
      <c r="LYZ11" s="226"/>
      <c r="LZA11" s="226"/>
      <c r="LZB11" s="226"/>
      <c r="LZC11" s="226"/>
      <c r="LZD11" s="226"/>
      <c r="LZE11" s="226"/>
      <c r="LZF11" s="226"/>
      <c r="LZG11" s="226"/>
      <c r="LZH11" s="226"/>
      <c r="LZI11" s="226"/>
      <c r="LZJ11" s="226"/>
      <c r="LZK11" s="226"/>
      <c r="LZL11" s="226"/>
      <c r="LZM11" s="226"/>
      <c r="LZN11" s="226"/>
      <c r="LZO11" s="226"/>
      <c r="LZP11" s="226"/>
      <c r="LZQ11" s="226"/>
      <c r="LZR11" s="226"/>
      <c r="LZS11" s="226"/>
      <c r="LZT11" s="226"/>
      <c r="LZU11" s="226"/>
      <c r="LZV11" s="226"/>
      <c r="LZW11" s="226"/>
      <c r="LZX11" s="226"/>
      <c r="LZY11" s="226"/>
      <c r="LZZ11" s="226"/>
      <c r="MAA11" s="226"/>
      <c r="MAB11" s="226"/>
      <c r="MAC11" s="226"/>
      <c r="MAD11" s="226"/>
      <c r="MAE11" s="226"/>
      <c r="MAF11" s="226"/>
      <c r="MAG11" s="226"/>
      <c r="MAH11" s="226"/>
      <c r="MAI11" s="226"/>
      <c r="MAJ11" s="226"/>
      <c r="MAK11" s="226"/>
      <c r="MAL11" s="226"/>
      <c r="MAM11" s="226"/>
      <c r="MAN11" s="226"/>
      <c r="MAO11" s="226"/>
      <c r="MAP11" s="226"/>
      <c r="MAQ11" s="226"/>
      <c r="MAR11" s="226"/>
      <c r="MAS11" s="226"/>
      <c r="MAT11" s="226"/>
      <c r="MAU11" s="226"/>
      <c r="MAV11" s="226"/>
      <c r="MAW11" s="226"/>
      <c r="MAX11" s="226"/>
      <c r="MAY11" s="226"/>
      <c r="MAZ11" s="226"/>
      <c r="MBA11" s="226"/>
      <c r="MBB11" s="226"/>
      <c r="MBC11" s="226"/>
      <c r="MBD11" s="226"/>
      <c r="MBE11" s="226"/>
      <c r="MBF11" s="226"/>
      <c r="MBG11" s="226"/>
      <c r="MBH11" s="226"/>
      <c r="MBI11" s="226"/>
      <c r="MBJ11" s="226"/>
      <c r="MBK11" s="226"/>
      <c r="MBL11" s="226"/>
      <c r="MBM11" s="226"/>
      <c r="MBN11" s="226"/>
      <c r="MBO11" s="226"/>
      <c r="MBP11" s="226"/>
      <c r="MBQ11" s="226"/>
      <c r="MBR11" s="226"/>
      <c r="MBS11" s="226"/>
      <c r="MBT11" s="226"/>
      <c r="MBU11" s="226"/>
      <c r="MBV11" s="226"/>
      <c r="MBW11" s="226"/>
      <c r="MBX11" s="226"/>
      <c r="MBY11" s="226"/>
      <c r="MBZ11" s="226"/>
      <c r="MCA11" s="226"/>
      <c r="MCB11" s="226"/>
      <c r="MCC11" s="226"/>
      <c r="MCD11" s="226"/>
      <c r="MCE11" s="226"/>
      <c r="MCF11" s="226"/>
      <c r="MCG11" s="226"/>
      <c r="MCH11" s="226"/>
      <c r="MCI11" s="226"/>
      <c r="MCJ11" s="226"/>
      <c r="MCK11" s="226"/>
      <c r="MCL11" s="226"/>
      <c r="MCM11" s="226"/>
      <c r="MCN11" s="226"/>
      <c r="MCO11" s="226"/>
      <c r="MCP11" s="226"/>
      <c r="MCQ11" s="226"/>
      <c r="MCR11" s="226"/>
      <c r="MCS11" s="226"/>
      <c r="MCT11" s="226"/>
      <c r="MCU11" s="226"/>
      <c r="MCV11" s="226"/>
      <c r="MCW11" s="226"/>
      <c r="MCX11" s="226"/>
      <c r="MCY11" s="226"/>
      <c r="MCZ11" s="226"/>
      <c r="MDA11" s="226"/>
      <c r="MDB11" s="226"/>
      <c r="MDC11" s="226"/>
      <c r="MDD11" s="226"/>
      <c r="MDE11" s="226"/>
      <c r="MDF11" s="226"/>
      <c r="MDG11" s="226"/>
      <c r="MDH11" s="226"/>
      <c r="MDI11" s="226"/>
      <c r="MDJ11" s="226"/>
      <c r="MDK11" s="226"/>
      <c r="MDL11" s="226"/>
      <c r="MDM11" s="226"/>
      <c r="MDN11" s="226"/>
      <c r="MDO11" s="226"/>
      <c r="MDP11" s="226"/>
      <c r="MDQ11" s="226"/>
      <c r="MDR11" s="226"/>
      <c r="MDS11" s="226"/>
      <c r="MDT11" s="226"/>
      <c r="MDU11" s="226"/>
      <c r="MDV11" s="226"/>
      <c r="MDW11" s="226"/>
      <c r="MDX11" s="226"/>
      <c r="MDY11" s="226"/>
      <c r="MDZ11" s="226"/>
      <c r="MEA11" s="226"/>
      <c r="MEB11" s="226"/>
      <c r="MEC11" s="226"/>
      <c r="MED11" s="226"/>
      <c r="MEE11" s="226"/>
      <c r="MEF11" s="226"/>
      <c r="MEG11" s="226"/>
      <c r="MEH11" s="226"/>
      <c r="MEI11" s="226"/>
      <c r="MEJ11" s="226"/>
      <c r="MEK11" s="226"/>
      <c r="MEL11" s="226"/>
      <c r="MEM11" s="226"/>
      <c r="MEN11" s="226"/>
      <c r="MEO11" s="226"/>
      <c r="MEP11" s="226"/>
      <c r="MEQ11" s="226"/>
      <c r="MER11" s="226"/>
      <c r="MES11" s="226"/>
      <c r="MET11" s="226"/>
      <c r="MEU11" s="226"/>
      <c r="MEV11" s="226"/>
      <c r="MEW11" s="226"/>
      <c r="MEX11" s="226"/>
      <c r="MEY11" s="226"/>
      <c r="MEZ11" s="226"/>
      <c r="MFA11" s="226"/>
      <c r="MFB11" s="226"/>
      <c r="MFC11" s="226"/>
      <c r="MFD11" s="226"/>
      <c r="MFE11" s="226"/>
      <c r="MFF11" s="226"/>
      <c r="MFG11" s="226"/>
      <c r="MFH11" s="226"/>
      <c r="MFI11" s="226"/>
      <c r="MFJ11" s="226"/>
      <c r="MFK11" s="226"/>
      <c r="MFL11" s="226"/>
      <c r="MFM11" s="226"/>
      <c r="MFN11" s="226"/>
      <c r="MFO11" s="226"/>
      <c r="MFP11" s="226"/>
      <c r="MFQ11" s="226"/>
      <c r="MFR11" s="226"/>
      <c r="MFS11" s="226"/>
      <c r="MFT11" s="226"/>
      <c r="MFU11" s="226"/>
      <c r="MFV11" s="226"/>
      <c r="MFW11" s="226"/>
      <c r="MFX11" s="226"/>
      <c r="MFY11" s="226"/>
      <c r="MFZ11" s="226"/>
      <c r="MGA11" s="226"/>
      <c r="MGB11" s="226"/>
      <c r="MGC11" s="226"/>
      <c r="MGD11" s="226"/>
      <c r="MGE11" s="226"/>
      <c r="MGF11" s="226"/>
      <c r="MGG11" s="226"/>
      <c r="MGH11" s="226"/>
      <c r="MGI11" s="226"/>
      <c r="MGJ11" s="226"/>
      <c r="MGK11" s="226"/>
      <c r="MGL11" s="226"/>
      <c r="MGM11" s="226"/>
      <c r="MGN11" s="226"/>
      <c r="MGO11" s="226"/>
      <c r="MGP11" s="226"/>
      <c r="MGQ11" s="226"/>
      <c r="MGR11" s="226"/>
      <c r="MGS11" s="226"/>
      <c r="MGT11" s="226"/>
      <c r="MGU11" s="226"/>
      <c r="MGV11" s="226"/>
      <c r="MGW11" s="226"/>
      <c r="MGX11" s="226"/>
      <c r="MGY11" s="226"/>
      <c r="MGZ11" s="226"/>
      <c r="MHA11" s="226"/>
      <c r="MHB11" s="226"/>
      <c r="MHC11" s="226"/>
      <c r="MHD11" s="226"/>
      <c r="MHE11" s="226"/>
      <c r="MHF11" s="226"/>
      <c r="MHG11" s="226"/>
      <c r="MHH11" s="226"/>
      <c r="MHI11" s="226"/>
      <c r="MHJ11" s="226"/>
      <c r="MHK11" s="226"/>
      <c r="MHL11" s="226"/>
      <c r="MHM11" s="226"/>
      <c r="MHN11" s="226"/>
      <c r="MHO11" s="226"/>
      <c r="MHP11" s="226"/>
      <c r="MHQ11" s="226"/>
      <c r="MHR11" s="226"/>
      <c r="MHS11" s="226"/>
      <c r="MHT11" s="226"/>
      <c r="MHU11" s="226"/>
      <c r="MHV11" s="226"/>
      <c r="MHW11" s="226"/>
      <c r="MHX11" s="226"/>
      <c r="MHY11" s="226"/>
      <c r="MHZ11" s="226"/>
      <c r="MIA11" s="226"/>
      <c r="MIB11" s="226"/>
      <c r="MIC11" s="226"/>
      <c r="MID11" s="226"/>
      <c r="MIE11" s="226"/>
      <c r="MIF11" s="226"/>
      <c r="MIG11" s="226"/>
      <c r="MIH11" s="226"/>
      <c r="MII11" s="226"/>
      <c r="MIJ11" s="226"/>
      <c r="MIK11" s="226"/>
      <c r="MIL11" s="226"/>
      <c r="MIM11" s="226"/>
      <c r="MIN11" s="226"/>
      <c r="MIO11" s="226"/>
      <c r="MIP11" s="226"/>
      <c r="MIQ11" s="226"/>
      <c r="MIR11" s="226"/>
      <c r="MIS11" s="226"/>
      <c r="MIT11" s="226"/>
      <c r="MIU11" s="226"/>
      <c r="MIV11" s="226"/>
      <c r="MIW11" s="226"/>
      <c r="MIX11" s="226"/>
      <c r="MIY11" s="226"/>
      <c r="MIZ11" s="226"/>
      <c r="MJA11" s="226"/>
      <c r="MJB11" s="226"/>
      <c r="MJC11" s="226"/>
      <c r="MJD11" s="226"/>
      <c r="MJE11" s="226"/>
      <c r="MJF11" s="226"/>
      <c r="MJG11" s="226"/>
      <c r="MJH11" s="226"/>
      <c r="MJI11" s="226"/>
      <c r="MJJ11" s="226"/>
      <c r="MJK11" s="226"/>
      <c r="MJL11" s="226"/>
      <c r="MJM11" s="226"/>
      <c r="MJN11" s="226"/>
      <c r="MJO11" s="226"/>
      <c r="MJP11" s="226"/>
      <c r="MJQ11" s="226"/>
      <c r="MJR11" s="226"/>
      <c r="MJS11" s="226"/>
      <c r="MJT11" s="226"/>
      <c r="MJU11" s="226"/>
      <c r="MJV11" s="226"/>
      <c r="MJW11" s="226"/>
      <c r="MJX11" s="226"/>
      <c r="MJY11" s="226"/>
      <c r="MJZ11" s="226"/>
      <c r="MKA11" s="226"/>
      <c r="MKB11" s="226"/>
      <c r="MKC11" s="226"/>
      <c r="MKD11" s="226"/>
      <c r="MKE11" s="226"/>
      <c r="MKF11" s="226"/>
      <c r="MKG11" s="226"/>
      <c r="MKH11" s="226"/>
      <c r="MKI11" s="226"/>
      <c r="MKJ11" s="226"/>
      <c r="MKK11" s="226"/>
      <c r="MKL11" s="226"/>
      <c r="MKM11" s="226"/>
      <c r="MKN11" s="226"/>
      <c r="MKO11" s="226"/>
      <c r="MKP11" s="226"/>
      <c r="MKQ11" s="226"/>
      <c r="MKR11" s="226"/>
      <c r="MKS11" s="226"/>
      <c r="MKT11" s="226"/>
      <c r="MKU11" s="226"/>
      <c r="MKV11" s="226"/>
      <c r="MKW11" s="226"/>
      <c r="MKX11" s="226"/>
      <c r="MKY11" s="226"/>
      <c r="MKZ11" s="226"/>
      <c r="MLA11" s="226"/>
      <c r="MLB11" s="226"/>
      <c r="MLC11" s="226"/>
      <c r="MLD11" s="226"/>
      <c r="MLE11" s="226"/>
      <c r="MLF11" s="226"/>
      <c r="MLG11" s="226"/>
      <c r="MLH11" s="226"/>
      <c r="MLI11" s="226"/>
      <c r="MLJ11" s="226"/>
      <c r="MLK11" s="226"/>
      <c r="MLL11" s="226"/>
      <c r="MLM11" s="226"/>
      <c r="MLN11" s="226"/>
      <c r="MLO11" s="226"/>
      <c r="MLP11" s="226"/>
      <c r="MLQ11" s="226"/>
      <c r="MLR11" s="226"/>
      <c r="MLS11" s="226"/>
      <c r="MLT11" s="226"/>
      <c r="MLU11" s="226"/>
      <c r="MLV11" s="226"/>
      <c r="MLW11" s="226"/>
      <c r="MLX11" s="226"/>
      <c r="MLY11" s="226"/>
      <c r="MLZ11" s="226"/>
      <c r="MMA11" s="226"/>
      <c r="MMB11" s="226"/>
      <c r="MMC11" s="226"/>
      <c r="MMD11" s="226"/>
      <c r="MME11" s="226"/>
      <c r="MMF11" s="226"/>
      <c r="MMG11" s="226"/>
      <c r="MMH11" s="226"/>
      <c r="MMI11" s="226"/>
      <c r="MMJ11" s="226"/>
      <c r="MMK11" s="226"/>
      <c r="MML11" s="226"/>
      <c r="MMM11" s="226"/>
      <c r="MMN11" s="226"/>
      <c r="MMO11" s="226"/>
      <c r="MMP11" s="226"/>
      <c r="MMQ11" s="226"/>
      <c r="MMR11" s="226"/>
      <c r="MMS11" s="226"/>
      <c r="MMT11" s="226"/>
      <c r="MMU11" s="226"/>
      <c r="MMV11" s="226"/>
      <c r="MMW11" s="226"/>
      <c r="MMX11" s="226"/>
      <c r="MMY11" s="226"/>
      <c r="MMZ11" s="226"/>
      <c r="MNA11" s="226"/>
      <c r="MNB11" s="226"/>
      <c r="MNC11" s="226"/>
      <c r="MND11" s="226"/>
      <c r="MNE11" s="226"/>
      <c r="MNF11" s="226"/>
      <c r="MNG11" s="226"/>
      <c r="MNH11" s="226"/>
      <c r="MNI11" s="226"/>
      <c r="MNJ11" s="226"/>
      <c r="MNK11" s="226"/>
      <c r="MNL11" s="226"/>
      <c r="MNM11" s="226"/>
      <c r="MNN11" s="226"/>
      <c r="MNO11" s="226"/>
      <c r="MNP11" s="226"/>
      <c r="MNQ11" s="226"/>
      <c r="MNR11" s="226"/>
      <c r="MNS11" s="226"/>
      <c r="MNT11" s="226"/>
      <c r="MNU11" s="226"/>
      <c r="MNV11" s="226"/>
      <c r="MNW11" s="226"/>
      <c r="MNX11" s="226"/>
      <c r="MNY11" s="226"/>
      <c r="MNZ11" s="226"/>
      <c r="MOA11" s="226"/>
      <c r="MOB11" s="226"/>
      <c r="MOC11" s="226"/>
      <c r="MOD11" s="226"/>
      <c r="MOE11" s="226"/>
      <c r="MOF11" s="226"/>
      <c r="MOG11" s="226"/>
      <c r="MOH11" s="226"/>
      <c r="MOI11" s="226"/>
      <c r="MOJ11" s="226"/>
      <c r="MOK11" s="226"/>
      <c r="MOL11" s="226"/>
      <c r="MOM11" s="226"/>
      <c r="MON11" s="226"/>
      <c r="MOO11" s="226"/>
      <c r="MOP11" s="226"/>
      <c r="MOQ11" s="226"/>
      <c r="MOR11" s="226"/>
      <c r="MOS11" s="226"/>
      <c r="MOT11" s="226"/>
      <c r="MOU11" s="226"/>
      <c r="MOV11" s="226"/>
      <c r="MOW11" s="226"/>
      <c r="MOX11" s="226"/>
      <c r="MOY11" s="226"/>
      <c r="MOZ11" s="226"/>
      <c r="MPA11" s="226"/>
      <c r="MPB11" s="226"/>
      <c r="MPC11" s="226"/>
      <c r="MPD11" s="226"/>
      <c r="MPE11" s="226"/>
      <c r="MPF11" s="226"/>
      <c r="MPG11" s="226"/>
      <c r="MPH11" s="226"/>
      <c r="MPI11" s="226"/>
      <c r="MPJ11" s="226"/>
      <c r="MPK11" s="226"/>
      <c r="MPL11" s="226"/>
      <c r="MPM11" s="226"/>
      <c r="MPN11" s="226"/>
      <c r="MPO11" s="226"/>
      <c r="MPP11" s="226"/>
      <c r="MPQ11" s="226"/>
      <c r="MPR11" s="226"/>
      <c r="MPS11" s="226"/>
      <c r="MPT11" s="226"/>
      <c r="MPU11" s="226"/>
      <c r="MPV11" s="226"/>
      <c r="MPW11" s="226"/>
      <c r="MPX11" s="226"/>
      <c r="MPY11" s="226"/>
      <c r="MPZ11" s="226"/>
      <c r="MQA11" s="226"/>
      <c r="MQB11" s="226"/>
      <c r="MQC11" s="226"/>
      <c r="MQD11" s="226"/>
      <c r="MQE11" s="226"/>
      <c r="MQF11" s="226"/>
      <c r="MQG11" s="226"/>
      <c r="MQH11" s="226"/>
      <c r="MQI11" s="226"/>
      <c r="MQJ11" s="226"/>
      <c r="MQK11" s="226"/>
      <c r="MQL11" s="226"/>
      <c r="MQM11" s="226"/>
      <c r="MQN11" s="226"/>
      <c r="MQO11" s="226"/>
      <c r="MQP11" s="226"/>
      <c r="MQQ11" s="226"/>
      <c r="MQR11" s="226"/>
      <c r="MQS11" s="226"/>
      <c r="MQT11" s="226"/>
      <c r="MQU11" s="226"/>
      <c r="MQV11" s="226"/>
      <c r="MQW11" s="226"/>
      <c r="MQX11" s="226"/>
      <c r="MQY11" s="226"/>
      <c r="MQZ11" s="226"/>
      <c r="MRA11" s="226"/>
      <c r="MRB11" s="226"/>
      <c r="MRC11" s="226"/>
      <c r="MRD11" s="226"/>
      <c r="MRE11" s="226"/>
      <c r="MRF11" s="226"/>
      <c r="MRG11" s="226"/>
      <c r="MRH11" s="226"/>
      <c r="MRI11" s="226"/>
      <c r="MRJ11" s="226"/>
      <c r="MRK11" s="226"/>
      <c r="MRL11" s="226"/>
      <c r="MRM11" s="226"/>
      <c r="MRN11" s="226"/>
      <c r="MRO11" s="226"/>
      <c r="MRP11" s="226"/>
      <c r="MRQ11" s="226"/>
      <c r="MRR11" s="226"/>
      <c r="MRS11" s="226"/>
      <c r="MRT11" s="226"/>
      <c r="MRU11" s="226"/>
      <c r="MRV11" s="226"/>
      <c r="MRW11" s="226"/>
      <c r="MRX11" s="226"/>
      <c r="MRY11" s="226"/>
      <c r="MRZ11" s="226"/>
      <c r="MSA11" s="226"/>
      <c r="MSB11" s="226"/>
      <c r="MSC11" s="226"/>
      <c r="MSD11" s="226"/>
      <c r="MSE11" s="226"/>
      <c r="MSF11" s="226"/>
      <c r="MSG11" s="226"/>
      <c r="MSH11" s="226"/>
      <c r="MSI11" s="226"/>
      <c r="MSJ11" s="226"/>
      <c r="MSK11" s="226"/>
      <c r="MSL11" s="226"/>
      <c r="MSM11" s="226"/>
      <c r="MSN11" s="226"/>
      <c r="MSO11" s="226"/>
      <c r="MSP11" s="226"/>
      <c r="MSQ11" s="226"/>
      <c r="MSR11" s="226"/>
      <c r="MSS11" s="226"/>
      <c r="MST11" s="226"/>
      <c r="MSU11" s="226"/>
      <c r="MSV11" s="226"/>
      <c r="MSW11" s="226"/>
      <c r="MSX11" s="226"/>
      <c r="MSY11" s="226"/>
      <c r="MSZ11" s="226"/>
      <c r="MTA11" s="226"/>
      <c r="MTB11" s="226"/>
      <c r="MTC11" s="226"/>
      <c r="MTD11" s="226"/>
      <c r="MTE11" s="226"/>
      <c r="MTF11" s="226"/>
      <c r="MTG11" s="226"/>
      <c r="MTH11" s="226"/>
      <c r="MTI11" s="226"/>
      <c r="MTJ11" s="226"/>
      <c r="MTK11" s="226"/>
      <c r="MTL11" s="226"/>
      <c r="MTM11" s="226"/>
      <c r="MTN11" s="226"/>
      <c r="MTO11" s="226"/>
      <c r="MTP11" s="226"/>
      <c r="MTQ11" s="226"/>
      <c r="MTR11" s="226"/>
      <c r="MTS11" s="226"/>
      <c r="MTT11" s="226"/>
      <c r="MTU11" s="226"/>
      <c r="MTV11" s="226"/>
      <c r="MTW11" s="226"/>
      <c r="MTX11" s="226"/>
      <c r="MTY11" s="226"/>
      <c r="MTZ11" s="226"/>
      <c r="MUA11" s="226"/>
      <c r="MUB11" s="226"/>
      <c r="MUC11" s="226"/>
      <c r="MUD11" s="226"/>
      <c r="MUE11" s="226"/>
      <c r="MUF11" s="226"/>
      <c r="MUG11" s="226"/>
      <c r="MUH11" s="226"/>
      <c r="MUI11" s="226"/>
      <c r="MUJ11" s="226"/>
      <c r="MUK11" s="226"/>
      <c r="MUL11" s="226"/>
      <c r="MUM11" s="226"/>
      <c r="MUN11" s="226"/>
      <c r="MUO11" s="226"/>
      <c r="MUP11" s="226"/>
      <c r="MUQ11" s="226"/>
      <c r="MUR11" s="226"/>
      <c r="MUS11" s="226"/>
      <c r="MUT11" s="226"/>
      <c r="MUU11" s="226"/>
      <c r="MUV11" s="226"/>
      <c r="MUW11" s="226"/>
      <c r="MUX11" s="226"/>
      <c r="MUY11" s="226"/>
      <c r="MUZ11" s="226"/>
      <c r="MVA11" s="226"/>
      <c r="MVB11" s="226"/>
      <c r="MVC11" s="226"/>
      <c r="MVD11" s="226"/>
      <c r="MVE11" s="226"/>
      <c r="MVF11" s="226"/>
      <c r="MVG11" s="226"/>
      <c r="MVH11" s="226"/>
      <c r="MVI11" s="226"/>
      <c r="MVJ11" s="226"/>
      <c r="MVK11" s="226"/>
      <c r="MVL11" s="226"/>
      <c r="MVM11" s="226"/>
      <c r="MVN11" s="226"/>
      <c r="MVO11" s="226"/>
      <c r="MVP11" s="226"/>
      <c r="MVQ11" s="226"/>
      <c r="MVR11" s="226"/>
      <c r="MVS11" s="226"/>
      <c r="MVT11" s="226"/>
      <c r="MVU11" s="226"/>
      <c r="MVV11" s="226"/>
      <c r="MVW11" s="226"/>
      <c r="MVX11" s="226"/>
      <c r="MVY11" s="226"/>
      <c r="MVZ11" s="226"/>
      <c r="MWA11" s="226"/>
      <c r="MWB11" s="226"/>
      <c r="MWC11" s="226"/>
      <c r="MWD11" s="226"/>
      <c r="MWE11" s="226"/>
      <c r="MWF11" s="226"/>
      <c r="MWG11" s="226"/>
      <c r="MWH11" s="226"/>
      <c r="MWI11" s="226"/>
      <c r="MWJ11" s="226"/>
      <c r="MWK11" s="226"/>
      <c r="MWL11" s="226"/>
      <c r="MWM11" s="226"/>
      <c r="MWN11" s="226"/>
      <c r="MWO11" s="226"/>
      <c r="MWP11" s="226"/>
      <c r="MWQ11" s="226"/>
      <c r="MWR11" s="226"/>
      <c r="MWS11" s="226"/>
      <c r="MWT11" s="226"/>
      <c r="MWU11" s="226"/>
      <c r="MWV11" s="226"/>
      <c r="MWW11" s="226"/>
      <c r="MWX11" s="226"/>
      <c r="MWY11" s="226"/>
      <c r="MWZ11" s="226"/>
      <c r="MXA11" s="226"/>
      <c r="MXB11" s="226"/>
      <c r="MXC11" s="226"/>
      <c r="MXD11" s="226"/>
      <c r="MXE11" s="226"/>
      <c r="MXF11" s="226"/>
      <c r="MXG11" s="226"/>
      <c r="MXH11" s="226"/>
      <c r="MXI11" s="226"/>
      <c r="MXJ11" s="226"/>
      <c r="MXK11" s="226"/>
      <c r="MXL11" s="226"/>
      <c r="MXM11" s="226"/>
      <c r="MXN11" s="226"/>
      <c r="MXO11" s="226"/>
      <c r="MXP11" s="226"/>
      <c r="MXQ11" s="226"/>
      <c r="MXR11" s="226"/>
      <c r="MXS11" s="226"/>
      <c r="MXT11" s="226"/>
      <c r="MXU11" s="226"/>
      <c r="MXV11" s="226"/>
      <c r="MXW11" s="226"/>
      <c r="MXX11" s="226"/>
      <c r="MXY11" s="226"/>
      <c r="MXZ11" s="226"/>
      <c r="MYA11" s="226"/>
      <c r="MYB11" s="226"/>
      <c r="MYC11" s="226"/>
      <c r="MYD11" s="226"/>
      <c r="MYE11" s="226"/>
      <c r="MYF11" s="226"/>
      <c r="MYG11" s="226"/>
      <c r="MYH11" s="226"/>
      <c r="MYI11" s="226"/>
      <c r="MYJ11" s="226"/>
      <c r="MYK11" s="226"/>
      <c r="MYL11" s="226"/>
      <c r="MYM11" s="226"/>
      <c r="MYN11" s="226"/>
      <c r="MYO11" s="226"/>
      <c r="MYP11" s="226"/>
      <c r="MYQ11" s="226"/>
      <c r="MYR11" s="226"/>
      <c r="MYS11" s="226"/>
      <c r="MYT11" s="226"/>
      <c r="MYU11" s="226"/>
      <c r="MYV11" s="226"/>
      <c r="MYW11" s="226"/>
      <c r="MYX11" s="226"/>
      <c r="MYY11" s="226"/>
      <c r="MYZ11" s="226"/>
      <c r="MZA11" s="226"/>
      <c r="MZB11" s="226"/>
      <c r="MZC11" s="226"/>
      <c r="MZD11" s="226"/>
      <c r="MZE11" s="226"/>
      <c r="MZF11" s="226"/>
      <c r="MZG11" s="226"/>
      <c r="MZH11" s="226"/>
      <c r="MZI11" s="226"/>
      <c r="MZJ11" s="226"/>
      <c r="MZK11" s="226"/>
      <c r="MZL11" s="226"/>
      <c r="MZM11" s="226"/>
      <c r="MZN11" s="226"/>
      <c r="MZO11" s="226"/>
      <c r="MZP11" s="226"/>
      <c r="MZQ11" s="226"/>
      <c r="MZR11" s="226"/>
      <c r="MZS11" s="226"/>
      <c r="MZT11" s="226"/>
      <c r="MZU11" s="226"/>
      <c r="MZV11" s="226"/>
      <c r="MZW11" s="226"/>
      <c r="MZX11" s="226"/>
      <c r="MZY11" s="226"/>
      <c r="MZZ11" s="226"/>
      <c r="NAA11" s="226"/>
      <c r="NAB11" s="226"/>
      <c r="NAC11" s="226"/>
      <c r="NAD11" s="226"/>
      <c r="NAE11" s="226"/>
      <c r="NAF11" s="226"/>
      <c r="NAG11" s="226"/>
      <c r="NAH11" s="226"/>
      <c r="NAI11" s="226"/>
      <c r="NAJ11" s="226"/>
      <c r="NAK11" s="226"/>
      <c r="NAL11" s="226"/>
      <c r="NAM11" s="226"/>
      <c r="NAN11" s="226"/>
      <c r="NAO11" s="226"/>
      <c r="NAP11" s="226"/>
      <c r="NAQ11" s="226"/>
      <c r="NAR11" s="226"/>
      <c r="NAS11" s="226"/>
      <c r="NAT11" s="226"/>
      <c r="NAU11" s="226"/>
      <c r="NAV11" s="226"/>
      <c r="NAW11" s="226"/>
      <c r="NAX11" s="226"/>
      <c r="NAY11" s="226"/>
      <c r="NAZ11" s="226"/>
      <c r="NBA11" s="226"/>
      <c r="NBB11" s="226"/>
      <c r="NBC11" s="226"/>
      <c r="NBD11" s="226"/>
      <c r="NBE11" s="226"/>
      <c r="NBF11" s="226"/>
      <c r="NBG11" s="226"/>
      <c r="NBH11" s="226"/>
      <c r="NBI11" s="226"/>
      <c r="NBJ11" s="226"/>
      <c r="NBK11" s="226"/>
      <c r="NBL11" s="226"/>
      <c r="NBM11" s="226"/>
      <c r="NBN11" s="226"/>
      <c r="NBO11" s="226"/>
      <c r="NBP11" s="226"/>
      <c r="NBQ11" s="226"/>
      <c r="NBR11" s="226"/>
      <c r="NBS11" s="226"/>
      <c r="NBT11" s="226"/>
      <c r="NBU11" s="226"/>
      <c r="NBV11" s="226"/>
      <c r="NBW11" s="226"/>
      <c r="NBX11" s="226"/>
      <c r="NBY11" s="226"/>
      <c r="NBZ11" s="226"/>
      <c r="NCA11" s="226"/>
      <c r="NCB11" s="226"/>
      <c r="NCC11" s="226"/>
      <c r="NCD11" s="226"/>
      <c r="NCE11" s="226"/>
      <c r="NCF11" s="226"/>
      <c r="NCG11" s="226"/>
      <c r="NCH11" s="226"/>
      <c r="NCI11" s="226"/>
      <c r="NCJ11" s="226"/>
      <c r="NCK11" s="226"/>
      <c r="NCL11" s="226"/>
      <c r="NCM11" s="226"/>
      <c r="NCN11" s="226"/>
      <c r="NCO11" s="226"/>
      <c r="NCP11" s="226"/>
      <c r="NCQ11" s="226"/>
      <c r="NCR11" s="226"/>
      <c r="NCS11" s="226"/>
      <c r="NCT11" s="226"/>
      <c r="NCU11" s="226"/>
      <c r="NCV11" s="226"/>
      <c r="NCW11" s="226"/>
      <c r="NCX11" s="226"/>
      <c r="NCY11" s="226"/>
      <c r="NCZ11" s="226"/>
      <c r="NDA11" s="226"/>
      <c r="NDB11" s="226"/>
      <c r="NDC11" s="226"/>
      <c r="NDD11" s="226"/>
      <c r="NDE11" s="226"/>
      <c r="NDF11" s="226"/>
      <c r="NDG11" s="226"/>
      <c r="NDH11" s="226"/>
      <c r="NDI11" s="226"/>
      <c r="NDJ11" s="226"/>
      <c r="NDK11" s="226"/>
      <c r="NDL11" s="226"/>
      <c r="NDM11" s="226"/>
      <c r="NDN11" s="226"/>
      <c r="NDO11" s="226"/>
      <c r="NDP11" s="226"/>
      <c r="NDQ11" s="226"/>
      <c r="NDR11" s="226"/>
      <c r="NDS11" s="226"/>
      <c r="NDT11" s="226"/>
      <c r="NDU11" s="226"/>
      <c r="NDV11" s="226"/>
      <c r="NDW11" s="226"/>
      <c r="NDX11" s="226"/>
      <c r="NDY11" s="226"/>
      <c r="NDZ11" s="226"/>
      <c r="NEA11" s="226"/>
      <c r="NEB11" s="226"/>
      <c r="NEC11" s="226"/>
      <c r="NED11" s="226"/>
      <c r="NEE11" s="226"/>
      <c r="NEF11" s="226"/>
      <c r="NEG11" s="226"/>
      <c r="NEH11" s="226"/>
      <c r="NEI11" s="226"/>
      <c r="NEJ11" s="226"/>
      <c r="NEK11" s="226"/>
      <c r="NEL11" s="226"/>
      <c r="NEM11" s="226"/>
      <c r="NEN11" s="226"/>
      <c r="NEO11" s="226"/>
      <c r="NEP11" s="226"/>
      <c r="NEQ11" s="226"/>
      <c r="NER11" s="226"/>
      <c r="NES11" s="226"/>
      <c r="NET11" s="226"/>
      <c r="NEU11" s="226"/>
      <c r="NEV11" s="226"/>
      <c r="NEW11" s="226"/>
      <c r="NEX11" s="226"/>
      <c r="NEY11" s="226"/>
      <c r="NEZ11" s="226"/>
      <c r="NFA11" s="226"/>
      <c r="NFB11" s="226"/>
      <c r="NFC11" s="226"/>
      <c r="NFD11" s="226"/>
      <c r="NFE11" s="226"/>
      <c r="NFF11" s="226"/>
      <c r="NFG11" s="226"/>
      <c r="NFH11" s="226"/>
      <c r="NFI11" s="226"/>
      <c r="NFJ11" s="226"/>
      <c r="NFK11" s="226"/>
      <c r="NFL11" s="226"/>
      <c r="NFM11" s="226"/>
      <c r="NFN11" s="226"/>
      <c r="NFO11" s="226"/>
      <c r="NFP11" s="226"/>
      <c r="NFQ11" s="226"/>
      <c r="NFR11" s="226"/>
      <c r="NFS11" s="226"/>
      <c r="NFT11" s="226"/>
      <c r="NFU11" s="226"/>
      <c r="NFV11" s="226"/>
      <c r="NFW11" s="226"/>
      <c r="NFX11" s="226"/>
      <c r="NFY11" s="226"/>
      <c r="NFZ11" s="226"/>
      <c r="NGA11" s="226"/>
      <c r="NGB11" s="226"/>
      <c r="NGC11" s="226"/>
      <c r="NGD11" s="226"/>
      <c r="NGE11" s="226"/>
      <c r="NGF11" s="226"/>
      <c r="NGG11" s="226"/>
      <c r="NGH11" s="226"/>
      <c r="NGI11" s="226"/>
      <c r="NGJ11" s="226"/>
      <c r="NGK11" s="226"/>
      <c r="NGL11" s="226"/>
      <c r="NGM11" s="226"/>
      <c r="NGN11" s="226"/>
      <c r="NGO11" s="226"/>
      <c r="NGP11" s="226"/>
      <c r="NGQ11" s="226"/>
      <c r="NGR11" s="226"/>
      <c r="NGS11" s="226"/>
      <c r="NGT11" s="226"/>
      <c r="NGU11" s="226"/>
      <c r="NGV11" s="226"/>
      <c r="NGW11" s="226"/>
      <c r="NGX11" s="226"/>
      <c r="NGY11" s="226"/>
      <c r="NGZ11" s="226"/>
      <c r="NHA11" s="226"/>
      <c r="NHB11" s="226"/>
      <c r="NHC11" s="226"/>
      <c r="NHD11" s="226"/>
      <c r="NHE11" s="226"/>
      <c r="NHF11" s="226"/>
      <c r="NHG11" s="226"/>
      <c r="NHH11" s="226"/>
      <c r="NHI11" s="226"/>
      <c r="NHJ11" s="226"/>
      <c r="NHK11" s="226"/>
      <c r="NHL11" s="226"/>
      <c r="NHM11" s="226"/>
      <c r="NHN11" s="226"/>
      <c r="NHO11" s="226"/>
      <c r="NHP11" s="226"/>
      <c r="NHQ11" s="226"/>
      <c r="NHR11" s="226"/>
      <c r="NHS11" s="226"/>
      <c r="NHT11" s="226"/>
      <c r="NHU11" s="226"/>
      <c r="NHV11" s="226"/>
      <c r="NHW11" s="226"/>
      <c r="NHX11" s="226"/>
      <c r="NHY11" s="226"/>
      <c r="NHZ11" s="226"/>
      <c r="NIA11" s="226"/>
      <c r="NIB11" s="226"/>
      <c r="NIC11" s="226"/>
      <c r="NID11" s="226"/>
      <c r="NIE11" s="226"/>
      <c r="NIF11" s="226"/>
      <c r="NIG11" s="226"/>
      <c r="NIH11" s="226"/>
      <c r="NII11" s="226"/>
      <c r="NIJ11" s="226"/>
      <c r="NIK11" s="226"/>
      <c r="NIL11" s="226"/>
      <c r="NIM11" s="226"/>
      <c r="NIN11" s="226"/>
      <c r="NIO11" s="226"/>
      <c r="NIP11" s="226"/>
      <c r="NIQ11" s="226"/>
      <c r="NIR11" s="226"/>
      <c r="NIS11" s="226"/>
      <c r="NIT11" s="226"/>
      <c r="NIU11" s="226"/>
      <c r="NIV11" s="226"/>
      <c r="NIW11" s="226"/>
      <c r="NIX11" s="226"/>
      <c r="NIY11" s="226"/>
      <c r="NIZ11" s="226"/>
      <c r="NJA11" s="226"/>
      <c r="NJB11" s="226"/>
      <c r="NJC11" s="226"/>
      <c r="NJD11" s="226"/>
      <c r="NJE11" s="226"/>
      <c r="NJF11" s="226"/>
      <c r="NJG11" s="226"/>
      <c r="NJH11" s="226"/>
      <c r="NJI11" s="226"/>
      <c r="NJJ11" s="226"/>
      <c r="NJK11" s="226"/>
      <c r="NJL11" s="226"/>
      <c r="NJM11" s="226"/>
      <c r="NJN11" s="226"/>
      <c r="NJO11" s="226"/>
      <c r="NJP11" s="226"/>
      <c r="NJQ11" s="226"/>
      <c r="NJR11" s="226"/>
      <c r="NJS11" s="226"/>
      <c r="NJT11" s="226"/>
      <c r="NJU11" s="226"/>
      <c r="NJV11" s="226"/>
      <c r="NJW11" s="226"/>
      <c r="NJX11" s="226"/>
      <c r="NJY11" s="226"/>
      <c r="NJZ11" s="226"/>
      <c r="NKA11" s="226"/>
      <c r="NKB11" s="226"/>
      <c r="NKC11" s="226"/>
      <c r="NKD11" s="226"/>
      <c r="NKE11" s="226"/>
      <c r="NKF11" s="226"/>
      <c r="NKG11" s="226"/>
      <c r="NKH11" s="226"/>
      <c r="NKI11" s="226"/>
      <c r="NKJ11" s="226"/>
      <c r="NKK11" s="226"/>
      <c r="NKL11" s="226"/>
      <c r="NKM11" s="226"/>
      <c r="NKN11" s="226"/>
      <c r="NKO11" s="226"/>
      <c r="NKP11" s="226"/>
      <c r="NKQ11" s="226"/>
      <c r="NKR11" s="226"/>
      <c r="NKS11" s="226"/>
      <c r="NKT11" s="226"/>
      <c r="NKU11" s="226"/>
      <c r="NKV11" s="226"/>
      <c r="NKW11" s="226"/>
      <c r="NKX11" s="226"/>
      <c r="NKY11" s="226"/>
      <c r="NKZ11" s="226"/>
      <c r="NLA11" s="226"/>
      <c r="NLB11" s="226"/>
      <c r="NLC11" s="226"/>
      <c r="NLD11" s="226"/>
      <c r="NLE11" s="226"/>
      <c r="NLF11" s="226"/>
      <c r="NLG11" s="226"/>
      <c r="NLH11" s="226"/>
      <c r="NLI11" s="226"/>
      <c r="NLJ11" s="226"/>
      <c r="NLK11" s="226"/>
      <c r="NLL11" s="226"/>
      <c r="NLM11" s="226"/>
      <c r="NLN11" s="226"/>
      <c r="NLO11" s="226"/>
      <c r="NLP11" s="226"/>
      <c r="NLQ11" s="226"/>
      <c r="NLR11" s="226"/>
      <c r="NLS11" s="226"/>
      <c r="NLT11" s="226"/>
      <c r="NLU11" s="226"/>
      <c r="NLV11" s="226"/>
      <c r="NLW11" s="226"/>
      <c r="NLX11" s="226"/>
      <c r="NLY11" s="226"/>
      <c r="NLZ11" s="226"/>
      <c r="NMA11" s="226"/>
      <c r="NMB11" s="226"/>
      <c r="NMC11" s="226"/>
      <c r="NMD11" s="226"/>
      <c r="NME11" s="226"/>
      <c r="NMF11" s="226"/>
      <c r="NMG11" s="226"/>
      <c r="NMH11" s="226"/>
      <c r="NMI11" s="226"/>
      <c r="NMJ11" s="226"/>
      <c r="NMK11" s="226"/>
      <c r="NML11" s="226"/>
      <c r="NMM11" s="226"/>
      <c r="NMN11" s="226"/>
      <c r="NMO11" s="226"/>
      <c r="NMP11" s="226"/>
      <c r="NMQ11" s="226"/>
      <c r="NMR11" s="226"/>
      <c r="NMS11" s="226"/>
      <c r="NMT11" s="226"/>
      <c r="NMU11" s="226"/>
      <c r="NMV11" s="226"/>
      <c r="NMW11" s="226"/>
      <c r="NMX11" s="226"/>
      <c r="NMY11" s="226"/>
      <c r="NMZ11" s="226"/>
      <c r="NNA11" s="226"/>
      <c r="NNB11" s="226"/>
      <c r="NNC11" s="226"/>
      <c r="NND11" s="226"/>
      <c r="NNE11" s="226"/>
      <c r="NNF11" s="226"/>
      <c r="NNG11" s="226"/>
      <c r="NNH11" s="226"/>
      <c r="NNI11" s="226"/>
      <c r="NNJ11" s="226"/>
      <c r="NNK11" s="226"/>
      <c r="NNL11" s="226"/>
      <c r="NNM11" s="226"/>
      <c r="NNN11" s="226"/>
      <c r="NNO11" s="226"/>
      <c r="NNP11" s="226"/>
      <c r="NNQ11" s="226"/>
      <c r="NNR11" s="226"/>
      <c r="NNS11" s="226"/>
      <c r="NNT11" s="226"/>
      <c r="NNU11" s="226"/>
      <c r="NNV11" s="226"/>
      <c r="NNW11" s="226"/>
      <c r="NNX11" s="226"/>
      <c r="NNY11" s="226"/>
      <c r="NNZ11" s="226"/>
      <c r="NOA11" s="226"/>
      <c r="NOB11" s="226"/>
      <c r="NOC11" s="226"/>
      <c r="NOD11" s="226"/>
      <c r="NOE11" s="226"/>
      <c r="NOF11" s="226"/>
      <c r="NOG11" s="226"/>
      <c r="NOH11" s="226"/>
      <c r="NOI11" s="226"/>
      <c r="NOJ11" s="226"/>
      <c r="NOK11" s="226"/>
      <c r="NOL11" s="226"/>
      <c r="NOM11" s="226"/>
      <c r="NON11" s="226"/>
      <c r="NOO11" s="226"/>
      <c r="NOP11" s="226"/>
      <c r="NOQ11" s="226"/>
      <c r="NOR11" s="226"/>
      <c r="NOS11" s="226"/>
      <c r="NOT11" s="226"/>
      <c r="NOU11" s="226"/>
      <c r="NOV11" s="226"/>
      <c r="NOW11" s="226"/>
      <c r="NOX11" s="226"/>
      <c r="NOY11" s="226"/>
      <c r="NOZ11" s="226"/>
      <c r="NPA11" s="226"/>
      <c r="NPB11" s="226"/>
      <c r="NPC11" s="226"/>
      <c r="NPD11" s="226"/>
      <c r="NPE11" s="226"/>
      <c r="NPF11" s="226"/>
      <c r="NPG11" s="226"/>
      <c r="NPH11" s="226"/>
      <c r="NPI11" s="226"/>
      <c r="NPJ11" s="226"/>
      <c r="NPK11" s="226"/>
      <c r="NPL11" s="226"/>
      <c r="NPM11" s="226"/>
      <c r="NPN11" s="226"/>
      <c r="NPO11" s="226"/>
      <c r="NPP11" s="226"/>
      <c r="NPQ11" s="226"/>
      <c r="NPR11" s="226"/>
      <c r="NPS11" s="226"/>
      <c r="NPT11" s="226"/>
      <c r="NPU11" s="226"/>
      <c r="NPV11" s="226"/>
      <c r="NPW11" s="226"/>
      <c r="NPX11" s="226"/>
      <c r="NPY11" s="226"/>
      <c r="NPZ11" s="226"/>
      <c r="NQA11" s="226"/>
      <c r="NQB11" s="226"/>
      <c r="NQC11" s="226"/>
      <c r="NQD11" s="226"/>
      <c r="NQE11" s="226"/>
      <c r="NQF11" s="226"/>
      <c r="NQG11" s="226"/>
      <c r="NQH11" s="226"/>
      <c r="NQI11" s="226"/>
      <c r="NQJ11" s="226"/>
      <c r="NQK11" s="226"/>
      <c r="NQL11" s="226"/>
      <c r="NQM11" s="226"/>
      <c r="NQN11" s="226"/>
      <c r="NQO11" s="226"/>
      <c r="NQP11" s="226"/>
      <c r="NQQ11" s="226"/>
      <c r="NQR11" s="226"/>
      <c r="NQS11" s="226"/>
      <c r="NQT11" s="226"/>
      <c r="NQU11" s="226"/>
      <c r="NQV11" s="226"/>
      <c r="NQW11" s="226"/>
      <c r="NQX11" s="226"/>
      <c r="NQY11" s="226"/>
      <c r="NQZ11" s="226"/>
      <c r="NRA11" s="226"/>
      <c r="NRB11" s="226"/>
      <c r="NRC11" s="226"/>
      <c r="NRD11" s="226"/>
      <c r="NRE11" s="226"/>
      <c r="NRF11" s="226"/>
      <c r="NRG11" s="226"/>
      <c r="NRH11" s="226"/>
      <c r="NRI11" s="226"/>
      <c r="NRJ11" s="226"/>
      <c r="NRK11" s="226"/>
      <c r="NRL11" s="226"/>
      <c r="NRM11" s="226"/>
      <c r="NRN11" s="226"/>
      <c r="NRO11" s="226"/>
      <c r="NRP11" s="226"/>
      <c r="NRQ11" s="226"/>
      <c r="NRR11" s="226"/>
      <c r="NRS11" s="226"/>
      <c r="NRT11" s="226"/>
      <c r="NRU11" s="226"/>
      <c r="NRV11" s="226"/>
      <c r="NRW11" s="226"/>
      <c r="NRX11" s="226"/>
      <c r="NRY11" s="226"/>
      <c r="NRZ11" s="226"/>
      <c r="NSA11" s="226"/>
      <c r="NSB11" s="226"/>
      <c r="NSC11" s="226"/>
      <c r="NSD11" s="226"/>
      <c r="NSE11" s="226"/>
      <c r="NSF11" s="226"/>
      <c r="NSG11" s="226"/>
      <c r="NSH11" s="226"/>
      <c r="NSI11" s="226"/>
      <c r="NSJ11" s="226"/>
      <c r="NSK11" s="226"/>
      <c r="NSL11" s="226"/>
      <c r="NSM11" s="226"/>
      <c r="NSN11" s="226"/>
      <c r="NSO11" s="226"/>
      <c r="NSP11" s="226"/>
      <c r="NSQ11" s="226"/>
      <c r="NSR11" s="226"/>
      <c r="NSS11" s="226"/>
      <c r="NST11" s="226"/>
      <c r="NSU11" s="226"/>
      <c r="NSV11" s="226"/>
      <c r="NSW11" s="226"/>
      <c r="NSX11" s="226"/>
      <c r="NSY11" s="226"/>
      <c r="NSZ11" s="226"/>
      <c r="NTA11" s="226"/>
      <c r="NTB11" s="226"/>
      <c r="NTC11" s="226"/>
      <c r="NTD11" s="226"/>
      <c r="NTE11" s="226"/>
      <c r="NTF11" s="226"/>
      <c r="NTG11" s="226"/>
      <c r="NTH11" s="226"/>
      <c r="NTI11" s="226"/>
      <c r="NTJ11" s="226"/>
      <c r="NTK11" s="226"/>
      <c r="NTL11" s="226"/>
      <c r="NTM11" s="226"/>
      <c r="NTN11" s="226"/>
      <c r="NTO11" s="226"/>
      <c r="NTP11" s="226"/>
      <c r="NTQ11" s="226"/>
      <c r="NTR11" s="226"/>
      <c r="NTS11" s="226"/>
      <c r="NTT11" s="226"/>
      <c r="NTU11" s="226"/>
      <c r="NTV11" s="226"/>
      <c r="NTW11" s="226"/>
      <c r="NTX11" s="226"/>
      <c r="NTY11" s="226"/>
      <c r="NTZ11" s="226"/>
      <c r="NUA11" s="226"/>
      <c r="NUB11" s="226"/>
      <c r="NUC11" s="226"/>
      <c r="NUD11" s="226"/>
      <c r="NUE11" s="226"/>
      <c r="NUF11" s="226"/>
      <c r="NUG11" s="226"/>
      <c r="NUH11" s="226"/>
      <c r="NUI11" s="226"/>
      <c r="NUJ11" s="226"/>
      <c r="NUK11" s="226"/>
      <c r="NUL11" s="226"/>
      <c r="NUM11" s="226"/>
      <c r="NUN11" s="226"/>
      <c r="NUO11" s="226"/>
      <c r="NUP11" s="226"/>
      <c r="NUQ11" s="226"/>
      <c r="NUR11" s="226"/>
      <c r="NUS11" s="226"/>
      <c r="NUT11" s="226"/>
      <c r="NUU11" s="226"/>
      <c r="NUV11" s="226"/>
      <c r="NUW11" s="226"/>
      <c r="NUX11" s="226"/>
      <c r="NUY11" s="226"/>
      <c r="NUZ11" s="226"/>
      <c r="NVA11" s="226"/>
      <c r="NVB11" s="226"/>
      <c r="NVC11" s="226"/>
      <c r="NVD11" s="226"/>
      <c r="NVE11" s="226"/>
      <c r="NVF11" s="226"/>
      <c r="NVG11" s="226"/>
      <c r="NVH11" s="226"/>
      <c r="NVI11" s="226"/>
      <c r="NVJ11" s="226"/>
      <c r="NVK11" s="226"/>
      <c r="NVL11" s="226"/>
      <c r="NVM11" s="226"/>
      <c r="NVN11" s="226"/>
      <c r="NVO11" s="226"/>
      <c r="NVP11" s="226"/>
      <c r="NVQ11" s="226"/>
      <c r="NVR11" s="226"/>
      <c r="NVS11" s="226"/>
      <c r="NVT11" s="226"/>
      <c r="NVU11" s="226"/>
      <c r="NVV11" s="226"/>
      <c r="NVW11" s="226"/>
      <c r="NVX11" s="226"/>
      <c r="NVY11" s="226"/>
      <c r="NVZ11" s="226"/>
      <c r="NWA11" s="226"/>
      <c r="NWB11" s="226"/>
      <c r="NWC11" s="226"/>
      <c r="NWD11" s="226"/>
      <c r="NWE11" s="226"/>
      <c r="NWF11" s="226"/>
      <c r="NWG11" s="226"/>
      <c r="NWH11" s="226"/>
      <c r="NWI11" s="226"/>
      <c r="NWJ11" s="226"/>
      <c r="NWK11" s="226"/>
      <c r="NWL11" s="226"/>
      <c r="NWM11" s="226"/>
      <c r="NWN11" s="226"/>
      <c r="NWO11" s="226"/>
      <c r="NWP11" s="226"/>
      <c r="NWQ11" s="226"/>
      <c r="NWR11" s="226"/>
      <c r="NWS11" s="226"/>
      <c r="NWT11" s="226"/>
      <c r="NWU11" s="226"/>
      <c r="NWV11" s="226"/>
      <c r="NWW11" s="226"/>
      <c r="NWX11" s="226"/>
      <c r="NWY11" s="226"/>
      <c r="NWZ11" s="226"/>
      <c r="NXA11" s="226"/>
      <c r="NXB11" s="226"/>
      <c r="NXC11" s="226"/>
      <c r="NXD11" s="226"/>
      <c r="NXE11" s="226"/>
      <c r="NXF11" s="226"/>
      <c r="NXG11" s="226"/>
      <c r="NXH11" s="226"/>
      <c r="NXI11" s="226"/>
      <c r="NXJ11" s="226"/>
      <c r="NXK11" s="226"/>
      <c r="NXL11" s="226"/>
      <c r="NXM11" s="226"/>
      <c r="NXN11" s="226"/>
      <c r="NXO11" s="226"/>
      <c r="NXP11" s="226"/>
      <c r="NXQ11" s="226"/>
      <c r="NXR11" s="226"/>
      <c r="NXS11" s="226"/>
      <c r="NXT11" s="226"/>
      <c r="NXU11" s="226"/>
      <c r="NXV11" s="226"/>
      <c r="NXW11" s="226"/>
      <c r="NXX11" s="226"/>
      <c r="NXY11" s="226"/>
      <c r="NXZ11" s="226"/>
      <c r="NYA11" s="226"/>
      <c r="NYB11" s="226"/>
      <c r="NYC11" s="226"/>
      <c r="NYD11" s="226"/>
      <c r="NYE11" s="226"/>
      <c r="NYF11" s="226"/>
      <c r="NYG11" s="226"/>
      <c r="NYH11" s="226"/>
      <c r="NYI11" s="226"/>
      <c r="NYJ11" s="226"/>
      <c r="NYK11" s="226"/>
      <c r="NYL11" s="226"/>
      <c r="NYM11" s="226"/>
      <c r="NYN11" s="226"/>
      <c r="NYO11" s="226"/>
      <c r="NYP11" s="226"/>
      <c r="NYQ11" s="226"/>
      <c r="NYR11" s="226"/>
      <c r="NYS11" s="226"/>
      <c r="NYT11" s="226"/>
      <c r="NYU11" s="226"/>
      <c r="NYV11" s="226"/>
      <c r="NYW11" s="226"/>
      <c r="NYX11" s="226"/>
      <c r="NYY11" s="226"/>
      <c r="NYZ11" s="226"/>
      <c r="NZA11" s="226"/>
      <c r="NZB11" s="226"/>
      <c r="NZC11" s="226"/>
      <c r="NZD11" s="226"/>
      <c r="NZE11" s="226"/>
      <c r="NZF11" s="226"/>
      <c r="NZG11" s="226"/>
      <c r="NZH11" s="226"/>
      <c r="NZI11" s="226"/>
      <c r="NZJ11" s="226"/>
      <c r="NZK11" s="226"/>
      <c r="NZL11" s="226"/>
      <c r="NZM11" s="226"/>
      <c r="NZN11" s="226"/>
      <c r="NZO11" s="226"/>
      <c r="NZP11" s="226"/>
      <c r="NZQ11" s="226"/>
      <c r="NZR11" s="226"/>
      <c r="NZS11" s="226"/>
      <c r="NZT11" s="226"/>
      <c r="NZU11" s="226"/>
      <c r="NZV11" s="226"/>
      <c r="NZW11" s="226"/>
      <c r="NZX11" s="226"/>
      <c r="NZY11" s="226"/>
      <c r="NZZ11" s="226"/>
      <c r="OAA11" s="226"/>
      <c r="OAB11" s="226"/>
      <c r="OAC11" s="226"/>
      <c r="OAD11" s="226"/>
      <c r="OAE11" s="226"/>
      <c r="OAF11" s="226"/>
      <c r="OAG11" s="226"/>
      <c r="OAH11" s="226"/>
      <c r="OAI11" s="226"/>
      <c r="OAJ11" s="226"/>
      <c r="OAK11" s="226"/>
      <c r="OAL11" s="226"/>
      <c r="OAM11" s="226"/>
      <c r="OAN11" s="226"/>
      <c r="OAO11" s="226"/>
      <c r="OAP11" s="226"/>
      <c r="OAQ11" s="226"/>
      <c r="OAR11" s="226"/>
      <c r="OAS11" s="226"/>
      <c r="OAT11" s="226"/>
      <c r="OAU11" s="226"/>
      <c r="OAV11" s="226"/>
      <c r="OAW11" s="226"/>
      <c r="OAX11" s="226"/>
      <c r="OAY11" s="226"/>
      <c r="OAZ11" s="226"/>
      <c r="OBA11" s="226"/>
      <c r="OBB11" s="226"/>
      <c r="OBC11" s="226"/>
      <c r="OBD11" s="226"/>
      <c r="OBE11" s="226"/>
      <c r="OBF11" s="226"/>
      <c r="OBG11" s="226"/>
      <c r="OBH11" s="226"/>
      <c r="OBI11" s="226"/>
      <c r="OBJ11" s="226"/>
      <c r="OBK11" s="226"/>
      <c r="OBL11" s="226"/>
      <c r="OBM11" s="226"/>
      <c r="OBN11" s="226"/>
      <c r="OBO11" s="226"/>
      <c r="OBP11" s="226"/>
      <c r="OBQ11" s="226"/>
      <c r="OBR11" s="226"/>
      <c r="OBS11" s="226"/>
      <c r="OBT11" s="226"/>
      <c r="OBU11" s="226"/>
      <c r="OBV11" s="226"/>
      <c r="OBW11" s="226"/>
      <c r="OBX11" s="226"/>
      <c r="OBY11" s="226"/>
      <c r="OBZ11" s="226"/>
      <c r="OCA11" s="226"/>
      <c r="OCB11" s="226"/>
      <c r="OCC11" s="226"/>
      <c r="OCD11" s="226"/>
      <c r="OCE11" s="226"/>
      <c r="OCF11" s="226"/>
      <c r="OCG11" s="226"/>
      <c r="OCH11" s="226"/>
      <c r="OCI11" s="226"/>
      <c r="OCJ11" s="226"/>
      <c r="OCK11" s="226"/>
      <c r="OCL11" s="226"/>
      <c r="OCM11" s="226"/>
      <c r="OCN11" s="226"/>
      <c r="OCO11" s="226"/>
      <c r="OCP11" s="226"/>
      <c r="OCQ11" s="226"/>
      <c r="OCR11" s="226"/>
      <c r="OCS11" s="226"/>
      <c r="OCT11" s="226"/>
      <c r="OCU11" s="226"/>
      <c r="OCV11" s="226"/>
      <c r="OCW11" s="226"/>
      <c r="OCX11" s="226"/>
      <c r="OCY11" s="226"/>
      <c r="OCZ11" s="226"/>
      <c r="ODA11" s="226"/>
      <c r="ODB11" s="226"/>
      <c r="ODC11" s="226"/>
      <c r="ODD11" s="226"/>
      <c r="ODE11" s="226"/>
      <c r="ODF11" s="226"/>
      <c r="ODG11" s="226"/>
      <c r="ODH11" s="226"/>
      <c r="ODI11" s="226"/>
      <c r="ODJ11" s="226"/>
      <c r="ODK11" s="226"/>
      <c r="ODL11" s="226"/>
      <c r="ODM11" s="226"/>
      <c r="ODN11" s="226"/>
      <c r="ODO11" s="226"/>
      <c r="ODP11" s="226"/>
      <c r="ODQ11" s="226"/>
      <c r="ODR11" s="226"/>
      <c r="ODS11" s="226"/>
      <c r="ODT11" s="226"/>
      <c r="ODU11" s="226"/>
      <c r="ODV11" s="226"/>
      <c r="ODW11" s="226"/>
      <c r="ODX11" s="226"/>
      <c r="ODY11" s="226"/>
      <c r="ODZ11" s="226"/>
      <c r="OEA11" s="226"/>
      <c r="OEB11" s="226"/>
      <c r="OEC11" s="226"/>
      <c r="OED11" s="226"/>
      <c r="OEE11" s="226"/>
      <c r="OEF11" s="226"/>
      <c r="OEG11" s="226"/>
      <c r="OEH11" s="226"/>
      <c r="OEI11" s="226"/>
      <c r="OEJ11" s="226"/>
      <c r="OEK11" s="226"/>
      <c r="OEL11" s="226"/>
      <c r="OEM11" s="226"/>
      <c r="OEN11" s="226"/>
      <c r="OEO11" s="226"/>
      <c r="OEP11" s="226"/>
      <c r="OEQ11" s="226"/>
      <c r="OER11" s="226"/>
      <c r="OES11" s="226"/>
      <c r="OET11" s="226"/>
      <c r="OEU11" s="226"/>
      <c r="OEV11" s="226"/>
      <c r="OEW11" s="226"/>
      <c r="OEX11" s="226"/>
      <c r="OEY11" s="226"/>
      <c r="OEZ11" s="226"/>
      <c r="OFA11" s="226"/>
      <c r="OFB11" s="226"/>
      <c r="OFC11" s="226"/>
      <c r="OFD11" s="226"/>
      <c r="OFE11" s="226"/>
      <c r="OFF11" s="226"/>
      <c r="OFG11" s="226"/>
      <c r="OFH11" s="226"/>
      <c r="OFI11" s="226"/>
      <c r="OFJ11" s="226"/>
      <c r="OFK11" s="226"/>
      <c r="OFL11" s="226"/>
      <c r="OFM11" s="226"/>
      <c r="OFN11" s="226"/>
      <c r="OFO11" s="226"/>
      <c r="OFP11" s="226"/>
      <c r="OFQ11" s="226"/>
      <c r="OFR11" s="226"/>
      <c r="OFS11" s="226"/>
      <c r="OFT11" s="226"/>
      <c r="OFU11" s="226"/>
      <c r="OFV11" s="226"/>
      <c r="OFW11" s="226"/>
      <c r="OFX11" s="226"/>
      <c r="OFY11" s="226"/>
      <c r="OFZ11" s="226"/>
      <c r="OGA11" s="226"/>
      <c r="OGB11" s="226"/>
      <c r="OGC11" s="226"/>
      <c r="OGD11" s="226"/>
      <c r="OGE11" s="226"/>
      <c r="OGF11" s="226"/>
      <c r="OGG11" s="226"/>
      <c r="OGH11" s="226"/>
      <c r="OGI11" s="226"/>
      <c r="OGJ11" s="226"/>
      <c r="OGK11" s="226"/>
      <c r="OGL11" s="226"/>
      <c r="OGM11" s="226"/>
      <c r="OGN11" s="226"/>
      <c r="OGO11" s="226"/>
      <c r="OGP11" s="226"/>
      <c r="OGQ11" s="226"/>
      <c r="OGR11" s="226"/>
      <c r="OGS11" s="226"/>
      <c r="OGT11" s="226"/>
      <c r="OGU11" s="226"/>
      <c r="OGV11" s="226"/>
      <c r="OGW11" s="226"/>
      <c r="OGX11" s="226"/>
      <c r="OGY11" s="226"/>
      <c r="OGZ11" s="226"/>
      <c r="OHA11" s="226"/>
      <c r="OHB11" s="226"/>
      <c r="OHC11" s="226"/>
      <c r="OHD11" s="226"/>
      <c r="OHE11" s="226"/>
      <c r="OHF11" s="226"/>
      <c r="OHG11" s="226"/>
      <c r="OHH11" s="226"/>
      <c r="OHI11" s="226"/>
      <c r="OHJ11" s="226"/>
      <c r="OHK11" s="226"/>
      <c r="OHL11" s="226"/>
      <c r="OHM11" s="226"/>
      <c r="OHN11" s="226"/>
      <c r="OHO11" s="226"/>
      <c r="OHP11" s="226"/>
      <c r="OHQ11" s="226"/>
      <c r="OHR11" s="226"/>
      <c r="OHS11" s="226"/>
      <c r="OHT11" s="226"/>
      <c r="OHU11" s="226"/>
      <c r="OHV11" s="226"/>
      <c r="OHW11" s="226"/>
      <c r="OHX11" s="226"/>
      <c r="OHY11" s="226"/>
      <c r="OHZ11" s="226"/>
      <c r="OIA11" s="226"/>
      <c r="OIB11" s="226"/>
      <c r="OIC11" s="226"/>
      <c r="OID11" s="226"/>
      <c r="OIE11" s="226"/>
      <c r="OIF11" s="226"/>
      <c r="OIG11" s="226"/>
      <c r="OIH11" s="226"/>
      <c r="OII11" s="226"/>
      <c r="OIJ11" s="226"/>
      <c r="OIK11" s="226"/>
      <c r="OIL11" s="226"/>
      <c r="OIM11" s="226"/>
      <c r="OIN11" s="226"/>
      <c r="OIO11" s="226"/>
      <c r="OIP11" s="226"/>
      <c r="OIQ11" s="226"/>
      <c r="OIR11" s="226"/>
      <c r="OIS11" s="226"/>
      <c r="OIT11" s="226"/>
      <c r="OIU11" s="226"/>
      <c r="OIV11" s="226"/>
      <c r="OIW11" s="226"/>
      <c r="OIX11" s="226"/>
      <c r="OIY11" s="226"/>
      <c r="OIZ11" s="226"/>
      <c r="OJA11" s="226"/>
      <c r="OJB11" s="226"/>
      <c r="OJC11" s="226"/>
      <c r="OJD11" s="226"/>
      <c r="OJE11" s="226"/>
      <c r="OJF11" s="226"/>
      <c r="OJG11" s="226"/>
      <c r="OJH11" s="226"/>
      <c r="OJI11" s="226"/>
      <c r="OJJ11" s="226"/>
      <c r="OJK11" s="226"/>
      <c r="OJL11" s="226"/>
      <c r="OJM11" s="226"/>
      <c r="OJN11" s="226"/>
      <c r="OJO11" s="226"/>
      <c r="OJP11" s="226"/>
      <c r="OJQ11" s="226"/>
      <c r="OJR11" s="226"/>
      <c r="OJS11" s="226"/>
      <c r="OJT11" s="226"/>
      <c r="OJU11" s="226"/>
      <c r="OJV11" s="226"/>
      <c r="OJW11" s="226"/>
      <c r="OJX11" s="226"/>
      <c r="OJY11" s="226"/>
      <c r="OJZ11" s="226"/>
      <c r="OKA11" s="226"/>
      <c r="OKB11" s="226"/>
      <c r="OKC11" s="226"/>
      <c r="OKD11" s="226"/>
      <c r="OKE11" s="226"/>
      <c r="OKF11" s="226"/>
      <c r="OKG11" s="226"/>
      <c r="OKH11" s="226"/>
      <c r="OKI11" s="226"/>
      <c r="OKJ11" s="226"/>
      <c r="OKK11" s="226"/>
      <c r="OKL11" s="226"/>
      <c r="OKM11" s="226"/>
      <c r="OKN11" s="226"/>
      <c r="OKO11" s="226"/>
      <c r="OKP11" s="226"/>
      <c r="OKQ11" s="226"/>
      <c r="OKR11" s="226"/>
      <c r="OKS11" s="226"/>
      <c r="OKT11" s="226"/>
      <c r="OKU11" s="226"/>
      <c r="OKV11" s="226"/>
      <c r="OKW11" s="226"/>
      <c r="OKX11" s="226"/>
      <c r="OKY11" s="226"/>
      <c r="OKZ11" s="226"/>
      <c r="OLA11" s="226"/>
      <c r="OLB11" s="226"/>
      <c r="OLC11" s="226"/>
      <c r="OLD11" s="226"/>
      <c r="OLE11" s="226"/>
      <c r="OLF11" s="226"/>
      <c r="OLG11" s="226"/>
      <c r="OLH11" s="226"/>
      <c r="OLI11" s="226"/>
      <c r="OLJ11" s="226"/>
      <c r="OLK11" s="226"/>
      <c r="OLL11" s="226"/>
      <c r="OLM11" s="226"/>
      <c r="OLN11" s="226"/>
      <c r="OLO11" s="226"/>
      <c r="OLP11" s="226"/>
      <c r="OLQ11" s="226"/>
      <c r="OLR11" s="226"/>
      <c r="OLS11" s="226"/>
      <c r="OLT11" s="226"/>
      <c r="OLU11" s="226"/>
      <c r="OLV11" s="226"/>
      <c r="OLW11" s="226"/>
      <c r="OLX11" s="226"/>
      <c r="OLY11" s="226"/>
      <c r="OLZ11" s="226"/>
      <c r="OMA11" s="226"/>
      <c r="OMB11" s="226"/>
      <c r="OMC11" s="226"/>
      <c r="OMD11" s="226"/>
      <c r="OME11" s="226"/>
      <c r="OMF11" s="226"/>
      <c r="OMG11" s="226"/>
      <c r="OMH11" s="226"/>
      <c r="OMI11" s="226"/>
      <c r="OMJ11" s="226"/>
      <c r="OMK11" s="226"/>
      <c r="OML11" s="226"/>
      <c r="OMM11" s="226"/>
      <c r="OMN11" s="226"/>
      <c r="OMO11" s="226"/>
      <c r="OMP11" s="226"/>
      <c r="OMQ11" s="226"/>
      <c r="OMR11" s="226"/>
      <c r="OMS11" s="226"/>
      <c r="OMT11" s="226"/>
      <c r="OMU11" s="226"/>
      <c r="OMV11" s="226"/>
      <c r="OMW11" s="226"/>
      <c r="OMX11" s="226"/>
      <c r="OMY11" s="226"/>
      <c r="OMZ11" s="226"/>
      <c r="ONA11" s="226"/>
      <c r="ONB11" s="226"/>
      <c r="ONC11" s="226"/>
      <c r="OND11" s="226"/>
      <c r="ONE11" s="226"/>
      <c r="ONF11" s="226"/>
      <c r="ONG11" s="226"/>
      <c r="ONH11" s="226"/>
      <c r="ONI11" s="226"/>
      <c r="ONJ11" s="226"/>
      <c r="ONK11" s="226"/>
      <c r="ONL11" s="226"/>
      <c r="ONM11" s="226"/>
      <c r="ONN11" s="226"/>
      <c r="ONO11" s="226"/>
      <c r="ONP11" s="226"/>
      <c r="ONQ11" s="226"/>
      <c r="ONR11" s="226"/>
      <c r="ONS11" s="226"/>
      <c r="ONT11" s="226"/>
      <c r="ONU11" s="226"/>
      <c r="ONV11" s="226"/>
      <c r="ONW11" s="226"/>
      <c r="ONX11" s="226"/>
      <c r="ONY11" s="226"/>
      <c r="ONZ11" s="226"/>
      <c r="OOA11" s="226"/>
      <c r="OOB11" s="226"/>
      <c r="OOC11" s="226"/>
      <c r="OOD11" s="226"/>
      <c r="OOE11" s="226"/>
      <c r="OOF11" s="226"/>
      <c r="OOG11" s="226"/>
      <c r="OOH11" s="226"/>
      <c r="OOI11" s="226"/>
      <c r="OOJ11" s="226"/>
      <c r="OOK11" s="226"/>
      <c r="OOL11" s="226"/>
      <c r="OOM11" s="226"/>
      <c r="OON11" s="226"/>
      <c r="OOO11" s="226"/>
      <c r="OOP11" s="226"/>
      <c r="OOQ11" s="226"/>
      <c r="OOR11" s="226"/>
      <c r="OOS11" s="226"/>
      <c r="OOT11" s="226"/>
      <c r="OOU11" s="226"/>
      <c r="OOV11" s="226"/>
      <c r="OOW11" s="226"/>
      <c r="OOX11" s="226"/>
      <c r="OOY11" s="226"/>
      <c r="OOZ11" s="226"/>
      <c r="OPA11" s="226"/>
      <c r="OPB11" s="226"/>
      <c r="OPC11" s="226"/>
      <c r="OPD11" s="226"/>
      <c r="OPE11" s="226"/>
      <c r="OPF11" s="226"/>
      <c r="OPG11" s="226"/>
      <c r="OPH11" s="226"/>
      <c r="OPI11" s="226"/>
      <c r="OPJ11" s="226"/>
      <c r="OPK11" s="226"/>
      <c r="OPL11" s="226"/>
      <c r="OPM11" s="226"/>
      <c r="OPN11" s="226"/>
      <c r="OPO11" s="226"/>
      <c r="OPP11" s="226"/>
      <c r="OPQ11" s="226"/>
      <c r="OPR11" s="226"/>
      <c r="OPS11" s="226"/>
      <c r="OPT11" s="226"/>
      <c r="OPU11" s="226"/>
      <c r="OPV11" s="226"/>
      <c r="OPW11" s="226"/>
      <c r="OPX11" s="226"/>
      <c r="OPY11" s="226"/>
      <c r="OPZ11" s="226"/>
      <c r="OQA11" s="226"/>
      <c r="OQB11" s="226"/>
      <c r="OQC11" s="226"/>
      <c r="OQD11" s="226"/>
      <c r="OQE11" s="226"/>
      <c r="OQF11" s="226"/>
      <c r="OQG11" s="226"/>
      <c r="OQH11" s="226"/>
      <c r="OQI11" s="226"/>
      <c r="OQJ11" s="226"/>
      <c r="OQK11" s="226"/>
      <c r="OQL11" s="226"/>
      <c r="OQM11" s="226"/>
      <c r="OQN11" s="226"/>
      <c r="OQO11" s="226"/>
      <c r="OQP11" s="226"/>
      <c r="OQQ11" s="226"/>
      <c r="OQR11" s="226"/>
      <c r="OQS11" s="226"/>
      <c r="OQT11" s="226"/>
      <c r="OQU11" s="226"/>
      <c r="OQV11" s="226"/>
      <c r="OQW11" s="226"/>
      <c r="OQX11" s="226"/>
      <c r="OQY11" s="226"/>
      <c r="OQZ11" s="226"/>
      <c r="ORA11" s="226"/>
      <c r="ORB11" s="226"/>
      <c r="ORC11" s="226"/>
      <c r="ORD11" s="226"/>
      <c r="ORE11" s="226"/>
      <c r="ORF11" s="226"/>
      <c r="ORG11" s="226"/>
      <c r="ORH11" s="226"/>
      <c r="ORI11" s="226"/>
      <c r="ORJ11" s="226"/>
      <c r="ORK11" s="226"/>
      <c r="ORL11" s="226"/>
      <c r="ORM11" s="226"/>
      <c r="ORN11" s="226"/>
      <c r="ORO11" s="226"/>
      <c r="ORP11" s="226"/>
      <c r="ORQ11" s="226"/>
      <c r="ORR11" s="226"/>
      <c r="ORS11" s="226"/>
      <c r="ORT11" s="226"/>
      <c r="ORU11" s="226"/>
      <c r="ORV11" s="226"/>
      <c r="ORW11" s="226"/>
      <c r="ORX11" s="226"/>
      <c r="ORY11" s="226"/>
      <c r="ORZ11" s="226"/>
      <c r="OSA11" s="226"/>
      <c r="OSB11" s="226"/>
      <c r="OSC11" s="226"/>
      <c r="OSD11" s="226"/>
      <c r="OSE11" s="226"/>
      <c r="OSF11" s="226"/>
      <c r="OSG11" s="226"/>
      <c r="OSH11" s="226"/>
      <c r="OSI11" s="226"/>
      <c r="OSJ11" s="226"/>
      <c r="OSK11" s="226"/>
      <c r="OSL11" s="226"/>
      <c r="OSM11" s="226"/>
      <c r="OSN11" s="226"/>
      <c r="OSO11" s="226"/>
      <c r="OSP11" s="226"/>
      <c r="OSQ11" s="226"/>
      <c r="OSR11" s="226"/>
      <c r="OSS11" s="226"/>
      <c r="OST11" s="226"/>
      <c r="OSU11" s="226"/>
      <c r="OSV11" s="226"/>
      <c r="OSW11" s="226"/>
      <c r="OSX11" s="226"/>
      <c r="OSY11" s="226"/>
      <c r="OSZ11" s="226"/>
      <c r="OTA11" s="226"/>
      <c r="OTB11" s="226"/>
      <c r="OTC11" s="226"/>
      <c r="OTD11" s="226"/>
      <c r="OTE11" s="226"/>
      <c r="OTF11" s="226"/>
      <c r="OTG11" s="226"/>
      <c r="OTH11" s="226"/>
      <c r="OTI11" s="226"/>
      <c r="OTJ11" s="226"/>
      <c r="OTK11" s="226"/>
      <c r="OTL11" s="226"/>
      <c r="OTM11" s="226"/>
      <c r="OTN11" s="226"/>
      <c r="OTO11" s="226"/>
      <c r="OTP11" s="226"/>
      <c r="OTQ11" s="226"/>
      <c r="OTR11" s="226"/>
      <c r="OTS11" s="226"/>
      <c r="OTT11" s="226"/>
      <c r="OTU11" s="226"/>
      <c r="OTV11" s="226"/>
      <c r="OTW11" s="226"/>
      <c r="OTX11" s="226"/>
      <c r="OTY11" s="226"/>
      <c r="OTZ11" s="226"/>
      <c r="OUA11" s="226"/>
      <c r="OUB11" s="226"/>
      <c r="OUC11" s="226"/>
      <c r="OUD11" s="226"/>
      <c r="OUE11" s="226"/>
      <c r="OUF11" s="226"/>
      <c r="OUG11" s="226"/>
      <c r="OUH11" s="226"/>
      <c r="OUI11" s="226"/>
      <c r="OUJ11" s="226"/>
      <c r="OUK11" s="226"/>
      <c r="OUL11" s="226"/>
      <c r="OUM11" s="226"/>
      <c r="OUN11" s="226"/>
      <c r="OUO11" s="226"/>
      <c r="OUP11" s="226"/>
      <c r="OUQ11" s="226"/>
      <c r="OUR11" s="226"/>
      <c r="OUS11" s="226"/>
      <c r="OUT11" s="226"/>
      <c r="OUU11" s="226"/>
      <c r="OUV11" s="226"/>
      <c r="OUW11" s="226"/>
      <c r="OUX11" s="226"/>
      <c r="OUY11" s="226"/>
      <c r="OUZ11" s="226"/>
      <c r="OVA11" s="226"/>
      <c r="OVB11" s="226"/>
      <c r="OVC11" s="226"/>
      <c r="OVD11" s="226"/>
      <c r="OVE11" s="226"/>
      <c r="OVF11" s="226"/>
      <c r="OVG11" s="226"/>
      <c r="OVH11" s="226"/>
      <c r="OVI11" s="226"/>
      <c r="OVJ11" s="226"/>
      <c r="OVK11" s="226"/>
      <c r="OVL11" s="226"/>
      <c r="OVM11" s="226"/>
      <c r="OVN11" s="226"/>
      <c r="OVO11" s="226"/>
      <c r="OVP11" s="226"/>
      <c r="OVQ11" s="226"/>
      <c r="OVR11" s="226"/>
      <c r="OVS11" s="226"/>
      <c r="OVT11" s="226"/>
      <c r="OVU11" s="226"/>
      <c r="OVV11" s="226"/>
      <c r="OVW11" s="226"/>
      <c r="OVX11" s="226"/>
      <c r="OVY11" s="226"/>
      <c r="OVZ11" s="226"/>
      <c r="OWA11" s="226"/>
      <c r="OWB11" s="226"/>
      <c r="OWC11" s="226"/>
      <c r="OWD11" s="226"/>
      <c r="OWE11" s="226"/>
      <c r="OWF11" s="226"/>
      <c r="OWG11" s="226"/>
      <c r="OWH11" s="226"/>
      <c r="OWI11" s="226"/>
      <c r="OWJ11" s="226"/>
      <c r="OWK11" s="226"/>
      <c r="OWL11" s="226"/>
      <c r="OWM11" s="226"/>
      <c r="OWN11" s="226"/>
      <c r="OWO11" s="226"/>
      <c r="OWP11" s="226"/>
      <c r="OWQ11" s="226"/>
      <c r="OWR11" s="226"/>
      <c r="OWS11" s="226"/>
      <c r="OWT11" s="226"/>
      <c r="OWU11" s="226"/>
      <c r="OWV11" s="226"/>
      <c r="OWW11" s="226"/>
      <c r="OWX11" s="226"/>
      <c r="OWY11" s="226"/>
      <c r="OWZ11" s="226"/>
      <c r="OXA11" s="226"/>
      <c r="OXB11" s="226"/>
      <c r="OXC11" s="226"/>
      <c r="OXD11" s="226"/>
      <c r="OXE11" s="226"/>
      <c r="OXF11" s="226"/>
      <c r="OXG11" s="226"/>
      <c r="OXH11" s="226"/>
      <c r="OXI11" s="226"/>
      <c r="OXJ11" s="226"/>
      <c r="OXK11" s="226"/>
      <c r="OXL11" s="226"/>
      <c r="OXM11" s="226"/>
      <c r="OXN11" s="226"/>
      <c r="OXO11" s="226"/>
      <c r="OXP11" s="226"/>
      <c r="OXQ11" s="226"/>
      <c r="OXR11" s="226"/>
      <c r="OXS11" s="226"/>
      <c r="OXT11" s="226"/>
      <c r="OXU11" s="226"/>
      <c r="OXV11" s="226"/>
      <c r="OXW11" s="226"/>
      <c r="OXX11" s="226"/>
      <c r="OXY11" s="226"/>
      <c r="OXZ11" s="226"/>
      <c r="OYA11" s="226"/>
      <c r="OYB11" s="226"/>
      <c r="OYC11" s="226"/>
      <c r="OYD11" s="226"/>
      <c r="OYE11" s="226"/>
      <c r="OYF11" s="226"/>
      <c r="OYG11" s="226"/>
      <c r="OYH11" s="226"/>
      <c r="OYI11" s="226"/>
      <c r="OYJ11" s="226"/>
      <c r="OYK11" s="226"/>
      <c r="OYL11" s="226"/>
      <c r="OYM11" s="226"/>
      <c r="OYN11" s="226"/>
      <c r="OYO11" s="226"/>
      <c r="OYP11" s="226"/>
      <c r="OYQ11" s="226"/>
      <c r="OYR11" s="226"/>
      <c r="OYS11" s="226"/>
      <c r="OYT11" s="226"/>
      <c r="OYU11" s="226"/>
      <c r="OYV11" s="226"/>
      <c r="OYW11" s="226"/>
      <c r="OYX11" s="226"/>
      <c r="OYY11" s="226"/>
      <c r="OYZ11" s="226"/>
      <c r="OZA11" s="226"/>
      <c r="OZB11" s="226"/>
      <c r="OZC11" s="226"/>
      <c r="OZD11" s="226"/>
      <c r="OZE11" s="226"/>
      <c r="OZF11" s="226"/>
      <c r="OZG11" s="226"/>
      <c r="OZH11" s="226"/>
      <c r="OZI11" s="226"/>
      <c r="OZJ11" s="226"/>
      <c r="OZK11" s="226"/>
      <c r="OZL11" s="226"/>
      <c r="OZM11" s="226"/>
      <c r="OZN11" s="226"/>
      <c r="OZO11" s="226"/>
      <c r="OZP11" s="226"/>
      <c r="OZQ11" s="226"/>
      <c r="OZR11" s="226"/>
      <c r="OZS11" s="226"/>
      <c r="OZT11" s="226"/>
      <c r="OZU11" s="226"/>
      <c r="OZV11" s="226"/>
      <c r="OZW11" s="226"/>
      <c r="OZX11" s="226"/>
      <c r="OZY11" s="226"/>
      <c r="OZZ11" s="226"/>
      <c r="PAA11" s="226"/>
      <c r="PAB11" s="226"/>
      <c r="PAC11" s="226"/>
      <c r="PAD11" s="226"/>
      <c r="PAE11" s="226"/>
      <c r="PAF11" s="226"/>
      <c r="PAG11" s="226"/>
      <c r="PAH11" s="226"/>
      <c r="PAI11" s="226"/>
      <c r="PAJ11" s="226"/>
      <c r="PAK11" s="226"/>
      <c r="PAL11" s="226"/>
      <c r="PAM11" s="226"/>
      <c r="PAN11" s="226"/>
      <c r="PAO11" s="226"/>
      <c r="PAP11" s="226"/>
      <c r="PAQ11" s="226"/>
      <c r="PAR11" s="226"/>
      <c r="PAS11" s="226"/>
      <c r="PAT11" s="226"/>
      <c r="PAU11" s="226"/>
      <c r="PAV11" s="226"/>
      <c r="PAW11" s="226"/>
      <c r="PAX11" s="226"/>
      <c r="PAY11" s="226"/>
      <c r="PAZ11" s="226"/>
      <c r="PBA11" s="226"/>
      <c r="PBB11" s="226"/>
      <c r="PBC11" s="226"/>
      <c r="PBD11" s="226"/>
      <c r="PBE11" s="226"/>
      <c r="PBF11" s="226"/>
      <c r="PBG11" s="226"/>
      <c r="PBH11" s="226"/>
      <c r="PBI11" s="226"/>
      <c r="PBJ11" s="226"/>
      <c r="PBK11" s="226"/>
      <c r="PBL11" s="226"/>
      <c r="PBM11" s="226"/>
      <c r="PBN11" s="226"/>
      <c r="PBO11" s="226"/>
      <c r="PBP11" s="226"/>
      <c r="PBQ11" s="226"/>
      <c r="PBR11" s="226"/>
      <c r="PBS11" s="226"/>
      <c r="PBT11" s="226"/>
      <c r="PBU11" s="226"/>
      <c r="PBV11" s="226"/>
      <c r="PBW11" s="226"/>
      <c r="PBX11" s="226"/>
      <c r="PBY11" s="226"/>
      <c r="PBZ11" s="226"/>
      <c r="PCA11" s="226"/>
      <c r="PCB11" s="226"/>
      <c r="PCC11" s="226"/>
      <c r="PCD11" s="226"/>
      <c r="PCE11" s="226"/>
      <c r="PCF11" s="226"/>
      <c r="PCG11" s="226"/>
      <c r="PCH11" s="226"/>
      <c r="PCI11" s="226"/>
      <c r="PCJ11" s="226"/>
      <c r="PCK11" s="226"/>
      <c r="PCL11" s="226"/>
      <c r="PCM11" s="226"/>
      <c r="PCN11" s="226"/>
      <c r="PCO11" s="226"/>
      <c r="PCP11" s="226"/>
      <c r="PCQ11" s="226"/>
      <c r="PCR11" s="226"/>
      <c r="PCS11" s="226"/>
      <c r="PCT11" s="226"/>
      <c r="PCU11" s="226"/>
      <c r="PCV11" s="226"/>
      <c r="PCW11" s="226"/>
      <c r="PCX11" s="226"/>
      <c r="PCY11" s="226"/>
      <c r="PCZ11" s="226"/>
      <c r="PDA11" s="226"/>
      <c r="PDB11" s="226"/>
      <c r="PDC11" s="226"/>
      <c r="PDD11" s="226"/>
      <c r="PDE11" s="226"/>
      <c r="PDF11" s="226"/>
      <c r="PDG11" s="226"/>
      <c r="PDH11" s="226"/>
      <c r="PDI11" s="226"/>
      <c r="PDJ11" s="226"/>
      <c r="PDK11" s="226"/>
      <c r="PDL11" s="226"/>
      <c r="PDM11" s="226"/>
      <c r="PDN11" s="226"/>
      <c r="PDO11" s="226"/>
      <c r="PDP11" s="226"/>
      <c r="PDQ11" s="226"/>
      <c r="PDR11" s="226"/>
      <c r="PDS11" s="226"/>
      <c r="PDT11" s="226"/>
      <c r="PDU11" s="226"/>
      <c r="PDV11" s="226"/>
      <c r="PDW11" s="226"/>
      <c r="PDX11" s="226"/>
      <c r="PDY11" s="226"/>
      <c r="PDZ11" s="226"/>
      <c r="PEA11" s="226"/>
      <c r="PEB11" s="226"/>
      <c r="PEC11" s="226"/>
      <c r="PED11" s="226"/>
      <c r="PEE11" s="226"/>
      <c r="PEF11" s="226"/>
      <c r="PEG11" s="226"/>
      <c r="PEH11" s="226"/>
      <c r="PEI11" s="226"/>
      <c r="PEJ11" s="226"/>
      <c r="PEK11" s="226"/>
      <c r="PEL11" s="226"/>
      <c r="PEM11" s="226"/>
      <c r="PEN11" s="226"/>
      <c r="PEO11" s="226"/>
      <c r="PEP11" s="226"/>
      <c r="PEQ11" s="226"/>
      <c r="PER11" s="226"/>
      <c r="PES11" s="226"/>
      <c r="PET11" s="226"/>
      <c r="PEU11" s="226"/>
      <c r="PEV11" s="226"/>
      <c r="PEW11" s="226"/>
      <c r="PEX11" s="226"/>
      <c r="PEY11" s="226"/>
      <c r="PEZ11" s="226"/>
      <c r="PFA11" s="226"/>
      <c r="PFB11" s="226"/>
      <c r="PFC11" s="226"/>
      <c r="PFD11" s="226"/>
      <c r="PFE11" s="226"/>
      <c r="PFF11" s="226"/>
      <c r="PFG11" s="226"/>
      <c r="PFH11" s="226"/>
      <c r="PFI11" s="226"/>
      <c r="PFJ11" s="226"/>
      <c r="PFK11" s="226"/>
      <c r="PFL11" s="226"/>
      <c r="PFM11" s="226"/>
      <c r="PFN11" s="226"/>
      <c r="PFO11" s="226"/>
      <c r="PFP11" s="226"/>
      <c r="PFQ11" s="226"/>
      <c r="PFR11" s="226"/>
      <c r="PFS11" s="226"/>
      <c r="PFT11" s="226"/>
      <c r="PFU11" s="226"/>
      <c r="PFV11" s="226"/>
      <c r="PFW11" s="226"/>
      <c r="PFX11" s="226"/>
      <c r="PFY11" s="226"/>
      <c r="PFZ11" s="226"/>
      <c r="PGA11" s="226"/>
      <c r="PGB11" s="226"/>
      <c r="PGC11" s="226"/>
      <c r="PGD11" s="226"/>
      <c r="PGE11" s="226"/>
      <c r="PGF11" s="226"/>
      <c r="PGG11" s="226"/>
      <c r="PGH11" s="226"/>
      <c r="PGI11" s="226"/>
      <c r="PGJ11" s="226"/>
      <c r="PGK11" s="226"/>
      <c r="PGL11" s="226"/>
      <c r="PGM11" s="226"/>
      <c r="PGN11" s="226"/>
      <c r="PGO11" s="226"/>
      <c r="PGP11" s="226"/>
      <c r="PGQ11" s="226"/>
      <c r="PGR11" s="226"/>
      <c r="PGS11" s="226"/>
      <c r="PGT11" s="226"/>
      <c r="PGU11" s="226"/>
      <c r="PGV11" s="226"/>
      <c r="PGW11" s="226"/>
      <c r="PGX11" s="226"/>
      <c r="PGY11" s="226"/>
      <c r="PGZ11" s="226"/>
      <c r="PHA11" s="226"/>
      <c r="PHB11" s="226"/>
      <c r="PHC11" s="226"/>
      <c r="PHD11" s="226"/>
      <c r="PHE11" s="226"/>
      <c r="PHF11" s="226"/>
      <c r="PHG11" s="226"/>
      <c r="PHH11" s="226"/>
      <c r="PHI11" s="226"/>
      <c r="PHJ11" s="226"/>
      <c r="PHK11" s="226"/>
      <c r="PHL11" s="226"/>
      <c r="PHM11" s="226"/>
      <c r="PHN11" s="226"/>
      <c r="PHO11" s="226"/>
      <c r="PHP11" s="226"/>
      <c r="PHQ11" s="226"/>
      <c r="PHR11" s="226"/>
      <c r="PHS11" s="226"/>
      <c r="PHT11" s="226"/>
      <c r="PHU11" s="226"/>
      <c r="PHV11" s="226"/>
      <c r="PHW11" s="226"/>
      <c r="PHX11" s="226"/>
      <c r="PHY11" s="226"/>
      <c r="PHZ11" s="226"/>
      <c r="PIA11" s="226"/>
      <c r="PIB11" s="226"/>
      <c r="PIC11" s="226"/>
      <c r="PID11" s="226"/>
      <c r="PIE11" s="226"/>
      <c r="PIF11" s="226"/>
      <c r="PIG11" s="226"/>
      <c r="PIH11" s="226"/>
      <c r="PII11" s="226"/>
      <c r="PIJ11" s="226"/>
      <c r="PIK11" s="226"/>
      <c r="PIL11" s="226"/>
      <c r="PIM11" s="226"/>
      <c r="PIN11" s="226"/>
      <c r="PIO11" s="226"/>
      <c r="PIP11" s="226"/>
      <c r="PIQ11" s="226"/>
      <c r="PIR11" s="226"/>
      <c r="PIS11" s="226"/>
      <c r="PIT11" s="226"/>
      <c r="PIU11" s="226"/>
      <c r="PIV11" s="226"/>
      <c r="PIW11" s="226"/>
      <c r="PIX11" s="226"/>
      <c r="PIY11" s="226"/>
      <c r="PIZ11" s="226"/>
      <c r="PJA11" s="226"/>
      <c r="PJB11" s="226"/>
      <c r="PJC11" s="226"/>
      <c r="PJD11" s="226"/>
      <c r="PJE11" s="226"/>
      <c r="PJF11" s="226"/>
      <c r="PJG11" s="226"/>
      <c r="PJH11" s="226"/>
      <c r="PJI11" s="226"/>
      <c r="PJJ11" s="226"/>
      <c r="PJK11" s="226"/>
      <c r="PJL11" s="226"/>
      <c r="PJM11" s="226"/>
      <c r="PJN11" s="226"/>
      <c r="PJO11" s="226"/>
      <c r="PJP11" s="226"/>
      <c r="PJQ11" s="226"/>
      <c r="PJR11" s="226"/>
      <c r="PJS11" s="226"/>
      <c r="PJT11" s="226"/>
      <c r="PJU11" s="226"/>
      <c r="PJV11" s="226"/>
      <c r="PJW11" s="226"/>
      <c r="PJX11" s="226"/>
      <c r="PJY11" s="226"/>
      <c r="PJZ11" s="226"/>
      <c r="PKA11" s="226"/>
      <c r="PKB11" s="226"/>
      <c r="PKC11" s="226"/>
      <c r="PKD11" s="226"/>
      <c r="PKE11" s="226"/>
      <c r="PKF11" s="226"/>
      <c r="PKG11" s="226"/>
      <c r="PKH11" s="226"/>
      <c r="PKI11" s="226"/>
      <c r="PKJ11" s="226"/>
      <c r="PKK11" s="226"/>
      <c r="PKL11" s="226"/>
      <c r="PKM11" s="226"/>
      <c r="PKN11" s="226"/>
      <c r="PKO11" s="226"/>
      <c r="PKP11" s="226"/>
      <c r="PKQ11" s="226"/>
      <c r="PKR11" s="226"/>
      <c r="PKS11" s="226"/>
      <c r="PKT11" s="226"/>
      <c r="PKU11" s="226"/>
      <c r="PKV11" s="226"/>
      <c r="PKW11" s="226"/>
      <c r="PKX11" s="226"/>
      <c r="PKY11" s="226"/>
      <c r="PKZ11" s="226"/>
      <c r="PLA11" s="226"/>
      <c r="PLB11" s="226"/>
      <c r="PLC11" s="226"/>
      <c r="PLD11" s="226"/>
      <c r="PLE11" s="226"/>
      <c r="PLF11" s="226"/>
      <c r="PLG11" s="226"/>
      <c r="PLH11" s="226"/>
      <c r="PLI11" s="226"/>
      <c r="PLJ11" s="226"/>
      <c r="PLK11" s="226"/>
      <c r="PLL11" s="226"/>
      <c r="PLM11" s="226"/>
      <c r="PLN11" s="226"/>
      <c r="PLO11" s="226"/>
      <c r="PLP11" s="226"/>
      <c r="PLQ11" s="226"/>
      <c r="PLR11" s="226"/>
      <c r="PLS11" s="226"/>
      <c r="PLT11" s="226"/>
      <c r="PLU11" s="226"/>
      <c r="PLV11" s="226"/>
      <c r="PLW11" s="226"/>
      <c r="PLX11" s="226"/>
      <c r="PLY11" s="226"/>
      <c r="PLZ11" s="226"/>
      <c r="PMA11" s="226"/>
      <c r="PMB11" s="226"/>
      <c r="PMC11" s="226"/>
      <c r="PMD11" s="226"/>
      <c r="PME11" s="226"/>
      <c r="PMF11" s="226"/>
      <c r="PMG11" s="226"/>
      <c r="PMH11" s="226"/>
      <c r="PMI11" s="226"/>
      <c r="PMJ11" s="226"/>
      <c r="PMK11" s="226"/>
      <c r="PML11" s="226"/>
      <c r="PMM11" s="226"/>
      <c r="PMN11" s="226"/>
      <c r="PMO11" s="226"/>
      <c r="PMP11" s="226"/>
      <c r="PMQ11" s="226"/>
      <c r="PMR11" s="226"/>
      <c r="PMS11" s="226"/>
      <c r="PMT11" s="226"/>
      <c r="PMU11" s="226"/>
      <c r="PMV11" s="226"/>
      <c r="PMW11" s="226"/>
      <c r="PMX11" s="226"/>
      <c r="PMY11" s="226"/>
      <c r="PMZ11" s="226"/>
      <c r="PNA11" s="226"/>
      <c r="PNB11" s="226"/>
      <c r="PNC11" s="226"/>
      <c r="PND11" s="226"/>
      <c r="PNE11" s="226"/>
      <c r="PNF11" s="226"/>
      <c r="PNG11" s="226"/>
      <c r="PNH11" s="226"/>
      <c r="PNI11" s="226"/>
      <c r="PNJ11" s="226"/>
      <c r="PNK11" s="226"/>
      <c r="PNL11" s="226"/>
      <c r="PNM11" s="226"/>
      <c r="PNN11" s="226"/>
      <c r="PNO11" s="226"/>
      <c r="PNP11" s="226"/>
      <c r="PNQ11" s="226"/>
      <c r="PNR11" s="226"/>
      <c r="PNS11" s="226"/>
      <c r="PNT11" s="226"/>
      <c r="PNU11" s="226"/>
      <c r="PNV11" s="226"/>
      <c r="PNW11" s="226"/>
      <c r="PNX11" s="226"/>
      <c r="PNY11" s="226"/>
      <c r="PNZ11" s="226"/>
      <c r="POA11" s="226"/>
      <c r="POB11" s="226"/>
      <c r="POC11" s="226"/>
      <c r="POD11" s="226"/>
      <c r="POE11" s="226"/>
      <c r="POF11" s="226"/>
      <c r="POG11" s="226"/>
      <c r="POH11" s="226"/>
      <c r="POI11" s="226"/>
      <c r="POJ11" s="226"/>
      <c r="POK11" s="226"/>
      <c r="POL11" s="226"/>
      <c r="POM11" s="226"/>
      <c r="PON11" s="226"/>
      <c r="POO11" s="226"/>
      <c r="POP11" s="226"/>
      <c r="POQ11" s="226"/>
      <c r="POR11" s="226"/>
      <c r="POS11" s="226"/>
      <c r="POT11" s="226"/>
      <c r="POU11" s="226"/>
      <c r="POV11" s="226"/>
      <c r="POW11" s="226"/>
      <c r="POX11" s="226"/>
      <c r="POY11" s="226"/>
      <c r="POZ11" s="226"/>
      <c r="PPA11" s="226"/>
      <c r="PPB11" s="226"/>
      <c r="PPC11" s="226"/>
      <c r="PPD11" s="226"/>
      <c r="PPE11" s="226"/>
      <c r="PPF11" s="226"/>
      <c r="PPG11" s="226"/>
      <c r="PPH11" s="226"/>
      <c r="PPI11" s="226"/>
      <c r="PPJ11" s="226"/>
      <c r="PPK11" s="226"/>
      <c r="PPL11" s="226"/>
      <c r="PPM11" s="226"/>
      <c r="PPN11" s="226"/>
      <c r="PPO11" s="226"/>
      <c r="PPP11" s="226"/>
      <c r="PPQ11" s="226"/>
      <c r="PPR11" s="226"/>
      <c r="PPS11" s="226"/>
      <c r="PPT11" s="226"/>
      <c r="PPU11" s="226"/>
      <c r="PPV11" s="226"/>
      <c r="PPW11" s="226"/>
      <c r="PPX11" s="226"/>
      <c r="PPY11" s="226"/>
      <c r="PPZ11" s="226"/>
      <c r="PQA11" s="226"/>
      <c r="PQB11" s="226"/>
      <c r="PQC11" s="226"/>
      <c r="PQD11" s="226"/>
      <c r="PQE11" s="226"/>
      <c r="PQF11" s="226"/>
      <c r="PQG11" s="226"/>
      <c r="PQH11" s="226"/>
      <c r="PQI11" s="226"/>
      <c r="PQJ11" s="226"/>
      <c r="PQK11" s="226"/>
      <c r="PQL11" s="226"/>
      <c r="PQM11" s="226"/>
      <c r="PQN11" s="226"/>
      <c r="PQO11" s="226"/>
      <c r="PQP11" s="226"/>
      <c r="PQQ11" s="226"/>
      <c r="PQR11" s="226"/>
      <c r="PQS11" s="226"/>
      <c r="PQT11" s="226"/>
      <c r="PQU11" s="226"/>
      <c r="PQV11" s="226"/>
      <c r="PQW11" s="226"/>
      <c r="PQX11" s="226"/>
      <c r="PQY11" s="226"/>
      <c r="PQZ11" s="226"/>
      <c r="PRA11" s="226"/>
      <c r="PRB11" s="226"/>
      <c r="PRC11" s="226"/>
      <c r="PRD11" s="226"/>
      <c r="PRE11" s="226"/>
      <c r="PRF11" s="226"/>
      <c r="PRG11" s="226"/>
      <c r="PRH11" s="226"/>
      <c r="PRI11" s="226"/>
      <c r="PRJ11" s="226"/>
      <c r="PRK11" s="226"/>
      <c r="PRL11" s="226"/>
      <c r="PRM11" s="226"/>
      <c r="PRN11" s="226"/>
      <c r="PRO11" s="226"/>
      <c r="PRP11" s="226"/>
      <c r="PRQ11" s="226"/>
      <c r="PRR11" s="226"/>
      <c r="PRS11" s="226"/>
      <c r="PRT11" s="226"/>
      <c r="PRU11" s="226"/>
      <c r="PRV11" s="226"/>
      <c r="PRW11" s="226"/>
      <c r="PRX11" s="226"/>
      <c r="PRY11" s="226"/>
      <c r="PRZ11" s="226"/>
      <c r="PSA11" s="226"/>
      <c r="PSB11" s="226"/>
      <c r="PSC11" s="226"/>
      <c r="PSD11" s="226"/>
      <c r="PSE11" s="226"/>
      <c r="PSF11" s="226"/>
      <c r="PSG11" s="226"/>
      <c r="PSH11" s="226"/>
      <c r="PSI11" s="226"/>
      <c r="PSJ11" s="226"/>
      <c r="PSK11" s="226"/>
      <c r="PSL11" s="226"/>
      <c r="PSM11" s="226"/>
      <c r="PSN11" s="226"/>
      <c r="PSO11" s="226"/>
      <c r="PSP11" s="226"/>
      <c r="PSQ11" s="226"/>
      <c r="PSR11" s="226"/>
      <c r="PSS11" s="226"/>
      <c r="PST11" s="226"/>
      <c r="PSU11" s="226"/>
      <c r="PSV11" s="226"/>
      <c r="PSW11" s="226"/>
      <c r="PSX11" s="226"/>
      <c r="PSY11" s="226"/>
      <c r="PSZ11" s="226"/>
      <c r="PTA11" s="226"/>
      <c r="PTB11" s="226"/>
      <c r="PTC11" s="226"/>
      <c r="PTD11" s="226"/>
      <c r="PTE11" s="226"/>
      <c r="PTF11" s="226"/>
      <c r="PTG11" s="226"/>
      <c r="PTH11" s="226"/>
      <c r="PTI11" s="226"/>
      <c r="PTJ11" s="226"/>
      <c r="PTK11" s="226"/>
      <c r="PTL11" s="226"/>
      <c r="PTM11" s="226"/>
      <c r="PTN11" s="226"/>
      <c r="PTO11" s="226"/>
      <c r="PTP11" s="226"/>
      <c r="PTQ11" s="226"/>
      <c r="PTR11" s="226"/>
      <c r="PTS11" s="226"/>
      <c r="PTT11" s="226"/>
      <c r="PTU11" s="226"/>
      <c r="PTV11" s="226"/>
      <c r="PTW11" s="226"/>
      <c r="PTX11" s="226"/>
      <c r="PTY11" s="226"/>
      <c r="PTZ11" s="226"/>
      <c r="PUA11" s="226"/>
      <c r="PUB11" s="226"/>
      <c r="PUC11" s="226"/>
      <c r="PUD11" s="226"/>
      <c r="PUE11" s="226"/>
      <c r="PUF11" s="226"/>
      <c r="PUG11" s="226"/>
      <c r="PUH11" s="226"/>
      <c r="PUI11" s="226"/>
      <c r="PUJ11" s="226"/>
      <c r="PUK11" s="226"/>
      <c r="PUL11" s="226"/>
      <c r="PUM11" s="226"/>
      <c r="PUN11" s="226"/>
      <c r="PUO11" s="226"/>
      <c r="PUP11" s="226"/>
      <c r="PUQ11" s="226"/>
      <c r="PUR11" s="226"/>
      <c r="PUS11" s="226"/>
      <c r="PUT11" s="226"/>
      <c r="PUU11" s="226"/>
      <c r="PUV11" s="226"/>
      <c r="PUW11" s="226"/>
      <c r="PUX11" s="226"/>
      <c r="PUY11" s="226"/>
      <c r="PUZ11" s="226"/>
      <c r="PVA11" s="226"/>
      <c r="PVB11" s="226"/>
      <c r="PVC11" s="226"/>
      <c r="PVD11" s="226"/>
      <c r="PVE11" s="226"/>
      <c r="PVF11" s="226"/>
      <c r="PVG11" s="226"/>
      <c r="PVH11" s="226"/>
      <c r="PVI11" s="226"/>
      <c r="PVJ11" s="226"/>
      <c r="PVK11" s="226"/>
      <c r="PVL11" s="226"/>
      <c r="PVM11" s="226"/>
      <c r="PVN11" s="226"/>
      <c r="PVO11" s="226"/>
      <c r="PVP11" s="226"/>
      <c r="PVQ11" s="226"/>
      <c r="PVR11" s="226"/>
      <c r="PVS11" s="226"/>
      <c r="PVT11" s="226"/>
      <c r="PVU11" s="226"/>
      <c r="PVV11" s="226"/>
      <c r="PVW11" s="226"/>
      <c r="PVX11" s="226"/>
      <c r="PVY11" s="226"/>
      <c r="PVZ11" s="226"/>
      <c r="PWA11" s="226"/>
      <c r="PWB11" s="226"/>
      <c r="PWC11" s="226"/>
      <c r="PWD11" s="226"/>
      <c r="PWE11" s="226"/>
      <c r="PWF11" s="226"/>
      <c r="PWG11" s="226"/>
      <c r="PWH11" s="226"/>
      <c r="PWI11" s="226"/>
      <c r="PWJ11" s="226"/>
      <c r="PWK11" s="226"/>
      <c r="PWL11" s="226"/>
      <c r="PWM11" s="226"/>
      <c r="PWN11" s="226"/>
      <c r="PWO11" s="226"/>
      <c r="PWP11" s="226"/>
      <c r="PWQ11" s="226"/>
      <c r="PWR11" s="226"/>
      <c r="PWS11" s="226"/>
      <c r="PWT11" s="226"/>
      <c r="PWU11" s="226"/>
      <c r="PWV11" s="226"/>
      <c r="PWW11" s="226"/>
      <c r="PWX11" s="226"/>
      <c r="PWY11" s="226"/>
      <c r="PWZ11" s="226"/>
      <c r="PXA11" s="226"/>
      <c r="PXB11" s="226"/>
      <c r="PXC11" s="226"/>
      <c r="PXD11" s="226"/>
      <c r="PXE11" s="226"/>
      <c r="PXF11" s="226"/>
      <c r="PXG11" s="226"/>
      <c r="PXH11" s="226"/>
      <c r="PXI11" s="226"/>
      <c r="PXJ11" s="226"/>
      <c r="PXK11" s="226"/>
      <c r="PXL11" s="226"/>
      <c r="PXM11" s="226"/>
      <c r="PXN11" s="226"/>
      <c r="PXO11" s="226"/>
      <c r="PXP11" s="226"/>
      <c r="PXQ11" s="226"/>
      <c r="PXR11" s="226"/>
      <c r="PXS11" s="226"/>
      <c r="PXT11" s="226"/>
      <c r="PXU11" s="226"/>
      <c r="PXV11" s="226"/>
      <c r="PXW11" s="226"/>
      <c r="PXX11" s="226"/>
      <c r="PXY11" s="226"/>
      <c r="PXZ11" s="226"/>
      <c r="PYA11" s="226"/>
      <c r="PYB11" s="226"/>
      <c r="PYC11" s="226"/>
      <c r="PYD11" s="226"/>
      <c r="PYE11" s="226"/>
      <c r="PYF11" s="226"/>
      <c r="PYG11" s="226"/>
      <c r="PYH11" s="226"/>
      <c r="PYI11" s="226"/>
      <c r="PYJ11" s="226"/>
      <c r="PYK11" s="226"/>
      <c r="PYL11" s="226"/>
      <c r="PYM11" s="226"/>
      <c r="PYN11" s="226"/>
      <c r="PYO11" s="226"/>
      <c r="PYP11" s="226"/>
      <c r="PYQ11" s="226"/>
      <c r="PYR11" s="226"/>
      <c r="PYS11" s="226"/>
      <c r="PYT11" s="226"/>
      <c r="PYU11" s="226"/>
      <c r="PYV11" s="226"/>
      <c r="PYW11" s="226"/>
      <c r="PYX11" s="226"/>
      <c r="PYY11" s="226"/>
      <c r="PYZ11" s="226"/>
      <c r="PZA11" s="226"/>
      <c r="PZB11" s="226"/>
      <c r="PZC11" s="226"/>
      <c r="PZD11" s="226"/>
      <c r="PZE11" s="226"/>
      <c r="PZF11" s="226"/>
      <c r="PZG11" s="226"/>
      <c r="PZH11" s="226"/>
      <c r="PZI11" s="226"/>
      <c r="PZJ11" s="226"/>
      <c r="PZK11" s="226"/>
      <c r="PZL11" s="226"/>
      <c r="PZM11" s="226"/>
      <c r="PZN11" s="226"/>
      <c r="PZO11" s="226"/>
      <c r="PZP11" s="226"/>
      <c r="PZQ11" s="226"/>
      <c r="PZR11" s="226"/>
      <c r="PZS11" s="226"/>
      <c r="PZT11" s="226"/>
      <c r="PZU11" s="226"/>
      <c r="PZV11" s="226"/>
      <c r="PZW11" s="226"/>
      <c r="PZX11" s="226"/>
      <c r="PZY11" s="226"/>
      <c r="PZZ11" s="226"/>
      <c r="QAA11" s="226"/>
      <c r="QAB11" s="226"/>
      <c r="QAC11" s="226"/>
      <c r="QAD11" s="226"/>
      <c r="QAE11" s="226"/>
      <c r="QAF11" s="226"/>
      <c r="QAG11" s="226"/>
      <c r="QAH11" s="226"/>
      <c r="QAI11" s="226"/>
      <c r="QAJ11" s="226"/>
      <c r="QAK11" s="226"/>
      <c r="QAL11" s="226"/>
      <c r="QAM11" s="226"/>
      <c r="QAN11" s="226"/>
      <c r="QAO11" s="226"/>
      <c r="QAP11" s="226"/>
      <c r="QAQ11" s="226"/>
      <c r="QAR11" s="226"/>
      <c r="QAS11" s="226"/>
      <c r="QAT11" s="226"/>
      <c r="QAU11" s="226"/>
      <c r="QAV11" s="226"/>
      <c r="QAW11" s="226"/>
      <c r="QAX11" s="226"/>
      <c r="QAY11" s="226"/>
      <c r="QAZ11" s="226"/>
      <c r="QBA11" s="226"/>
      <c r="QBB11" s="226"/>
      <c r="QBC11" s="226"/>
      <c r="QBD11" s="226"/>
      <c r="QBE11" s="226"/>
      <c r="QBF11" s="226"/>
      <c r="QBG11" s="226"/>
      <c r="QBH11" s="226"/>
      <c r="QBI11" s="226"/>
      <c r="QBJ11" s="226"/>
      <c r="QBK11" s="226"/>
      <c r="QBL11" s="226"/>
      <c r="QBM11" s="226"/>
      <c r="QBN11" s="226"/>
      <c r="QBO11" s="226"/>
      <c r="QBP11" s="226"/>
      <c r="QBQ11" s="226"/>
      <c r="QBR11" s="226"/>
      <c r="QBS11" s="226"/>
      <c r="QBT11" s="226"/>
      <c r="QBU11" s="226"/>
      <c r="QBV11" s="226"/>
      <c r="QBW11" s="226"/>
      <c r="QBX11" s="226"/>
      <c r="QBY11" s="226"/>
      <c r="QBZ11" s="226"/>
      <c r="QCA11" s="226"/>
      <c r="QCB11" s="226"/>
      <c r="QCC11" s="226"/>
      <c r="QCD11" s="226"/>
      <c r="QCE11" s="226"/>
      <c r="QCF11" s="226"/>
      <c r="QCG11" s="226"/>
      <c r="QCH11" s="226"/>
      <c r="QCI11" s="226"/>
      <c r="QCJ11" s="226"/>
      <c r="QCK11" s="226"/>
      <c r="QCL11" s="226"/>
      <c r="QCM11" s="226"/>
      <c r="QCN11" s="226"/>
      <c r="QCO11" s="226"/>
      <c r="QCP11" s="226"/>
      <c r="QCQ11" s="226"/>
      <c r="QCR11" s="226"/>
      <c r="QCS11" s="226"/>
      <c r="QCT11" s="226"/>
      <c r="QCU11" s="226"/>
      <c r="QCV11" s="226"/>
      <c r="QCW11" s="226"/>
      <c r="QCX11" s="226"/>
      <c r="QCY11" s="226"/>
      <c r="QCZ11" s="226"/>
      <c r="QDA11" s="226"/>
      <c r="QDB11" s="226"/>
      <c r="QDC11" s="226"/>
      <c r="QDD11" s="226"/>
      <c r="QDE11" s="226"/>
      <c r="QDF11" s="226"/>
      <c r="QDG11" s="226"/>
      <c r="QDH11" s="226"/>
      <c r="QDI11" s="226"/>
      <c r="QDJ11" s="226"/>
      <c r="QDK11" s="226"/>
      <c r="QDL11" s="226"/>
      <c r="QDM11" s="226"/>
      <c r="QDN11" s="226"/>
      <c r="QDO11" s="226"/>
      <c r="QDP11" s="226"/>
      <c r="QDQ11" s="226"/>
      <c r="QDR11" s="226"/>
      <c r="QDS11" s="226"/>
      <c r="QDT11" s="226"/>
      <c r="QDU11" s="226"/>
      <c r="QDV11" s="226"/>
      <c r="QDW11" s="226"/>
      <c r="QDX11" s="226"/>
      <c r="QDY11" s="226"/>
      <c r="QDZ11" s="226"/>
      <c r="QEA11" s="226"/>
      <c r="QEB11" s="226"/>
      <c r="QEC11" s="226"/>
      <c r="QED11" s="226"/>
      <c r="QEE11" s="226"/>
      <c r="QEF11" s="226"/>
      <c r="QEG11" s="226"/>
      <c r="QEH11" s="226"/>
      <c r="QEI11" s="226"/>
      <c r="QEJ11" s="226"/>
      <c r="QEK11" s="226"/>
      <c r="QEL11" s="226"/>
      <c r="QEM11" s="226"/>
      <c r="QEN11" s="226"/>
      <c r="QEO11" s="226"/>
      <c r="QEP11" s="226"/>
      <c r="QEQ11" s="226"/>
      <c r="QER11" s="226"/>
      <c r="QES11" s="226"/>
      <c r="QET11" s="226"/>
      <c r="QEU11" s="226"/>
      <c r="QEV11" s="226"/>
      <c r="QEW11" s="226"/>
      <c r="QEX11" s="226"/>
      <c r="QEY11" s="226"/>
      <c r="QEZ11" s="226"/>
      <c r="QFA11" s="226"/>
      <c r="QFB11" s="226"/>
      <c r="QFC11" s="226"/>
      <c r="QFD11" s="226"/>
      <c r="QFE11" s="226"/>
      <c r="QFF11" s="226"/>
      <c r="QFG11" s="226"/>
      <c r="QFH11" s="226"/>
      <c r="QFI11" s="226"/>
      <c r="QFJ11" s="226"/>
      <c r="QFK11" s="226"/>
      <c r="QFL11" s="226"/>
      <c r="QFM11" s="226"/>
      <c r="QFN11" s="226"/>
      <c r="QFO11" s="226"/>
      <c r="QFP11" s="226"/>
      <c r="QFQ11" s="226"/>
      <c r="QFR11" s="226"/>
      <c r="QFS11" s="226"/>
      <c r="QFT11" s="226"/>
      <c r="QFU11" s="226"/>
      <c r="QFV11" s="226"/>
      <c r="QFW11" s="226"/>
      <c r="QFX11" s="226"/>
      <c r="QFY11" s="226"/>
      <c r="QFZ11" s="226"/>
      <c r="QGA11" s="226"/>
      <c r="QGB11" s="226"/>
      <c r="QGC11" s="226"/>
      <c r="QGD11" s="226"/>
      <c r="QGE11" s="226"/>
      <c r="QGF11" s="226"/>
      <c r="QGG11" s="226"/>
      <c r="QGH11" s="226"/>
      <c r="QGI11" s="226"/>
      <c r="QGJ11" s="226"/>
      <c r="QGK11" s="226"/>
      <c r="QGL11" s="226"/>
      <c r="QGM11" s="226"/>
      <c r="QGN11" s="226"/>
      <c r="QGO11" s="226"/>
      <c r="QGP11" s="226"/>
      <c r="QGQ11" s="226"/>
      <c r="QGR11" s="226"/>
      <c r="QGS11" s="226"/>
      <c r="QGT11" s="226"/>
      <c r="QGU11" s="226"/>
      <c r="QGV11" s="226"/>
      <c r="QGW11" s="226"/>
      <c r="QGX11" s="226"/>
      <c r="QGY11" s="226"/>
      <c r="QGZ11" s="226"/>
      <c r="QHA11" s="226"/>
      <c r="QHB11" s="226"/>
      <c r="QHC11" s="226"/>
      <c r="QHD11" s="226"/>
      <c r="QHE11" s="226"/>
      <c r="QHF11" s="226"/>
      <c r="QHG11" s="226"/>
      <c r="QHH11" s="226"/>
      <c r="QHI11" s="226"/>
      <c r="QHJ11" s="226"/>
      <c r="QHK11" s="226"/>
      <c r="QHL11" s="226"/>
      <c r="QHM11" s="226"/>
      <c r="QHN11" s="226"/>
      <c r="QHO11" s="226"/>
      <c r="QHP11" s="226"/>
      <c r="QHQ11" s="226"/>
      <c r="QHR11" s="226"/>
      <c r="QHS11" s="226"/>
      <c r="QHT11" s="226"/>
      <c r="QHU11" s="226"/>
      <c r="QHV11" s="226"/>
      <c r="QHW11" s="226"/>
      <c r="QHX11" s="226"/>
      <c r="QHY11" s="226"/>
      <c r="QHZ11" s="226"/>
      <c r="QIA11" s="226"/>
      <c r="QIB11" s="226"/>
      <c r="QIC11" s="226"/>
      <c r="QID11" s="226"/>
      <c r="QIE11" s="226"/>
      <c r="QIF11" s="226"/>
      <c r="QIG11" s="226"/>
      <c r="QIH11" s="226"/>
      <c r="QII11" s="226"/>
      <c r="QIJ11" s="226"/>
      <c r="QIK11" s="226"/>
      <c r="QIL11" s="226"/>
      <c r="QIM11" s="226"/>
      <c r="QIN11" s="226"/>
      <c r="QIO11" s="226"/>
      <c r="QIP11" s="226"/>
      <c r="QIQ11" s="226"/>
      <c r="QIR11" s="226"/>
      <c r="QIS11" s="226"/>
      <c r="QIT11" s="226"/>
      <c r="QIU11" s="226"/>
      <c r="QIV11" s="226"/>
      <c r="QIW11" s="226"/>
      <c r="QIX11" s="226"/>
      <c r="QIY11" s="226"/>
      <c r="QIZ11" s="226"/>
      <c r="QJA11" s="226"/>
      <c r="QJB11" s="226"/>
      <c r="QJC11" s="226"/>
      <c r="QJD11" s="226"/>
      <c r="QJE11" s="226"/>
      <c r="QJF11" s="226"/>
      <c r="QJG11" s="226"/>
      <c r="QJH11" s="226"/>
      <c r="QJI11" s="226"/>
      <c r="QJJ11" s="226"/>
      <c r="QJK11" s="226"/>
      <c r="QJL11" s="226"/>
      <c r="QJM11" s="226"/>
      <c r="QJN11" s="226"/>
      <c r="QJO11" s="226"/>
      <c r="QJP11" s="226"/>
      <c r="QJQ11" s="226"/>
      <c r="QJR11" s="226"/>
      <c r="QJS11" s="226"/>
      <c r="QJT11" s="226"/>
      <c r="QJU11" s="226"/>
      <c r="QJV11" s="226"/>
      <c r="QJW11" s="226"/>
      <c r="QJX11" s="226"/>
      <c r="QJY11" s="226"/>
      <c r="QJZ11" s="226"/>
      <c r="QKA11" s="226"/>
      <c r="QKB11" s="226"/>
      <c r="QKC11" s="226"/>
      <c r="QKD11" s="226"/>
      <c r="QKE11" s="226"/>
      <c r="QKF11" s="226"/>
      <c r="QKG11" s="226"/>
      <c r="QKH11" s="226"/>
      <c r="QKI11" s="226"/>
      <c r="QKJ11" s="226"/>
      <c r="QKK11" s="226"/>
      <c r="QKL11" s="226"/>
      <c r="QKM11" s="226"/>
      <c r="QKN11" s="226"/>
      <c r="QKO11" s="226"/>
      <c r="QKP11" s="226"/>
      <c r="QKQ11" s="226"/>
      <c r="QKR11" s="226"/>
      <c r="QKS11" s="226"/>
      <c r="QKT11" s="226"/>
      <c r="QKU11" s="226"/>
      <c r="QKV11" s="226"/>
      <c r="QKW11" s="226"/>
      <c r="QKX11" s="226"/>
      <c r="QKY11" s="226"/>
      <c r="QKZ11" s="226"/>
      <c r="QLA11" s="226"/>
      <c r="QLB11" s="226"/>
      <c r="QLC11" s="226"/>
      <c r="QLD11" s="226"/>
      <c r="QLE11" s="226"/>
      <c r="QLF11" s="226"/>
      <c r="QLG11" s="226"/>
      <c r="QLH11" s="226"/>
      <c r="QLI11" s="226"/>
      <c r="QLJ11" s="226"/>
      <c r="QLK11" s="226"/>
      <c r="QLL11" s="226"/>
      <c r="QLM11" s="226"/>
      <c r="QLN11" s="226"/>
      <c r="QLO11" s="226"/>
      <c r="QLP11" s="226"/>
      <c r="QLQ11" s="226"/>
      <c r="QLR11" s="226"/>
      <c r="QLS11" s="226"/>
      <c r="QLT11" s="226"/>
      <c r="QLU11" s="226"/>
      <c r="QLV11" s="226"/>
      <c r="QLW11" s="226"/>
      <c r="QLX11" s="226"/>
      <c r="QLY11" s="226"/>
      <c r="QLZ11" s="226"/>
      <c r="QMA11" s="226"/>
      <c r="QMB11" s="226"/>
      <c r="QMC11" s="226"/>
      <c r="QMD11" s="226"/>
      <c r="QME11" s="226"/>
      <c r="QMF11" s="226"/>
      <c r="QMG11" s="226"/>
      <c r="QMH11" s="226"/>
      <c r="QMI11" s="226"/>
      <c r="QMJ11" s="226"/>
      <c r="QMK11" s="226"/>
      <c r="QML11" s="226"/>
      <c r="QMM11" s="226"/>
      <c r="QMN11" s="226"/>
      <c r="QMO11" s="226"/>
      <c r="QMP11" s="226"/>
      <c r="QMQ11" s="226"/>
      <c r="QMR11" s="226"/>
      <c r="QMS11" s="226"/>
      <c r="QMT11" s="226"/>
      <c r="QMU11" s="226"/>
      <c r="QMV11" s="226"/>
      <c r="QMW11" s="226"/>
      <c r="QMX11" s="226"/>
      <c r="QMY11" s="226"/>
      <c r="QMZ11" s="226"/>
      <c r="QNA11" s="226"/>
      <c r="QNB11" s="226"/>
      <c r="QNC11" s="226"/>
      <c r="QND11" s="226"/>
      <c r="QNE11" s="226"/>
      <c r="QNF11" s="226"/>
      <c r="QNG11" s="226"/>
      <c r="QNH11" s="226"/>
      <c r="QNI11" s="226"/>
      <c r="QNJ11" s="226"/>
      <c r="QNK11" s="226"/>
      <c r="QNL11" s="226"/>
      <c r="QNM11" s="226"/>
      <c r="QNN11" s="226"/>
      <c r="QNO11" s="226"/>
      <c r="QNP11" s="226"/>
      <c r="QNQ11" s="226"/>
      <c r="QNR11" s="226"/>
      <c r="QNS11" s="226"/>
      <c r="QNT11" s="226"/>
      <c r="QNU11" s="226"/>
      <c r="QNV11" s="226"/>
      <c r="QNW11" s="226"/>
      <c r="QNX11" s="226"/>
      <c r="QNY11" s="226"/>
      <c r="QNZ11" s="226"/>
      <c r="QOA11" s="226"/>
      <c r="QOB11" s="226"/>
      <c r="QOC11" s="226"/>
      <c r="QOD11" s="226"/>
      <c r="QOE11" s="226"/>
      <c r="QOF11" s="226"/>
      <c r="QOG11" s="226"/>
      <c r="QOH11" s="226"/>
      <c r="QOI11" s="226"/>
      <c r="QOJ11" s="226"/>
      <c r="QOK11" s="226"/>
      <c r="QOL11" s="226"/>
      <c r="QOM11" s="226"/>
      <c r="QON11" s="226"/>
      <c r="QOO11" s="226"/>
      <c r="QOP11" s="226"/>
      <c r="QOQ11" s="226"/>
      <c r="QOR11" s="226"/>
      <c r="QOS11" s="226"/>
      <c r="QOT11" s="226"/>
      <c r="QOU11" s="226"/>
      <c r="QOV11" s="226"/>
      <c r="QOW11" s="226"/>
      <c r="QOX11" s="226"/>
      <c r="QOY11" s="226"/>
      <c r="QOZ11" s="226"/>
      <c r="QPA11" s="226"/>
      <c r="QPB11" s="226"/>
      <c r="QPC11" s="226"/>
      <c r="QPD11" s="226"/>
      <c r="QPE11" s="226"/>
      <c r="QPF11" s="226"/>
      <c r="QPG11" s="226"/>
      <c r="QPH11" s="226"/>
      <c r="QPI11" s="226"/>
      <c r="QPJ11" s="226"/>
      <c r="QPK11" s="226"/>
      <c r="QPL11" s="226"/>
      <c r="QPM11" s="226"/>
      <c r="QPN11" s="226"/>
      <c r="QPO11" s="226"/>
      <c r="QPP11" s="226"/>
      <c r="QPQ11" s="226"/>
      <c r="QPR11" s="226"/>
      <c r="QPS11" s="226"/>
      <c r="QPT11" s="226"/>
      <c r="QPU11" s="226"/>
      <c r="QPV11" s="226"/>
      <c r="QPW11" s="226"/>
      <c r="QPX11" s="226"/>
      <c r="QPY11" s="226"/>
      <c r="QPZ11" s="226"/>
      <c r="QQA11" s="226"/>
      <c r="QQB11" s="226"/>
      <c r="QQC11" s="226"/>
      <c r="QQD11" s="226"/>
      <c r="QQE11" s="226"/>
      <c r="QQF11" s="226"/>
      <c r="QQG11" s="226"/>
      <c r="QQH11" s="226"/>
      <c r="QQI11" s="226"/>
      <c r="QQJ11" s="226"/>
      <c r="QQK11" s="226"/>
      <c r="QQL11" s="226"/>
      <c r="QQM11" s="226"/>
      <c r="QQN11" s="226"/>
      <c r="QQO11" s="226"/>
      <c r="QQP11" s="226"/>
      <c r="QQQ11" s="226"/>
      <c r="QQR11" s="226"/>
      <c r="QQS11" s="226"/>
      <c r="QQT11" s="226"/>
      <c r="QQU11" s="226"/>
      <c r="QQV11" s="226"/>
      <c r="QQW11" s="226"/>
      <c r="QQX11" s="226"/>
      <c r="QQY11" s="226"/>
      <c r="QQZ11" s="226"/>
      <c r="QRA11" s="226"/>
      <c r="QRB11" s="226"/>
      <c r="QRC11" s="226"/>
      <c r="QRD11" s="226"/>
      <c r="QRE11" s="226"/>
      <c r="QRF11" s="226"/>
      <c r="QRG11" s="226"/>
      <c r="QRH11" s="226"/>
      <c r="QRI11" s="226"/>
      <c r="QRJ11" s="226"/>
      <c r="QRK11" s="226"/>
      <c r="QRL11" s="226"/>
      <c r="QRM11" s="226"/>
      <c r="QRN11" s="226"/>
      <c r="QRO11" s="226"/>
      <c r="QRP11" s="226"/>
      <c r="QRQ11" s="226"/>
      <c r="QRR11" s="226"/>
      <c r="QRS11" s="226"/>
      <c r="QRT11" s="226"/>
      <c r="QRU11" s="226"/>
      <c r="QRV11" s="226"/>
      <c r="QRW11" s="226"/>
      <c r="QRX11" s="226"/>
      <c r="QRY11" s="226"/>
      <c r="QRZ11" s="226"/>
      <c r="QSA11" s="226"/>
      <c r="QSB11" s="226"/>
      <c r="QSC11" s="226"/>
      <c r="QSD11" s="226"/>
      <c r="QSE11" s="226"/>
      <c r="QSF11" s="226"/>
      <c r="QSG11" s="226"/>
      <c r="QSH11" s="226"/>
      <c r="QSI11" s="226"/>
      <c r="QSJ11" s="226"/>
      <c r="QSK11" s="226"/>
      <c r="QSL11" s="226"/>
      <c r="QSM11" s="226"/>
      <c r="QSN11" s="226"/>
      <c r="QSO11" s="226"/>
      <c r="QSP11" s="226"/>
      <c r="QSQ11" s="226"/>
      <c r="QSR11" s="226"/>
      <c r="QSS11" s="226"/>
      <c r="QST11" s="226"/>
      <c r="QSU11" s="226"/>
      <c r="QSV11" s="226"/>
      <c r="QSW11" s="226"/>
      <c r="QSX11" s="226"/>
      <c r="QSY11" s="226"/>
      <c r="QSZ11" s="226"/>
      <c r="QTA11" s="226"/>
      <c r="QTB11" s="226"/>
      <c r="QTC11" s="226"/>
      <c r="QTD11" s="226"/>
      <c r="QTE11" s="226"/>
      <c r="QTF11" s="226"/>
      <c r="QTG11" s="226"/>
      <c r="QTH11" s="226"/>
      <c r="QTI11" s="226"/>
      <c r="QTJ11" s="226"/>
      <c r="QTK11" s="226"/>
      <c r="QTL11" s="226"/>
      <c r="QTM11" s="226"/>
      <c r="QTN11" s="226"/>
      <c r="QTO11" s="226"/>
      <c r="QTP11" s="226"/>
      <c r="QTQ11" s="226"/>
      <c r="QTR11" s="226"/>
      <c r="QTS11" s="226"/>
      <c r="QTT11" s="226"/>
      <c r="QTU11" s="226"/>
      <c r="QTV11" s="226"/>
      <c r="QTW11" s="226"/>
      <c r="QTX11" s="226"/>
      <c r="QTY11" s="226"/>
      <c r="QTZ11" s="226"/>
      <c r="QUA11" s="226"/>
      <c r="QUB11" s="226"/>
      <c r="QUC11" s="226"/>
      <c r="QUD11" s="226"/>
      <c r="QUE11" s="226"/>
      <c r="QUF11" s="226"/>
      <c r="QUG11" s="226"/>
      <c r="QUH11" s="226"/>
      <c r="QUI11" s="226"/>
      <c r="QUJ11" s="226"/>
      <c r="QUK11" s="226"/>
      <c r="QUL11" s="226"/>
      <c r="QUM11" s="226"/>
      <c r="QUN11" s="226"/>
      <c r="QUO11" s="226"/>
      <c r="QUP11" s="226"/>
      <c r="QUQ11" s="226"/>
      <c r="QUR11" s="226"/>
      <c r="QUS11" s="226"/>
      <c r="QUT11" s="226"/>
      <c r="QUU11" s="226"/>
      <c r="QUV11" s="226"/>
      <c r="QUW11" s="226"/>
      <c r="QUX11" s="226"/>
      <c r="QUY11" s="226"/>
      <c r="QUZ11" s="226"/>
      <c r="QVA11" s="226"/>
      <c r="QVB11" s="226"/>
      <c r="QVC11" s="226"/>
      <c r="QVD11" s="226"/>
      <c r="QVE11" s="226"/>
      <c r="QVF11" s="226"/>
      <c r="QVG11" s="226"/>
      <c r="QVH11" s="226"/>
      <c r="QVI11" s="226"/>
      <c r="QVJ11" s="226"/>
      <c r="QVK11" s="226"/>
      <c r="QVL11" s="226"/>
      <c r="QVM11" s="226"/>
      <c r="QVN11" s="226"/>
      <c r="QVO11" s="226"/>
      <c r="QVP11" s="226"/>
      <c r="QVQ11" s="226"/>
      <c r="QVR11" s="226"/>
      <c r="QVS11" s="226"/>
      <c r="QVT11" s="226"/>
      <c r="QVU11" s="226"/>
      <c r="QVV11" s="226"/>
      <c r="QVW11" s="226"/>
      <c r="QVX11" s="226"/>
      <c r="QVY11" s="226"/>
      <c r="QVZ11" s="226"/>
      <c r="QWA11" s="226"/>
      <c r="QWB11" s="226"/>
      <c r="QWC11" s="226"/>
      <c r="QWD11" s="226"/>
      <c r="QWE11" s="226"/>
      <c r="QWF11" s="226"/>
      <c r="QWG11" s="226"/>
      <c r="QWH11" s="226"/>
      <c r="QWI11" s="226"/>
      <c r="QWJ11" s="226"/>
      <c r="QWK11" s="226"/>
      <c r="QWL11" s="226"/>
      <c r="QWM11" s="226"/>
      <c r="QWN11" s="226"/>
      <c r="QWO11" s="226"/>
      <c r="QWP11" s="226"/>
      <c r="QWQ11" s="226"/>
      <c r="QWR11" s="226"/>
      <c r="QWS11" s="226"/>
      <c r="QWT11" s="226"/>
      <c r="QWU11" s="226"/>
      <c r="QWV11" s="226"/>
      <c r="QWW11" s="226"/>
      <c r="QWX11" s="226"/>
      <c r="QWY11" s="226"/>
      <c r="QWZ11" s="226"/>
      <c r="QXA11" s="226"/>
      <c r="QXB11" s="226"/>
      <c r="QXC11" s="226"/>
      <c r="QXD11" s="226"/>
      <c r="QXE11" s="226"/>
      <c r="QXF11" s="226"/>
      <c r="QXG11" s="226"/>
      <c r="QXH11" s="226"/>
      <c r="QXI11" s="226"/>
      <c r="QXJ11" s="226"/>
      <c r="QXK11" s="226"/>
      <c r="QXL11" s="226"/>
      <c r="QXM11" s="226"/>
      <c r="QXN11" s="226"/>
      <c r="QXO11" s="226"/>
      <c r="QXP11" s="226"/>
      <c r="QXQ11" s="226"/>
      <c r="QXR11" s="226"/>
      <c r="QXS11" s="226"/>
      <c r="QXT11" s="226"/>
      <c r="QXU11" s="226"/>
      <c r="QXV11" s="226"/>
      <c r="QXW11" s="226"/>
      <c r="QXX11" s="226"/>
      <c r="QXY11" s="226"/>
      <c r="QXZ11" s="226"/>
      <c r="QYA11" s="226"/>
      <c r="QYB11" s="226"/>
      <c r="QYC11" s="226"/>
      <c r="QYD11" s="226"/>
      <c r="QYE11" s="226"/>
      <c r="QYF11" s="226"/>
      <c r="QYG11" s="226"/>
      <c r="QYH11" s="226"/>
      <c r="QYI11" s="226"/>
      <c r="QYJ11" s="226"/>
      <c r="QYK11" s="226"/>
      <c r="QYL11" s="226"/>
      <c r="QYM11" s="226"/>
      <c r="QYN11" s="226"/>
      <c r="QYO11" s="226"/>
      <c r="QYP11" s="226"/>
      <c r="QYQ11" s="226"/>
      <c r="QYR11" s="226"/>
      <c r="QYS11" s="226"/>
      <c r="QYT11" s="226"/>
      <c r="QYU11" s="226"/>
      <c r="QYV11" s="226"/>
      <c r="QYW11" s="226"/>
      <c r="QYX11" s="226"/>
      <c r="QYY11" s="226"/>
      <c r="QYZ11" s="226"/>
      <c r="QZA11" s="226"/>
      <c r="QZB11" s="226"/>
      <c r="QZC11" s="226"/>
      <c r="QZD11" s="226"/>
      <c r="QZE11" s="226"/>
      <c r="QZF11" s="226"/>
      <c r="QZG11" s="226"/>
      <c r="QZH11" s="226"/>
      <c r="QZI11" s="226"/>
      <c r="QZJ11" s="226"/>
      <c r="QZK11" s="226"/>
      <c r="QZL11" s="226"/>
      <c r="QZM11" s="226"/>
      <c r="QZN11" s="226"/>
      <c r="QZO11" s="226"/>
      <c r="QZP11" s="226"/>
      <c r="QZQ11" s="226"/>
      <c r="QZR11" s="226"/>
      <c r="QZS11" s="226"/>
      <c r="QZT11" s="226"/>
      <c r="QZU11" s="226"/>
      <c r="QZV11" s="226"/>
      <c r="QZW11" s="226"/>
      <c r="QZX11" s="226"/>
      <c r="QZY11" s="226"/>
      <c r="QZZ11" s="226"/>
      <c r="RAA11" s="226"/>
      <c r="RAB11" s="226"/>
      <c r="RAC11" s="226"/>
      <c r="RAD11" s="226"/>
      <c r="RAE11" s="226"/>
      <c r="RAF11" s="226"/>
      <c r="RAG11" s="226"/>
      <c r="RAH11" s="226"/>
      <c r="RAI11" s="226"/>
      <c r="RAJ11" s="226"/>
      <c r="RAK11" s="226"/>
      <c r="RAL11" s="226"/>
      <c r="RAM11" s="226"/>
      <c r="RAN11" s="226"/>
      <c r="RAO11" s="226"/>
      <c r="RAP11" s="226"/>
      <c r="RAQ11" s="226"/>
      <c r="RAR11" s="226"/>
      <c r="RAS11" s="226"/>
      <c r="RAT11" s="226"/>
      <c r="RAU11" s="226"/>
      <c r="RAV11" s="226"/>
      <c r="RAW11" s="226"/>
      <c r="RAX11" s="226"/>
      <c r="RAY11" s="226"/>
      <c r="RAZ11" s="226"/>
      <c r="RBA11" s="226"/>
      <c r="RBB11" s="226"/>
      <c r="RBC11" s="226"/>
      <c r="RBD11" s="226"/>
      <c r="RBE11" s="226"/>
      <c r="RBF11" s="226"/>
      <c r="RBG11" s="226"/>
      <c r="RBH11" s="226"/>
      <c r="RBI11" s="226"/>
      <c r="RBJ11" s="226"/>
      <c r="RBK11" s="226"/>
      <c r="RBL11" s="226"/>
      <c r="RBM11" s="226"/>
      <c r="RBN11" s="226"/>
      <c r="RBO11" s="226"/>
      <c r="RBP11" s="226"/>
      <c r="RBQ11" s="226"/>
      <c r="RBR11" s="226"/>
      <c r="RBS11" s="226"/>
      <c r="RBT11" s="226"/>
      <c r="RBU11" s="226"/>
      <c r="RBV11" s="226"/>
      <c r="RBW11" s="226"/>
      <c r="RBX11" s="226"/>
      <c r="RBY11" s="226"/>
      <c r="RBZ11" s="226"/>
      <c r="RCA11" s="226"/>
      <c r="RCB11" s="226"/>
      <c r="RCC11" s="226"/>
      <c r="RCD11" s="226"/>
      <c r="RCE11" s="226"/>
      <c r="RCF11" s="226"/>
      <c r="RCG11" s="226"/>
      <c r="RCH11" s="226"/>
      <c r="RCI11" s="226"/>
      <c r="RCJ11" s="226"/>
      <c r="RCK11" s="226"/>
      <c r="RCL11" s="226"/>
      <c r="RCM11" s="226"/>
      <c r="RCN11" s="226"/>
      <c r="RCO11" s="226"/>
      <c r="RCP11" s="226"/>
      <c r="RCQ11" s="226"/>
      <c r="RCR11" s="226"/>
      <c r="RCS11" s="226"/>
      <c r="RCT11" s="226"/>
      <c r="RCU11" s="226"/>
      <c r="RCV11" s="226"/>
      <c r="RCW11" s="226"/>
      <c r="RCX11" s="226"/>
      <c r="RCY11" s="226"/>
      <c r="RCZ11" s="226"/>
      <c r="RDA11" s="226"/>
      <c r="RDB11" s="226"/>
      <c r="RDC11" s="226"/>
      <c r="RDD11" s="226"/>
      <c r="RDE11" s="226"/>
      <c r="RDF11" s="226"/>
      <c r="RDG11" s="226"/>
      <c r="RDH11" s="226"/>
      <c r="RDI11" s="226"/>
      <c r="RDJ11" s="226"/>
      <c r="RDK11" s="226"/>
      <c r="RDL11" s="226"/>
      <c r="RDM11" s="226"/>
      <c r="RDN11" s="226"/>
      <c r="RDO11" s="226"/>
      <c r="RDP11" s="226"/>
      <c r="RDQ11" s="226"/>
      <c r="RDR11" s="226"/>
      <c r="RDS11" s="226"/>
      <c r="RDT11" s="226"/>
      <c r="RDU11" s="226"/>
      <c r="RDV11" s="226"/>
      <c r="RDW11" s="226"/>
      <c r="RDX11" s="226"/>
      <c r="RDY11" s="226"/>
      <c r="RDZ11" s="226"/>
      <c r="REA11" s="226"/>
      <c r="REB11" s="226"/>
      <c r="REC11" s="226"/>
      <c r="RED11" s="226"/>
      <c r="REE11" s="226"/>
      <c r="REF11" s="226"/>
      <c r="REG11" s="226"/>
      <c r="REH11" s="226"/>
      <c r="REI11" s="226"/>
      <c r="REJ11" s="226"/>
      <c r="REK11" s="226"/>
      <c r="REL11" s="226"/>
      <c r="REM11" s="226"/>
      <c r="REN11" s="226"/>
      <c r="REO11" s="226"/>
      <c r="REP11" s="226"/>
      <c r="REQ11" s="226"/>
      <c r="RER11" s="226"/>
      <c r="RES11" s="226"/>
      <c r="RET11" s="226"/>
      <c r="REU11" s="226"/>
      <c r="REV11" s="226"/>
      <c r="REW11" s="226"/>
      <c r="REX11" s="226"/>
      <c r="REY11" s="226"/>
      <c r="REZ11" s="226"/>
      <c r="RFA11" s="226"/>
      <c r="RFB11" s="226"/>
      <c r="RFC11" s="226"/>
      <c r="RFD11" s="226"/>
      <c r="RFE11" s="226"/>
      <c r="RFF11" s="226"/>
      <c r="RFG11" s="226"/>
      <c r="RFH11" s="226"/>
      <c r="RFI11" s="226"/>
      <c r="RFJ11" s="226"/>
      <c r="RFK11" s="226"/>
      <c r="RFL11" s="226"/>
      <c r="RFM11" s="226"/>
      <c r="RFN11" s="226"/>
      <c r="RFO11" s="226"/>
      <c r="RFP11" s="226"/>
      <c r="RFQ11" s="226"/>
      <c r="RFR11" s="226"/>
      <c r="RFS11" s="226"/>
      <c r="RFT11" s="226"/>
      <c r="RFU11" s="226"/>
      <c r="RFV11" s="226"/>
      <c r="RFW11" s="226"/>
      <c r="RFX11" s="226"/>
      <c r="RFY11" s="226"/>
      <c r="RFZ11" s="226"/>
      <c r="RGA11" s="226"/>
      <c r="RGB11" s="226"/>
      <c r="RGC11" s="226"/>
      <c r="RGD11" s="226"/>
      <c r="RGE11" s="226"/>
      <c r="RGF11" s="226"/>
      <c r="RGG11" s="226"/>
      <c r="RGH11" s="226"/>
      <c r="RGI11" s="226"/>
      <c r="RGJ11" s="226"/>
      <c r="RGK11" s="226"/>
      <c r="RGL11" s="226"/>
      <c r="RGM11" s="226"/>
      <c r="RGN11" s="226"/>
      <c r="RGO11" s="226"/>
      <c r="RGP11" s="226"/>
      <c r="RGQ11" s="226"/>
      <c r="RGR11" s="226"/>
      <c r="RGS11" s="226"/>
      <c r="RGT11" s="226"/>
      <c r="RGU11" s="226"/>
      <c r="RGV11" s="226"/>
      <c r="RGW11" s="226"/>
      <c r="RGX11" s="226"/>
      <c r="RGY11" s="226"/>
      <c r="RGZ11" s="226"/>
      <c r="RHA11" s="226"/>
      <c r="RHB11" s="226"/>
      <c r="RHC11" s="226"/>
      <c r="RHD11" s="226"/>
      <c r="RHE11" s="226"/>
      <c r="RHF11" s="226"/>
      <c r="RHG11" s="226"/>
      <c r="RHH11" s="226"/>
      <c r="RHI11" s="226"/>
      <c r="RHJ11" s="226"/>
      <c r="RHK11" s="226"/>
      <c r="RHL11" s="226"/>
      <c r="RHM11" s="226"/>
      <c r="RHN11" s="226"/>
      <c r="RHO11" s="226"/>
      <c r="RHP11" s="226"/>
      <c r="RHQ11" s="226"/>
      <c r="RHR11" s="226"/>
      <c r="RHS11" s="226"/>
      <c r="RHT11" s="226"/>
      <c r="RHU11" s="226"/>
      <c r="RHV11" s="226"/>
      <c r="RHW11" s="226"/>
      <c r="RHX11" s="226"/>
      <c r="RHY11" s="226"/>
      <c r="RHZ11" s="226"/>
      <c r="RIA11" s="226"/>
      <c r="RIB11" s="226"/>
      <c r="RIC11" s="226"/>
      <c r="RID11" s="226"/>
      <c r="RIE11" s="226"/>
      <c r="RIF11" s="226"/>
      <c r="RIG11" s="226"/>
      <c r="RIH11" s="226"/>
      <c r="RII11" s="226"/>
      <c r="RIJ11" s="226"/>
      <c r="RIK11" s="226"/>
      <c r="RIL11" s="226"/>
      <c r="RIM11" s="226"/>
      <c r="RIN11" s="226"/>
      <c r="RIO11" s="226"/>
      <c r="RIP11" s="226"/>
      <c r="RIQ11" s="226"/>
      <c r="RIR11" s="226"/>
      <c r="RIS11" s="226"/>
      <c r="RIT11" s="226"/>
      <c r="RIU11" s="226"/>
      <c r="RIV11" s="226"/>
      <c r="RIW11" s="226"/>
      <c r="RIX11" s="226"/>
      <c r="RIY11" s="226"/>
      <c r="RIZ11" s="226"/>
      <c r="RJA11" s="226"/>
      <c r="RJB11" s="226"/>
      <c r="RJC11" s="226"/>
      <c r="RJD11" s="226"/>
      <c r="RJE11" s="226"/>
      <c r="RJF11" s="226"/>
      <c r="RJG11" s="226"/>
      <c r="RJH11" s="226"/>
      <c r="RJI11" s="226"/>
      <c r="RJJ11" s="226"/>
      <c r="RJK11" s="226"/>
      <c r="RJL11" s="226"/>
      <c r="RJM11" s="226"/>
      <c r="RJN11" s="226"/>
      <c r="RJO11" s="226"/>
      <c r="RJP11" s="226"/>
      <c r="RJQ11" s="226"/>
      <c r="RJR11" s="226"/>
      <c r="RJS11" s="226"/>
      <c r="RJT11" s="226"/>
      <c r="RJU11" s="226"/>
      <c r="RJV11" s="226"/>
      <c r="RJW11" s="226"/>
      <c r="RJX11" s="226"/>
      <c r="RJY11" s="226"/>
      <c r="RJZ11" s="226"/>
      <c r="RKA11" s="226"/>
      <c r="RKB11" s="226"/>
      <c r="RKC11" s="226"/>
      <c r="RKD11" s="226"/>
      <c r="RKE11" s="226"/>
      <c r="RKF11" s="226"/>
      <c r="RKG11" s="226"/>
      <c r="RKH11" s="226"/>
      <c r="RKI11" s="226"/>
      <c r="RKJ11" s="226"/>
      <c r="RKK11" s="226"/>
      <c r="RKL11" s="226"/>
      <c r="RKM11" s="226"/>
      <c r="RKN11" s="226"/>
      <c r="RKO11" s="226"/>
      <c r="RKP11" s="226"/>
      <c r="RKQ11" s="226"/>
      <c r="RKR11" s="226"/>
      <c r="RKS11" s="226"/>
      <c r="RKT11" s="226"/>
      <c r="RKU11" s="226"/>
      <c r="RKV11" s="226"/>
      <c r="RKW11" s="226"/>
      <c r="RKX11" s="226"/>
      <c r="RKY11" s="226"/>
      <c r="RKZ11" s="226"/>
      <c r="RLA11" s="226"/>
      <c r="RLB11" s="226"/>
      <c r="RLC11" s="226"/>
      <c r="RLD11" s="226"/>
      <c r="RLE11" s="226"/>
      <c r="RLF11" s="226"/>
      <c r="RLG11" s="226"/>
      <c r="RLH11" s="226"/>
      <c r="RLI11" s="226"/>
      <c r="RLJ11" s="226"/>
      <c r="RLK11" s="226"/>
      <c r="RLL11" s="226"/>
      <c r="RLM11" s="226"/>
      <c r="RLN11" s="226"/>
      <c r="RLO11" s="226"/>
      <c r="RLP11" s="226"/>
      <c r="RLQ11" s="226"/>
      <c r="RLR11" s="226"/>
      <c r="RLS11" s="226"/>
      <c r="RLT11" s="226"/>
      <c r="RLU11" s="226"/>
      <c r="RLV11" s="226"/>
      <c r="RLW11" s="226"/>
      <c r="RLX11" s="226"/>
      <c r="RLY11" s="226"/>
      <c r="RLZ11" s="226"/>
      <c r="RMA11" s="226"/>
      <c r="RMB11" s="226"/>
      <c r="RMC11" s="226"/>
      <c r="RMD11" s="226"/>
      <c r="RME11" s="226"/>
      <c r="RMF11" s="226"/>
      <c r="RMG11" s="226"/>
      <c r="RMH11" s="226"/>
      <c r="RMI11" s="226"/>
      <c r="RMJ11" s="226"/>
      <c r="RMK11" s="226"/>
      <c r="RML11" s="226"/>
      <c r="RMM11" s="226"/>
      <c r="RMN11" s="226"/>
      <c r="RMO11" s="226"/>
      <c r="RMP11" s="226"/>
      <c r="RMQ11" s="226"/>
      <c r="RMR11" s="226"/>
      <c r="RMS11" s="226"/>
      <c r="RMT11" s="226"/>
      <c r="RMU11" s="226"/>
      <c r="RMV11" s="226"/>
      <c r="RMW11" s="226"/>
      <c r="RMX11" s="226"/>
      <c r="RMY11" s="226"/>
      <c r="RMZ11" s="226"/>
      <c r="RNA11" s="226"/>
      <c r="RNB11" s="226"/>
      <c r="RNC11" s="226"/>
      <c r="RND11" s="226"/>
      <c r="RNE11" s="226"/>
      <c r="RNF11" s="226"/>
      <c r="RNG11" s="226"/>
      <c r="RNH11" s="226"/>
      <c r="RNI11" s="226"/>
      <c r="RNJ11" s="226"/>
      <c r="RNK11" s="226"/>
      <c r="RNL11" s="226"/>
      <c r="RNM11" s="226"/>
      <c r="RNN11" s="226"/>
      <c r="RNO11" s="226"/>
      <c r="RNP11" s="226"/>
      <c r="RNQ11" s="226"/>
      <c r="RNR11" s="226"/>
      <c r="RNS11" s="226"/>
      <c r="RNT11" s="226"/>
      <c r="RNU11" s="226"/>
      <c r="RNV11" s="226"/>
      <c r="RNW11" s="226"/>
      <c r="RNX11" s="226"/>
      <c r="RNY11" s="226"/>
      <c r="RNZ11" s="226"/>
      <c r="ROA11" s="226"/>
      <c r="ROB11" s="226"/>
      <c r="ROC11" s="226"/>
      <c r="ROD11" s="226"/>
      <c r="ROE11" s="226"/>
      <c r="ROF11" s="226"/>
      <c r="ROG11" s="226"/>
      <c r="ROH11" s="226"/>
      <c r="ROI11" s="226"/>
      <c r="ROJ11" s="226"/>
      <c r="ROK11" s="226"/>
      <c r="ROL11" s="226"/>
      <c r="ROM11" s="226"/>
      <c r="RON11" s="226"/>
      <c r="ROO11" s="226"/>
      <c r="ROP11" s="226"/>
      <c r="ROQ11" s="226"/>
      <c r="ROR11" s="226"/>
      <c r="ROS11" s="226"/>
      <c r="ROT11" s="226"/>
      <c r="ROU11" s="226"/>
      <c r="ROV11" s="226"/>
      <c r="ROW11" s="226"/>
      <c r="ROX11" s="226"/>
      <c r="ROY11" s="226"/>
      <c r="ROZ11" s="226"/>
      <c r="RPA11" s="226"/>
      <c r="RPB11" s="226"/>
      <c r="RPC11" s="226"/>
      <c r="RPD11" s="226"/>
      <c r="RPE11" s="226"/>
      <c r="RPF11" s="226"/>
      <c r="RPG11" s="226"/>
      <c r="RPH11" s="226"/>
      <c r="RPI11" s="226"/>
      <c r="RPJ11" s="226"/>
      <c r="RPK11" s="226"/>
      <c r="RPL11" s="226"/>
      <c r="RPM11" s="226"/>
      <c r="RPN11" s="226"/>
      <c r="RPO11" s="226"/>
      <c r="RPP11" s="226"/>
      <c r="RPQ11" s="226"/>
      <c r="RPR11" s="226"/>
      <c r="RPS11" s="226"/>
      <c r="RPT11" s="226"/>
      <c r="RPU11" s="226"/>
      <c r="RPV11" s="226"/>
      <c r="RPW11" s="226"/>
      <c r="RPX11" s="226"/>
      <c r="RPY11" s="226"/>
      <c r="RPZ11" s="226"/>
      <c r="RQA11" s="226"/>
      <c r="RQB11" s="226"/>
      <c r="RQC11" s="226"/>
      <c r="RQD11" s="226"/>
      <c r="RQE11" s="226"/>
      <c r="RQF11" s="226"/>
      <c r="RQG11" s="226"/>
      <c r="RQH11" s="226"/>
      <c r="RQI11" s="226"/>
      <c r="RQJ11" s="226"/>
      <c r="RQK11" s="226"/>
      <c r="RQL11" s="226"/>
      <c r="RQM11" s="226"/>
      <c r="RQN11" s="226"/>
      <c r="RQO11" s="226"/>
      <c r="RQP11" s="226"/>
      <c r="RQQ11" s="226"/>
      <c r="RQR11" s="226"/>
      <c r="RQS11" s="226"/>
      <c r="RQT11" s="226"/>
      <c r="RQU11" s="226"/>
      <c r="RQV11" s="226"/>
      <c r="RQW11" s="226"/>
      <c r="RQX11" s="226"/>
      <c r="RQY11" s="226"/>
      <c r="RQZ11" s="226"/>
      <c r="RRA11" s="226"/>
      <c r="RRB11" s="226"/>
      <c r="RRC11" s="226"/>
      <c r="RRD11" s="226"/>
      <c r="RRE11" s="226"/>
      <c r="RRF11" s="226"/>
      <c r="RRG11" s="226"/>
      <c r="RRH11" s="226"/>
      <c r="RRI11" s="226"/>
      <c r="RRJ11" s="226"/>
      <c r="RRK11" s="226"/>
      <c r="RRL11" s="226"/>
      <c r="RRM11" s="226"/>
      <c r="RRN11" s="226"/>
      <c r="RRO11" s="226"/>
      <c r="RRP11" s="226"/>
      <c r="RRQ11" s="226"/>
      <c r="RRR11" s="226"/>
      <c r="RRS11" s="226"/>
      <c r="RRT11" s="226"/>
      <c r="RRU11" s="226"/>
      <c r="RRV11" s="226"/>
      <c r="RRW11" s="226"/>
      <c r="RRX11" s="226"/>
      <c r="RRY11" s="226"/>
      <c r="RRZ11" s="226"/>
      <c r="RSA11" s="226"/>
      <c r="RSB11" s="226"/>
      <c r="RSC11" s="226"/>
      <c r="RSD11" s="226"/>
      <c r="RSE11" s="226"/>
      <c r="RSF11" s="226"/>
      <c r="RSG11" s="226"/>
      <c r="RSH11" s="226"/>
      <c r="RSI11" s="226"/>
      <c r="RSJ11" s="226"/>
      <c r="RSK11" s="226"/>
      <c r="RSL11" s="226"/>
      <c r="RSM11" s="226"/>
      <c r="RSN11" s="226"/>
      <c r="RSO11" s="226"/>
      <c r="RSP11" s="226"/>
      <c r="RSQ11" s="226"/>
      <c r="RSR11" s="226"/>
      <c r="RSS11" s="226"/>
      <c r="RST11" s="226"/>
      <c r="RSU11" s="226"/>
      <c r="RSV11" s="226"/>
      <c r="RSW11" s="226"/>
      <c r="RSX11" s="226"/>
      <c r="RSY11" s="226"/>
      <c r="RSZ11" s="226"/>
      <c r="RTA11" s="226"/>
      <c r="RTB11" s="226"/>
      <c r="RTC11" s="226"/>
      <c r="RTD11" s="226"/>
      <c r="RTE11" s="226"/>
      <c r="RTF11" s="226"/>
      <c r="RTG11" s="226"/>
      <c r="RTH11" s="226"/>
      <c r="RTI11" s="226"/>
      <c r="RTJ11" s="226"/>
      <c r="RTK11" s="226"/>
      <c r="RTL11" s="226"/>
      <c r="RTM11" s="226"/>
      <c r="RTN11" s="226"/>
      <c r="RTO11" s="226"/>
      <c r="RTP11" s="226"/>
      <c r="RTQ11" s="226"/>
      <c r="RTR11" s="226"/>
      <c r="RTS11" s="226"/>
      <c r="RTT11" s="226"/>
      <c r="RTU11" s="226"/>
      <c r="RTV11" s="226"/>
      <c r="RTW11" s="226"/>
      <c r="RTX11" s="226"/>
      <c r="RTY11" s="226"/>
      <c r="RTZ11" s="226"/>
      <c r="RUA11" s="226"/>
      <c r="RUB11" s="226"/>
      <c r="RUC11" s="226"/>
      <c r="RUD11" s="226"/>
      <c r="RUE11" s="226"/>
      <c r="RUF11" s="226"/>
      <c r="RUG11" s="226"/>
      <c r="RUH11" s="226"/>
      <c r="RUI11" s="226"/>
      <c r="RUJ11" s="226"/>
      <c r="RUK11" s="226"/>
      <c r="RUL11" s="226"/>
      <c r="RUM11" s="226"/>
      <c r="RUN11" s="226"/>
      <c r="RUO11" s="226"/>
      <c r="RUP11" s="226"/>
      <c r="RUQ11" s="226"/>
      <c r="RUR11" s="226"/>
      <c r="RUS11" s="226"/>
      <c r="RUT11" s="226"/>
      <c r="RUU11" s="226"/>
      <c r="RUV11" s="226"/>
      <c r="RUW11" s="226"/>
      <c r="RUX11" s="226"/>
      <c r="RUY11" s="226"/>
      <c r="RUZ11" s="226"/>
      <c r="RVA11" s="226"/>
      <c r="RVB11" s="226"/>
      <c r="RVC11" s="226"/>
      <c r="RVD11" s="226"/>
      <c r="RVE11" s="226"/>
      <c r="RVF11" s="226"/>
      <c r="RVG11" s="226"/>
      <c r="RVH11" s="226"/>
      <c r="RVI11" s="226"/>
      <c r="RVJ11" s="226"/>
      <c r="RVK11" s="226"/>
      <c r="RVL11" s="226"/>
      <c r="RVM11" s="226"/>
      <c r="RVN11" s="226"/>
      <c r="RVO11" s="226"/>
      <c r="RVP11" s="226"/>
      <c r="RVQ11" s="226"/>
      <c r="RVR11" s="226"/>
      <c r="RVS11" s="226"/>
      <c r="RVT11" s="226"/>
      <c r="RVU11" s="226"/>
      <c r="RVV11" s="226"/>
      <c r="RVW11" s="226"/>
      <c r="RVX11" s="226"/>
      <c r="RVY11" s="226"/>
      <c r="RVZ11" s="226"/>
      <c r="RWA11" s="226"/>
      <c r="RWB11" s="226"/>
      <c r="RWC11" s="226"/>
      <c r="RWD11" s="226"/>
      <c r="RWE11" s="226"/>
      <c r="RWF11" s="226"/>
      <c r="RWG11" s="226"/>
      <c r="RWH11" s="226"/>
      <c r="RWI11" s="226"/>
      <c r="RWJ11" s="226"/>
      <c r="RWK11" s="226"/>
      <c r="RWL11" s="226"/>
      <c r="RWM11" s="226"/>
      <c r="RWN11" s="226"/>
      <c r="RWO11" s="226"/>
      <c r="RWP11" s="226"/>
      <c r="RWQ11" s="226"/>
      <c r="RWR11" s="226"/>
      <c r="RWS11" s="226"/>
      <c r="RWT11" s="226"/>
      <c r="RWU11" s="226"/>
      <c r="RWV11" s="226"/>
      <c r="RWW11" s="226"/>
      <c r="RWX11" s="226"/>
      <c r="RWY11" s="226"/>
      <c r="RWZ11" s="226"/>
      <c r="RXA11" s="226"/>
      <c r="RXB11" s="226"/>
      <c r="RXC11" s="226"/>
      <c r="RXD11" s="226"/>
      <c r="RXE11" s="226"/>
      <c r="RXF11" s="226"/>
      <c r="RXG11" s="226"/>
      <c r="RXH11" s="226"/>
      <c r="RXI11" s="226"/>
      <c r="RXJ11" s="226"/>
      <c r="RXK11" s="226"/>
      <c r="RXL11" s="226"/>
      <c r="RXM11" s="226"/>
      <c r="RXN11" s="226"/>
      <c r="RXO11" s="226"/>
      <c r="RXP11" s="226"/>
      <c r="RXQ11" s="226"/>
      <c r="RXR11" s="226"/>
      <c r="RXS11" s="226"/>
      <c r="RXT11" s="226"/>
      <c r="RXU11" s="226"/>
      <c r="RXV11" s="226"/>
      <c r="RXW11" s="226"/>
      <c r="RXX11" s="226"/>
      <c r="RXY11" s="226"/>
      <c r="RXZ11" s="226"/>
      <c r="RYA11" s="226"/>
      <c r="RYB11" s="226"/>
      <c r="RYC11" s="226"/>
      <c r="RYD11" s="226"/>
      <c r="RYE11" s="226"/>
      <c r="RYF11" s="226"/>
      <c r="RYG11" s="226"/>
      <c r="RYH11" s="226"/>
      <c r="RYI11" s="226"/>
      <c r="RYJ11" s="226"/>
      <c r="RYK11" s="226"/>
      <c r="RYL11" s="226"/>
      <c r="RYM11" s="226"/>
      <c r="RYN11" s="226"/>
      <c r="RYO11" s="226"/>
      <c r="RYP11" s="226"/>
      <c r="RYQ11" s="226"/>
      <c r="RYR11" s="226"/>
      <c r="RYS11" s="226"/>
      <c r="RYT11" s="226"/>
      <c r="RYU11" s="226"/>
      <c r="RYV11" s="226"/>
      <c r="RYW11" s="226"/>
      <c r="RYX11" s="226"/>
      <c r="RYY11" s="226"/>
      <c r="RYZ11" s="226"/>
      <c r="RZA11" s="226"/>
      <c r="RZB11" s="226"/>
      <c r="RZC11" s="226"/>
      <c r="RZD11" s="226"/>
      <c r="RZE11" s="226"/>
      <c r="RZF11" s="226"/>
      <c r="RZG11" s="226"/>
      <c r="RZH11" s="226"/>
      <c r="RZI11" s="226"/>
      <c r="RZJ11" s="226"/>
      <c r="RZK11" s="226"/>
      <c r="RZL11" s="226"/>
      <c r="RZM11" s="226"/>
      <c r="RZN11" s="226"/>
      <c r="RZO11" s="226"/>
      <c r="RZP11" s="226"/>
      <c r="RZQ11" s="226"/>
      <c r="RZR11" s="226"/>
      <c r="RZS11" s="226"/>
      <c r="RZT11" s="226"/>
      <c r="RZU11" s="226"/>
      <c r="RZV11" s="226"/>
      <c r="RZW11" s="226"/>
      <c r="RZX11" s="226"/>
      <c r="RZY11" s="226"/>
      <c r="RZZ11" s="226"/>
      <c r="SAA11" s="226"/>
      <c r="SAB11" s="226"/>
      <c r="SAC11" s="226"/>
      <c r="SAD11" s="226"/>
      <c r="SAE11" s="226"/>
      <c r="SAF11" s="226"/>
      <c r="SAG11" s="226"/>
      <c r="SAH11" s="226"/>
      <c r="SAI11" s="226"/>
      <c r="SAJ11" s="226"/>
      <c r="SAK11" s="226"/>
      <c r="SAL11" s="226"/>
      <c r="SAM11" s="226"/>
      <c r="SAN11" s="226"/>
      <c r="SAO11" s="226"/>
      <c r="SAP11" s="226"/>
      <c r="SAQ11" s="226"/>
      <c r="SAR11" s="226"/>
      <c r="SAS11" s="226"/>
      <c r="SAT11" s="226"/>
      <c r="SAU11" s="226"/>
      <c r="SAV11" s="226"/>
      <c r="SAW11" s="226"/>
      <c r="SAX11" s="226"/>
      <c r="SAY11" s="226"/>
      <c r="SAZ11" s="226"/>
      <c r="SBA11" s="226"/>
      <c r="SBB11" s="226"/>
      <c r="SBC11" s="226"/>
      <c r="SBD11" s="226"/>
      <c r="SBE11" s="226"/>
      <c r="SBF11" s="226"/>
      <c r="SBG11" s="226"/>
      <c r="SBH11" s="226"/>
      <c r="SBI11" s="226"/>
      <c r="SBJ11" s="226"/>
      <c r="SBK11" s="226"/>
      <c r="SBL11" s="226"/>
      <c r="SBM11" s="226"/>
      <c r="SBN11" s="226"/>
      <c r="SBO11" s="226"/>
      <c r="SBP11" s="226"/>
      <c r="SBQ11" s="226"/>
      <c r="SBR11" s="226"/>
      <c r="SBS11" s="226"/>
      <c r="SBT11" s="226"/>
      <c r="SBU11" s="226"/>
      <c r="SBV11" s="226"/>
      <c r="SBW11" s="226"/>
      <c r="SBX11" s="226"/>
      <c r="SBY11" s="226"/>
      <c r="SBZ11" s="226"/>
      <c r="SCA11" s="226"/>
      <c r="SCB11" s="226"/>
      <c r="SCC11" s="226"/>
      <c r="SCD11" s="226"/>
      <c r="SCE11" s="226"/>
      <c r="SCF11" s="226"/>
      <c r="SCG11" s="226"/>
      <c r="SCH11" s="226"/>
      <c r="SCI11" s="226"/>
      <c r="SCJ11" s="226"/>
      <c r="SCK11" s="226"/>
      <c r="SCL11" s="226"/>
      <c r="SCM11" s="226"/>
      <c r="SCN11" s="226"/>
      <c r="SCO11" s="226"/>
      <c r="SCP11" s="226"/>
      <c r="SCQ11" s="226"/>
      <c r="SCR11" s="226"/>
      <c r="SCS11" s="226"/>
      <c r="SCT11" s="226"/>
      <c r="SCU11" s="226"/>
      <c r="SCV11" s="226"/>
      <c r="SCW11" s="226"/>
      <c r="SCX11" s="226"/>
      <c r="SCY11" s="226"/>
      <c r="SCZ11" s="226"/>
      <c r="SDA11" s="226"/>
      <c r="SDB11" s="226"/>
      <c r="SDC11" s="226"/>
      <c r="SDD11" s="226"/>
      <c r="SDE11" s="226"/>
      <c r="SDF11" s="226"/>
      <c r="SDG11" s="226"/>
      <c r="SDH11" s="226"/>
      <c r="SDI11" s="226"/>
      <c r="SDJ11" s="226"/>
      <c r="SDK11" s="226"/>
      <c r="SDL11" s="226"/>
      <c r="SDM11" s="226"/>
      <c r="SDN11" s="226"/>
      <c r="SDO11" s="226"/>
      <c r="SDP11" s="226"/>
      <c r="SDQ11" s="226"/>
      <c r="SDR11" s="226"/>
      <c r="SDS11" s="226"/>
      <c r="SDT11" s="226"/>
      <c r="SDU11" s="226"/>
      <c r="SDV11" s="226"/>
      <c r="SDW11" s="226"/>
      <c r="SDX11" s="226"/>
      <c r="SDY11" s="226"/>
      <c r="SDZ11" s="226"/>
      <c r="SEA11" s="226"/>
      <c r="SEB11" s="226"/>
      <c r="SEC11" s="226"/>
      <c r="SED11" s="226"/>
      <c r="SEE11" s="226"/>
      <c r="SEF11" s="226"/>
      <c r="SEG11" s="226"/>
      <c r="SEH11" s="226"/>
      <c r="SEI11" s="226"/>
      <c r="SEJ11" s="226"/>
      <c r="SEK11" s="226"/>
      <c r="SEL11" s="226"/>
      <c r="SEM11" s="226"/>
      <c r="SEN11" s="226"/>
      <c r="SEO11" s="226"/>
      <c r="SEP11" s="226"/>
      <c r="SEQ11" s="226"/>
      <c r="SER11" s="226"/>
      <c r="SES11" s="226"/>
      <c r="SET11" s="226"/>
      <c r="SEU11" s="226"/>
      <c r="SEV11" s="226"/>
      <c r="SEW11" s="226"/>
      <c r="SEX11" s="226"/>
      <c r="SEY11" s="226"/>
      <c r="SEZ11" s="226"/>
      <c r="SFA11" s="226"/>
      <c r="SFB11" s="226"/>
      <c r="SFC11" s="226"/>
      <c r="SFD11" s="226"/>
      <c r="SFE11" s="226"/>
      <c r="SFF11" s="226"/>
      <c r="SFG11" s="226"/>
      <c r="SFH11" s="226"/>
      <c r="SFI11" s="226"/>
      <c r="SFJ11" s="226"/>
      <c r="SFK11" s="226"/>
      <c r="SFL11" s="226"/>
      <c r="SFM11" s="226"/>
      <c r="SFN11" s="226"/>
      <c r="SFO11" s="226"/>
      <c r="SFP11" s="226"/>
      <c r="SFQ11" s="226"/>
      <c r="SFR11" s="226"/>
      <c r="SFS11" s="226"/>
      <c r="SFT11" s="226"/>
      <c r="SFU11" s="226"/>
      <c r="SFV11" s="226"/>
      <c r="SFW11" s="226"/>
      <c r="SFX11" s="226"/>
      <c r="SFY11" s="226"/>
      <c r="SFZ11" s="226"/>
      <c r="SGA11" s="226"/>
      <c r="SGB11" s="226"/>
      <c r="SGC11" s="226"/>
      <c r="SGD11" s="226"/>
      <c r="SGE11" s="226"/>
      <c r="SGF11" s="226"/>
      <c r="SGG11" s="226"/>
      <c r="SGH11" s="226"/>
      <c r="SGI11" s="226"/>
      <c r="SGJ11" s="226"/>
      <c r="SGK11" s="226"/>
      <c r="SGL11" s="226"/>
      <c r="SGM11" s="226"/>
      <c r="SGN11" s="226"/>
      <c r="SGO11" s="226"/>
      <c r="SGP11" s="226"/>
      <c r="SGQ11" s="226"/>
      <c r="SGR11" s="226"/>
      <c r="SGS11" s="226"/>
      <c r="SGT11" s="226"/>
      <c r="SGU11" s="226"/>
      <c r="SGV11" s="226"/>
      <c r="SGW11" s="226"/>
      <c r="SGX11" s="226"/>
      <c r="SGY11" s="226"/>
      <c r="SGZ11" s="226"/>
      <c r="SHA11" s="226"/>
      <c r="SHB11" s="226"/>
      <c r="SHC11" s="226"/>
      <c r="SHD11" s="226"/>
      <c r="SHE11" s="226"/>
      <c r="SHF11" s="226"/>
      <c r="SHG11" s="226"/>
      <c r="SHH11" s="226"/>
      <c r="SHI11" s="226"/>
      <c r="SHJ11" s="226"/>
      <c r="SHK11" s="226"/>
      <c r="SHL11" s="226"/>
      <c r="SHM11" s="226"/>
      <c r="SHN11" s="226"/>
      <c r="SHO11" s="226"/>
      <c r="SHP11" s="226"/>
      <c r="SHQ11" s="226"/>
      <c r="SHR11" s="226"/>
      <c r="SHS11" s="226"/>
      <c r="SHT11" s="226"/>
      <c r="SHU11" s="226"/>
      <c r="SHV11" s="226"/>
      <c r="SHW11" s="226"/>
      <c r="SHX11" s="226"/>
      <c r="SHY11" s="226"/>
      <c r="SHZ11" s="226"/>
      <c r="SIA11" s="226"/>
      <c r="SIB11" s="226"/>
      <c r="SIC11" s="226"/>
      <c r="SID11" s="226"/>
      <c r="SIE11" s="226"/>
      <c r="SIF11" s="226"/>
      <c r="SIG11" s="226"/>
      <c r="SIH11" s="226"/>
      <c r="SII11" s="226"/>
      <c r="SIJ11" s="226"/>
      <c r="SIK11" s="226"/>
      <c r="SIL11" s="226"/>
      <c r="SIM11" s="226"/>
      <c r="SIN11" s="226"/>
      <c r="SIO11" s="226"/>
      <c r="SIP11" s="226"/>
      <c r="SIQ11" s="226"/>
      <c r="SIR11" s="226"/>
      <c r="SIS11" s="226"/>
      <c r="SIT11" s="226"/>
      <c r="SIU11" s="226"/>
      <c r="SIV11" s="226"/>
      <c r="SIW11" s="226"/>
      <c r="SIX11" s="226"/>
      <c r="SIY11" s="226"/>
      <c r="SIZ11" s="226"/>
      <c r="SJA11" s="226"/>
      <c r="SJB11" s="226"/>
      <c r="SJC11" s="226"/>
      <c r="SJD11" s="226"/>
      <c r="SJE11" s="226"/>
      <c r="SJF11" s="226"/>
      <c r="SJG11" s="226"/>
      <c r="SJH11" s="226"/>
      <c r="SJI11" s="226"/>
      <c r="SJJ11" s="226"/>
      <c r="SJK11" s="226"/>
      <c r="SJL11" s="226"/>
      <c r="SJM11" s="226"/>
      <c r="SJN11" s="226"/>
      <c r="SJO11" s="226"/>
      <c r="SJP11" s="226"/>
      <c r="SJQ11" s="226"/>
      <c r="SJR11" s="226"/>
      <c r="SJS11" s="226"/>
      <c r="SJT11" s="226"/>
      <c r="SJU11" s="226"/>
      <c r="SJV11" s="226"/>
      <c r="SJW11" s="226"/>
      <c r="SJX11" s="226"/>
      <c r="SJY11" s="226"/>
      <c r="SJZ11" s="226"/>
      <c r="SKA11" s="226"/>
      <c r="SKB11" s="226"/>
      <c r="SKC11" s="226"/>
      <c r="SKD11" s="226"/>
      <c r="SKE11" s="226"/>
      <c r="SKF11" s="226"/>
      <c r="SKG11" s="226"/>
      <c r="SKH11" s="226"/>
      <c r="SKI11" s="226"/>
      <c r="SKJ11" s="226"/>
      <c r="SKK11" s="226"/>
      <c r="SKL11" s="226"/>
      <c r="SKM11" s="226"/>
      <c r="SKN11" s="226"/>
      <c r="SKO11" s="226"/>
      <c r="SKP11" s="226"/>
      <c r="SKQ11" s="226"/>
      <c r="SKR11" s="226"/>
      <c r="SKS11" s="226"/>
      <c r="SKT11" s="226"/>
      <c r="SKU11" s="226"/>
      <c r="SKV11" s="226"/>
      <c r="SKW11" s="226"/>
      <c r="SKX11" s="226"/>
      <c r="SKY11" s="226"/>
      <c r="SKZ11" s="226"/>
      <c r="SLA11" s="226"/>
      <c r="SLB11" s="226"/>
      <c r="SLC11" s="226"/>
      <c r="SLD11" s="226"/>
      <c r="SLE11" s="226"/>
      <c r="SLF11" s="226"/>
      <c r="SLG11" s="226"/>
      <c r="SLH11" s="226"/>
      <c r="SLI11" s="226"/>
      <c r="SLJ11" s="226"/>
      <c r="SLK11" s="226"/>
      <c r="SLL11" s="226"/>
      <c r="SLM11" s="226"/>
      <c r="SLN11" s="226"/>
      <c r="SLO11" s="226"/>
      <c r="SLP11" s="226"/>
      <c r="SLQ11" s="226"/>
      <c r="SLR11" s="226"/>
      <c r="SLS11" s="226"/>
      <c r="SLT11" s="226"/>
      <c r="SLU11" s="226"/>
      <c r="SLV11" s="226"/>
      <c r="SLW11" s="226"/>
      <c r="SLX11" s="226"/>
      <c r="SLY11" s="226"/>
      <c r="SLZ11" s="226"/>
      <c r="SMA11" s="226"/>
      <c r="SMB11" s="226"/>
      <c r="SMC11" s="226"/>
      <c r="SMD11" s="226"/>
      <c r="SME11" s="226"/>
      <c r="SMF11" s="226"/>
      <c r="SMG11" s="226"/>
      <c r="SMH11" s="226"/>
      <c r="SMI11" s="226"/>
      <c r="SMJ11" s="226"/>
      <c r="SMK11" s="226"/>
      <c r="SML11" s="226"/>
      <c r="SMM11" s="226"/>
      <c r="SMN11" s="226"/>
      <c r="SMO11" s="226"/>
      <c r="SMP11" s="226"/>
      <c r="SMQ11" s="226"/>
      <c r="SMR11" s="226"/>
      <c r="SMS11" s="226"/>
      <c r="SMT11" s="226"/>
      <c r="SMU11" s="226"/>
      <c r="SMV11" s="226"/>
      <c r="SMW11" s="226"/>
      <c r="SMX11" s="226"/>
      <c r="SMY11" s="226"/>
      <c r="SMZ11" s="226"/>
      <c r="SNA11" s="226"/>
      <c r="SNB11" s="226"/>
      <c r="SNC11" s="226"/>
      <c r="SND11" s="226"/>
      <c r="SNE11" s="226"/>
      <c r="SNF11" s="226"/>
      <c r="SNG11" s="226"/>
      <c r="SNH11" s="226"/>
      <c r="SNI11" s="226"/>
      <c r="SNJ11" s="226"/>
      <c r="SNK11" s="226"/>
      <c r="SNL11" s="226"/>
      <c r="SNM11" s="226"/>
      <c r="SNN11" s="226"/>
      <c r="SNO11" s="226"/>
      <c r="SNP11" s="226"/>
      <c r="SNQ11" s="226"/>
      <c r="SNR11" s="226"/>
      <c r="SNS11" s="226"/>
      <c r="SNT11" s="226"/>
      <c r="SNU11" s="226"/>
      <c r="SNV11" s="226"/>
      <c r="SNW11" s="226"/>
      <c r="SNX11" s="226"/>
      <c r="SNY11" s="226"/>
      <c r="SNZ11" s="226"/>
      <c r="SOA11" s="226"/>
      <c r="SOB11" s="226"/>
      <c r="SOC11" s="226"/>
      <c r="SOD11" s="226"/>
      <c r="SOE11" s="226"/>
      <c r="SOF11" s="226"/>
      <c r="SOG11" s="226"/>
      <c r="SOH11" s="226"/>
      <c r="SOI11" s="226"/>
      <c r="SOJ11" s="226"/>
      <c r="SOK11" s="226"/>
      <c r="SOL11" s="226"/>
      <c r="SOM11" s="226"/>
      <c r="SON11" s="226"/>
      <c r="SOO11" s="226"/>
      <c r="SOP11" s="226"/>
      <c r="SOQ11" s="226"/>
      <c r="SOR11" s="226"/>
      <c r="SOS11" s="226"/>
      <c r="SOT11" s="226"/>
      <c r="SOU11" s="226"/>
      <c r="SOV11" s="226"/>
      <c r="SOW11" s="226"/>
      <c r="SOX11" s="226"/>
      <c r="SOY11" s="226"/>
      <c r="SOZ11" s="226"/>
      <c r="SPA11" s="226"/>
      <c r="SPB11" s="226"/>
      <c r="SPC11" s="226"/>
      <c r="SPD11" s="226"/>
      <c r="SPE11" s="226"/>
      <c r="SPF11" s="226"/>
      <c r="SPG11" s="226"/>
      <c r="SPH11" s="226"/>
      <c r="SPI11" s="226"/>
      <c r="SPJ11" s="226"/>
      <c r="SPK11" s="226"/>
      <c r="SPL11" s="226"/>
      <c r="SPM11" s="226"/>
      <c r="SPN11" s="226"/>
      <c r="SPO11" s="226"/>
      <c r="SPP11" s="226"/>
      <c r="SPQ11" s="226"/>
      <c r="SPR11" s="226"/>
      <c r="SPS11" s="226"/>
      <c r="SPT11" s="226"/>
      <c r="SPU11" s="226"/>
      <c r="SPV11" s="226"/>
      <c r="SPW11" s="226"/>
      <c r="SPX11" s="226"/>
      <c r="SPY11" s="226"/>
      <c r="SPZ11" s="226"/>
      <c r="SQA11" s="226"/>
      <c r="SQB11" s="226"/>
      <c r="SQC11" s="226"/>
      <c r="SQD11" s="226"/>
      <c r="SQE11" s="226"/>
      <c r="SQF11" s="226"/>
      <c r="SQG11" s="226"/>
      <c r="SQH11" s="226"/>
      <c r="SQI11" s="226"/>
      <c r="SQJ11" s="226"/>
      <c r="SQK11" s="226"/>
      <c r="SQL11" s="226"/>
      <c r="SQM11" s="226"/>
      <c r="SQN11" s="226"/>
      <c r="SQO11" s="226"/>
      <c r="SQP11" s="226"/>
      <c r="SQQ11" s="226"/>
      <c r="SQR11" s="226"/>
      <c r="SQS11" s="226"/>
      <c r="SQT11" s="226"/>
      <c r="SQU11" s="226"/>
      <c r="SQV11" s="226"/>
      <c r="SQW11" s="226"/>
      <c r="SQX11" s="226"/>
      <c r="SQY11" s="226"/>
      <c r="SQZ11" s="226"/>
      <c r="SRA11" s="226"/>
      <c r="SRB11" s="226"/>
      <c r="SRC11" s="226"/>
      <c r="SRD11" s="226"/>
      <c r="SRE11" s="226"/>
      <c r="SRF11" s="226"/>
      <c r="SRG11" s="226"/>
      <c r="SRH11" s="226"/>
      <c r="SRI11" s="226"/>
      <c r="SRJ11" s="226"/>
      <c r="SRK11" s="226"/>
      <c r="SRL11" s="226"/>
      <c r="SRM11" s="226"/>
      <c r="SRN11" s="226"/>
      <c r="SRO11" s="226"/>
      <c r="SRP11" s="226"/>
      <c r="SRQ11" s="226"/>
      <c r="SRR11" s="226"/>
      <c r="SRS11" s="226"/>
      <c r="SRT11" s="226"/>
      <c r="SRU11" s="226"/>
      <c r="SRV11" s="226"/>
      <c r="SRW11" s="226"/>
      <c r="SRX11" s="226"/>
      <c r="SRY11" s="226"/>
      <c r="SRZ11" s="226"/>
      <c r="SSA11" s="226"/>
      <c r="SSB11" s="226"/>
      <c r="SSC11" s="226"/>
      <c r="SSD11" s="226"/>
      <c r="SSE11" s="226"/>
      <c r="SSF11" s="226"/>
      <c r="SSG11" s="226"/>
      <c r="SSH11" s="226"/>
      <c r="SSI11" s="226"/>
      <c r="SSJ11" s="226"/>
      <c r="SSK11" s="226"/>
      <c r="SSL11" s="226"/>
      <c r="SSM11" s="226"/>
      <c r="SSN11" s="226"/>
      <c r="SSO11" s="226"/>
      <c r="SSP11" s="226"/>
      <c r="SSQ11" s="226"/>
      <c r="SSR11" s="226"/>
      <c r="SSS11" s="226"/>
      <c r="SST11" s="226"/>
      <c r="SSU11" s="226"/>
      <c r="SSV11" s="226"/>
      <c r="SSW11" s="226"/>
      <c r="SSX11" s="226"/>
      <c r="SSY11" s="226"/>
      <c r="SSZ11" s="226"/>
      <c r="STA11" s="226"/>
      <c r="STB11" s="226"/>
      <c r="STC11" s="226"/>
      <c r="STD11" s="226"/>
      <c r="STE11" s="226"/>
      <c r="STF11" s="226"/>
      <c r="STG11" s="226"/>
      <c r="STH11" s="226"/>
      <c r="STI11" s="226"/>
      <c r="STJ11" s="226"/>
      <c r="STK11" s="226"/>
      <c r="STL11" s="226"/>
      <c r="STM11" s="226"/>
      <c r="STN11" s="226"/>
      <c r="STO11" s="226"/>
      <c r="STP11" s="226"/>
      <c r="STQ11" s="226"/>
      <c r="STR11" s="226"/>
      <c r="STS11" s="226"/>
      <c r="STT11" s="226"/>
      <c r="STU11" s="226"/>
      <c r="STV11" s="226"/>
      <c r="STW11" s="226"/>
      <c r="STX11" s="226"/>
      <c r="STY11" s="226"/>
      <c r="STZ11" s="226"/>
      <c r="SUA11" s="226"/>
      <c r="SUB11" s="226"/>
      <c r="SUC11" s="226"/>
      <c r="SUD11" s="226"/>
      <c r="SUE11" s="226"/>
      <c r="SUF11" s="226"/>
      <c r="SUG11" s="226"/>
      <c r="SUH11" s="226"/>
      <c r="SUI11" s="226"/>
      <c r="SUJ11" s="226"/>
      <c r="SUK11" s="226"/>
      <c r="SUL11" s="226"/>
      <c r="SUM11" s="226"/>
      <c r="SUN11" s="226"/>
      <c r="SUO11" s="226"/>
      <c r="SUP11" s="226"/>
      <c r="SUQ11" s="226"/>
      <c r="SUR11" s="226"/>
      <c r="SUS11" s="226"/>
      <c r="SUT11" s="226"/>
      <c r="SUU11" s="226"/>
      <c r="SUV11" s="226"/>
      <c r="SUW11" s="226"/>
      <c r="SUX11" s="226"/>
      <c r="SUY11" s="226"/>
      <c r="SUZ11" s="226"/>
      <c r="SVA11" s="226"/>
      <c r="SVB11" s="226"/>
      <c r="SVC11" s="226"/>
      <c r="SVD11" s="226"/>
      <c r="SVE11" s="226"/>
      <c r="SVF11" s="226"/>
      <c r="SVG11" s="226"/>
      <c r="SVH11" s="226"/>
      <c r="SVI11" s="226"/>
      <c r="SVJ11" s="226"/>
      <c r="SVK11" s="226"/>
      <c r="SVL11" s="226"/>
      <c r="SVM11" s="226"/>
      <c r="SVN11" s="226"/>
      <c r="SVO11" s="226"/>
      <c r="SVP11" s="226"/>
      <c r="SVQ11" s="226"/>
      <c r="SVR11" s="226"/>
      <c r="SVS11" s="226"/>
      <c r="SVT11" s="226"/>
      <c r="SVU11" s="226"/>
      <c r="SVV11" s="226"/>
      <c r="SVW11" s="226"/>
      <c r="SVX11" s="226"/>
      <c r="SVY11" s="226"/>
      <c r="SVZ11" s="226"/>
      <c r="SWA11" s="226"/>
      <c r="SWB11" s="226"/>
      <c r="SWC11" s="226"/>
      <c r="SWD11" s="226"/>
      <c r="SWE11" s="226"/>
      <c r="SWF11" s="226"/>
      <c r="SWG11" s="226"/>
      <c r="SWH11" s="226"/>
      <c r="SWI11" s="226"/>
      <c r="SWJ11" s="226"/>
      <c r="SWK11" s="226"/>
      <c r="SWL11" s="226"/>
      <c r="SWM11" s="226"/>
      <c r="SWN11" s="226"/>
      <c r="SWO11" s="226"/>
      <c r="SWP11" s="226"/>
      <c r="SWQ11" s="226"/>
      <c r="SWR11" s="226"/>
      <c r="SWS11" s="226"/>
      <c r="SWT11" s="226"/>
      <c r="SWU11" s="226"/>
      <c r="SWV11" s="226"/>
      <c r="SWW11" s="226"/>
      <c r="SWX11" s="226"/>
      <c r="SWY11" s="226"/>
      <c r="SWZ11" s="226"/>
      <c r="SXA11" s="226"/>
      <c r="SXB11" s="226"/>
      <c r="SXC11" s="226"/>
      <c r="SXD11" s="226"/>
      <c r="SXE11" s="226"/>
      <c r="SXF11" s="226"/>
      <c r="SXG11" s="226"/>
      <c r="SXH11" s="226"/>
      <c r="SXI11" s="226"/>
      <c r="SXJ11" s="226"/>
      <c r="SXK11" s="226"/>
      <c r="SXL11" s="226"/>
      <c r="SXM11" s="226"/>
      <c r="SXN11" s="226"/>
      <c r="SXO11" s="226"/>
      <c r="SXP11" s="226"/>
      <c r="SXQ11" s="226"/>
      <c r="SXR11" s="226"/>
      <c r="SXS11" s="226"/>
      <c r="SXT11" s="226"/>
      <c r="SXU11" s="226"/>
      <c r="SXV11" s="226"/>
      <c r="SXW11" s="226"/>
      <c r="SXX11" s="226"/>
      <c r="SXY11" s="226"/>
      <c r="SXZ11" s="226"/>
      <c r="SYA11" s="226"/>
      <c r="SYB11" s="226"/>
      <c r="SYC11" s="226"/>
      <c r="SYD11" s="226"/>
      <c r="SYE11" s="226"/>
      <c r="SYF11" s="226"/>
      <c r="SYG11" s="226"/>
      <c r="SYH11" s="226"/>
      <c r="SYI11" s="226"/>
      <c r="SYJ11" s="226"/>
      <c r="SYK11" s="226"/>
      <c r="SYL11" s="226"/>
      <c r="SYM11" s="226"/>
      <c r="SYN11" s="226"/>
      <c r="SYO11" s="226"/>
      <c r="SYP11" s="226"/>
      <c r="SYQ11" s="226"/>
      <c r="SYR11" s="226"/>
      <c r="SYS11" s="226"/>
      <c r="SYT11" s="226"/>
      <c r="SYU11" s="226"/>
      <c r="SYV11" s="226"/>
      <c r="SYW11" s="226"/>
      <c r="SYX11" s="226"/>
      <c r="SYY11" s="226"/>
      <c r="SYZ11" s="226"/>
      <c r="SZA11" s="226"/>
      <c r="SZB11" s="226"/>
      <c r="SZC11" s="226"/>
      <c r="SZD11" s="226"/>
      <c r="SZE11" s="226"/>
      <c r="SZF11" s="226"/>
      <c r="SZG11" s="226"/>
      <c r="SZH11" s="226"/>
      <c r="SZI11" s="226"/>
      <c r="SZJ11" s="226"/>
      <c r="SZK11" s="226"/>
      <c r="SZL11" s="226"/>
      <c r="SZM11" s="226"/>
      <c r="SZN11" s="226"/>
      <c r="SZO11" s="226"/>
      <c r="SZP11" s="226"/>
      <c r="SZQ11" s="226"/>
      <c r="SZR11" s="226"/>
      <c r="SZS11" s="226"/>
      <c r="SZT11" s="226"/>
      <c r="SZU11" s="226"/>
      <c r="SZV11" s="226"/>
      <c r="SZW11" s="226"/>
      <c r="SZX11" s="226"/>
      <c r="SZY11" s="226"/>
      <c r="SZZ11" s="226"/>
      <c r="TAA11" s="226"/>
      <c r="TAB11" s="226"/>
      <c r="TAC11" s="226"/>
      <c r="TAD11" s="226"/>
      <c r="TAE11" s="226"/>
      <c r="TAF11" s="226"/>
      <c r="TAG11" s="226"/>
      <c r="TAH11" s="226"/>
      <c r="TAI11" s="226"/>
      <c r="TAJ11" s="226"/>
      <c r="TAK11" s="226"/>
      <c r="TAL11" s="226"/>
      <c r="TAM11" s="226"/>
      <c r="TAN11" s="226"/>
      <c r="TAO11" s="226"/>
      <c r="TAP11" s="226"/>
      <c r="TAQ11" s="226"/>
      <c r="TAR11" s="226"/>
      <c r="TAS11" s="226"/>
      <c r="TAT11" s="226"/>
      <c r="TAU11" s="226"/>
      <c r="TAV11" s="226"/>
      <c r="TAW11" s="226"/>
      <c r="TAX11" s="226"/>
      <c r="TAY11" s="226"/>
      <c r="TAZ11" s="226"/>
      <c r="TBA11" s="226"/>
      <c r="TBB11" s="226"/>
      <c r="TBC11" s="226"/>
      <c r="TBD11" s="226"/>
      <c r="TBE11" s="226"/>
      <c r="TBF11" s="226"/>
      <c r="TBG11" s="226"/>
      <c r="TBH11" s="226"/>
      <c r="TBI11" s="226"/>
      <c r="TBJ11" s="226"/>
      <c r="TBK11" s="226"/>
      <c r="TBL11" s="226"/>
      <c r="TBM11" s="226"/>
      <c r="TBN11" s="226"/>
      <c r="TBO11" s="226"/>
      <c r="TBP11" s="226"/>
      <c r="TBQ11" s="226"/>
      <c r="TBR11" s="226"/>
      <c r="TBS11" s="226"/>
      <c r="TBT11" s="226"/>
      <c r="TBU11" s="226"/>
      <c r="TBV11" s="226"/>
      <c r="TBW11" s="226"/>
      <c r="TBX11" s="226"/>
      <c r="TBY11" s="226"/>
      <c r="TBZ11" s="226"/>
      <c r="TCA11" s="226"/>
      <c r="TCB11" s="226"/>
      <c r="TCC11" s="226"/>
      <c r="TCD11" s="226"/>
      <c r="TCE11" s="226"/>
      <c r="TCF11" s="226"/>
      <c r="TCG11" s="226"/>
      <c r="TCH11" s="226"/>
      <c r="TCI11" s="226"/>
      <c r="TCJ11" s="226"/>
      <c r="TCK11" s="226"/>
      <c r="TCL11" s="226"/>
      <c r="TCM11" s="226"/>
      <c r="TCN11" s="226"/>
      <c r="TCO11" s="226"/>
      <c r="TCP11" s="226"/>
      <c r="TCQ11" s="226"/>
      <c r="TCR11" s="226"/>
      <c r="TCS11" s="226"/>
      <c r="TCT11" s="226"/>
      <c r="TCU11" s="226"/>
      <c r="TCV11" s="226"/>
      <c r="TCW11" s="226"/>
      <c r="TCX11" s="226"/>
      <c r="TCY11" s="226"/>
      <c r="TCZ11" s="226"/>
      <c r="TDA11" s="226"/>
      <c r="TDB11" s="226"/>
      <c r="TDC11" s="226"/>
      <c r="TDD11" s="226"/>
      <c r="TDE11" s="226"/>
      <c r="TDF11" s="226"/>
      <c r="TDG11" s="226"/>
      <c r="TDH11" s="226"/>
      <c r="TDI11" s="226"/>
      <c r="TDJ11" s="226"/>
      <c r="TDK11" s="226"/>
      <c r="TDL11" s="226"/>
      <c r="TDM11" s="226"/>
      <c r="TDN11" s="226"/>
      <c r="TDO11" s="226"/>
      <c r="TDP11" s="226"/>
      <c r="TDQ11" s="226"/>
      <c r="TDR11" s="226"/>
      <c r="TDS11" s="226"/>
      <c r="TDT11" s="226"/>
      <c r="TDU11" s="226"/>
      <c r="TDV11" s="226"/>
      <c r="TDW11" s="226"/>
      <c r="TDX11" s="226"/>
      <c r="TDY11" s="226"/>
      <c r="TDZ11" s="226"/>
      <c r="TEA11" s="226"/>
      <c r="TEB11" s="226"/>
      <c r="TEC11" s="226"/>
      <c r="TED11" s="226"/>
      <c r="TEE11" s="226"/>
      <c r="TEF11" s="226"/>
      <c r="TEG11" s="226"/>
      <c r="TEH11" s="226"/>
      <c r="TEI11" s="226"/>
      <c r="TEJ11" s="226"/>
      <c r="TEK11" s="226"/>
      <c r="TEL11" s="226"/>
      <c r="TEM11" s="226"/>
      <c r="TEN11" s="226"/>
      <c r="TEO11" s="226"/>
      <c r="TEP11" s="226"/>
      <c r="TEQ11" s="226"/>
      <c r="TER11" s="226"/>
      <c r="TES11" s="226"/>
      <c r="TET11" s="226"/>
      <c r="TEU11" s="226"/>
      <c r="TEV11" s="226"/>
      <c r="TEW11" s="226"/>
      <c r="TEX11" s="226"/>
      <c r="TEY11" s="226"/>
      <c r="TEZ11" s="226"/>
      <c r="TFA11" s="226"/>
      <c r="TFB11" s="226"/>
      <c r="TFC11" s="226"/>
      <c r="TFD11" s="226"/>
      <c r="TFE11" s="226"/>
      <c r="TFF11" s="226"/>
      <c r="TFG11" s="226"/>
      <c r="TFH11" s="226"/>
      <c r="TFI11" s="226"/>
      <c r="TFJ11" s="226"/>
      <c r="TFK11" s="226"/>
      <c r="TFL11" s="226"/>
      <c r="TFM11" s="226"/>
      <c r="TFN11" s="226"/>
      <c r="TFO11" s="226"/>
      <c r="TFP11" s="226"/>
      <c r="TFQ11" s="226"/>
      <c r="TFR11" s="226"/>
      <c r="TFS11" s="226"/>
      <c r="TFT11" s="226"/>
      <c r="TFU11" s="226"/>
      <c r="TFV11" s="226"/>
      <c r="TFW11" s="226"/>
      <c r="TFX11" s="226"/>
      <c r="TFY11" s="226"/>
      <c r="TFZ11" s="226"/>
      <c r="TGA11" s="226"/>
      <c r="TGB11" s="226"/>
      <c r="TGC11" s="226"/>
      <c r="TGD11" s="226"/>
      <c r="TGE11" s="226"/>
      <c r="TGF11" s="226"/>
      <c r="TGG11" s="226"/>
      <c r="TGH11" s="226"/>
      <c r="TGI11" s="226"/>
      <c r="TGJ11" s="226"/>
      <c r="TGK11" s="226"/>
      <c r="TGL11" s="226"/>
      <c r="TGM11" s="226"/>
      <c r="TGN11" s="226"/>
      <c r="TGO11" s="226"/>
      <c r="TGP11" s="226"/>
      <c r="TGQ11" s="226"/>
      <c r="TGR11" s="226"/>
      <c r="TGS11" s="226"/>
      <c r="TGT11" s="226"/>
      <c r="TGU11" s="226"/>
      <c r="TGV11" s="226"/>
      <c r="TGW11" s="226"/>
      <c r="TGX11" s="226"/>
      <c r="TGY11" s="226"/>
      <c r="TGZ11" s="226"/>
      <c r="THA11" s="226"/>
      <c r="THB11" s="226"/>
      <c r="THC11" s="226"/>
      <c r="THD11" s="226"/>
      <c r="THE11" s="226"/>
      <c r="THF11" s="226"/>
      <c r="THG11" s="226"/>
      <c r="THH11" s="226"/>
      <c r="THI11" s="226"/>
      <c r="THJ11" s="226"/>
      <c r="THK11" s="226"/>
      <c r="THL11" s="226"/>
      <c r="THM11" s="226"/>
      <c r="THN11" s="226"/>
      <c r="THO11" s="226"/>
      <c r="THP11" s="226"/>
      <c r="THQ11" s="226"/>
      <c r="THR11" s="226"/>
      <c r="THS11" s="226"/>
      <c r="THT11" s="226"/>
      <c r="THU11" s="226"/>
      <c r="THV11" s="226"/>
      <c r="THW11" s="226"/>
      <c r="THX11" s="226"/>
      <c r="THY11" s="226"/>
      <c r="THZ11" s="226"/>
      <c r="TIA11" s="226"/>
      <c r="TIB11" s="226"/>
      <c r="TIC11" s="226"/>
      <c r="TID11" s="226"/>
      <c r="TIE11" s="226"/>
      <c r="TIF11" s="226"/>
      <c r="TIG11" s="226"/>
      <c r="TIH11" s="226"/>
      <c r="TII11" s="226"/>
      <c r="TIJ11" s="226"/>
      <c r="TIK11" s="226"/>
      <c r="TIL11" s="226"/>
      <c r="TIM11" s="226"/>
      <c r="TIN11" s="226"/>
      <c r="TIO11" s="226"/>
      <c r="TIP11" s="226"/>
      <c r="TIQ11" s="226"/>
      <c r="TIR11" s="226"/>
      <c r="TIS11" s="226"/>
      <c r="TIT11" s="226"/>
      <c r="TIU11" s="226"/>
      <c r="TIV11" s="226"/>
      <c r="TIW11" s="226"/>
      <c r="TIX11" s="226"/>
      <c r="TIY11" s="226"/>
      <c r="TIZ11" s="226"/>
      <c r="TJA11" s="226"/>
      <c r="TJB11" s="226"/>
      <c r="TJC11" s="226"/>
      <c r="TJD11" s="226"/>
      <c r="TJE11" s="226"/>
      <c r="TJF11" s="226"/>
      <c r="TJG11" s="226"/>
      <c r="TJH11" s="226"/>
      <c r="TJI11" s="226"/>
      <c r="TJJ11" s="226"/>
      <c r="TJK11" s="226"/>
      <c r="TJL11" s="226"/>
      <c r="TJM11" s="226"/>
      <c r="TJN11" s="226"/>
      <c r="TJO11" s="226"/>
      <c r="TJP11" s="226"/>
      <c r="TJQ11" s="226"/>
      <c r="TJR11" s="226"/>
      <c r="TJS11" s="226"/>
      <c r="TJT11" s="226"/>
      <c r="TJU11" s="226"/>
      <c r="TJV11" s="226"/>
      <c r="TJW11" s="226"/>
      <c r="TJX11" s="226"/>
      <c r="TJY11" s="226"/>
      <c r="TJZ11" s="226"/>
      <c r="TKA11" s="226"/>
      <c r="TKB11" s="226"/>
      <c r="TKC11" s="226"/>
      <c r="TKD11" s="226"/>
      <c r="TKE11" s="226"/>
      <c r="TKF11" s="226"/>
      <c r="TKG11" s="226"/>
      <c r="TKH11" s="226"/>
      <c r="TKI11" s="226"/>
      <c r="TKJ11" s="226"/>
      <c r="TKK11" s="226"/>
      <c r="TKL11" s="226"/>
      <c r="TKM11" s="226"/>
      <c r="TKN11" s="226"/>
      <c r="TKO11" s="226"/>
      <c r="TKP11" s="226"/>
      <c r="TKQ11" s="226"/>
      <c r="TKR11" s="226"/>
      <c r="TKS11" s="226"/>
      <c r="TKT11" s="226"/>
      <c r="TKU11" s="226"/>
      <c r="TKV11" s="226"/>
      <c r="TKW11" s="226"/>
      <c r="TKX11" s="226"/>
      <c r="TKY11" s="226"/>
      <c r="TKZ11" s="226"/>
      <c r="TLA11" s="226"/>
      <c r="TLB11" s="226"/>
      <c r="TLC11" s="226"/>
      <c r="TLD11" s="226"/>
      <c r="TLE11" s="226"/>
      <c r="TLF11" s="226"/>
      <c r="TLG11" s="226"/>
      <c r="TLH11" s="226"/>
      <c r="TLI11" s="226"/>
      <c r="TLJ11" s="226"/>
      <c r="TLK11" s="226"/>
      <c r="TLL11" s="226"/>
      <c r="TLM11" s="226"/>
      <c r="TLN11" s="226"/>
      <c r="TLO11" s="226"/>
      <c r="TLP11" s="226"/>
      <c r="TLQ11" s="226"/>
      <c r="TLR11" s="226"/>
      <c r="TLS11" s="226"/>
      <c r="TLT11" s="226"/>
      <c r="TLU11" s="226"/>
      <c r="TLV11" s="226"/>
      <c r="TLW11" s="226"/>
      <c r="TLX11" s="226"/>
      <c r="TLY11" s="226"/>
      <c r="TLZ11" s="226"/>
      <c r="TMA11" s="226"/>
      <c r="TMB11" s="226"/>
      <c r="TMC11" s="226"/>
      <c r="TMD11" s="226"/>
      <c r="TME11" s="226"/>
      <c r="TMF11" s="226"/>
      <c r="TMG11" s="226"/>
      <c r="TMH11" s="226"/>
      <c r="TMI11" s="226"/>
      <c r="TMJ11" s="226"/>
      <c r="TMK11" s="226"/>
      <c r="TML11" s="226"/>
      <c r="TMM11" s="226"/>
      <c r="TMN11" s="226"/>
      <c r="TMO11" s="226"/>
      <c r="TMP11" s="226"/>
      <c r="TMQ11" s="226"/>
      <c r="TMR11" s="226"/>
      <c r="TMS11" s="226"/>
      <c r="TMT11" s="226"/>
      <c r="TMU11" s="226"/>
      <c r="TMV11" s="226"/>
      <c r="TMW11" s="226"/>
      <c r="TMX11" s="226"/>
      <c r="TMY11" s="226"/>
      <c r="TMZ11" s="226"/>
      <c r="TNA11" s="226"/>
      <c r="TNB11" s="226"/>
      <c r="TNC11" s="226"/>
      <c r="TND11" s="226"/>
      <c r="TNE11" s="226"/>
      <c r="TNF11" s="226"/>
      <c r="TNG11" s="226"/>
      <c r="TNH11" s="226"/>
      <c r="TNI11" s="226"/>
      <c r="TNJ11" s="226"/>
      <c r="TNK11" s="226"/>
      <c r="TNL11" s="226"/>
      <c r="TNM11" s="226"/>
      <c r="TNN11" s="226"/>
      <c r="TNO11" s="226"/>
      <c r="TNP11" s="226"/>
      <c r="TNQ11" s="226"/>
      <c r="TNR11" s="226"/>
      <c r="TNS11" s="226"/>
      <c r="TNT11" s="226"/>
      <c r="TNU11" s="226"/>
      <c r="TNV11" s="226"/>
      <c r="TNW11" s="226"/>
      <c r="TNX11" s="226"/>
      <c r="TNY11" s="226"/>
      <c r="TNZ11" s="226"/>
      <c r="TOA11" s="226"/>
      <c r="TOB11" s="226"/>
      <c r="TOC11" s="226"/>
      <c r="TOD11" s="226"/>
      <c r="TOE11" s="226"/>
      <c r="TOF11" s="226"/>
      <c r="TOG11" s="226"/>
      <c r="TOH11" s="226"/>
      <c r="TOI11" s="226"/>
      <c r="TOJ11" s="226"/>
      <c r="TOK11" s="226"/>
      <c r="TOL11" s="226"/>
      <c r="TOM11" s="226"/>
      <c r="TON11" s="226"/>
      <c r="TOO11" s="226"/>
      <c r="TOP11" s="226"/>
      <c r="TOQ11" s="226"/>
      <c r="TOR11" s="226"/>
      <c r="TOS11" s="226"/>
      <c r="TOT11" s="226"/>
      <c r="TOU11" s="226"/>
      <c r="TOV11" s="226"/>
      <c r="TOW11" s="226"/>
      <c r="TOX11" s="226"/>
      <c r="TOY11" s="226"/>
      <c r="TOZ11" s="226"/>
      <c r="TPA11" s="226"/>
      <c r="TPB11" s="226"/>
      <c r="TPC11" s="226"/>
      <c r="TPD11" s="226"/>
      <c r="TPE11" s="226"/>
      <c r="TPF11" s="226"/>
      <c r="TPG11" s="226"/>
      <c r="TPH11" s="226"/>
      <c r="TPI11" s="226"/>
      <c r="TPJ11" s="226"/>
      <c r="TPK11" s="226"/>
      <c r="TPL11" s="226"/>
      <c r="TPM11" s="226"/>
      <c r="TPN11" s="226"/>
      <c r="TPO11" s="226"/>
      <c r="TPP11" s="226"/>
      <c r="TPQ11" s="226"/>
      <c r="TPR11" s="226"/>
      <c r="TPS11" s="226"/>
      <c r="TPT11" s="226"/>
      <c r="TPU11" s="226"/>
      <c r="TPV11" s="226"/>
      <c r="TPW11" s="226"/>
      <c r="TPX11" s="226"/>
      <c r="TPY11" s="226"/>
      <c r="TPZ11" s="226"/>
      <c r="TQA11" s="226"/>
      <c r="TQB11" s="226"/>
      <c r="TQC11" s="226"/>
      <c r="TQD11" s="226"/>
      <c r="TQE11" s="226"/>
      <c r="TQF11" s="226"/>
      <c r="TQG11" s="226"/>
      <c r="TQH11" s="226"/>
      <c r="TQI11" s="226"/>
      <c r="TQJ11" s="226"/>
      <c r="TQK11" s="226"/>
      <c r="TQL11" s="226"/>
      <c r="TQM11" s="226"/>
      <c r="TQN11" s="226"/>
      <c r="TQO11" s="226"/>
      <c r="TQP11" s="226"/>
      <c r="TQQ11" s="226"/>
      <c r="TQR11" s="226"/>
      <c r="TQS11" s="226"/>
      <c r="TQT11" s="226"/>
      <c r="TQU11" s="226"/>
      <c r="TQV11" s="226"/>
      <c r="TQW11" s="226"/>
      <c r="TQX11" s="226"/>
      <c r="TQY11" s="226"/>
      <c r="TQZ11" s="226"/>
      <c r="TRA11" s="226"/>
      <c r="TRB11" s="226"/>
      <c r="TRC11" s="226"/>
      <c r="TRD11" s="226"/>
      <c r="TRE11" s="226"/>
      <c r="TRF11" s="226"/>
      <c r="TRG11" s="226"/>
      <c r="TRH11" s="226"/>
      <c r="TRI11" s="226"/>
      <c r="TRJ11" s="226"/>
      <c r="TRK11" s="226"/>
      <c r="TRL11" s="226"/>
      <c r="TRM11" s="226"/>
      <c r="TRN11" s="226"/>
      <c r="TRO11" s="226"/>
      <c r="TRP11" s="226"/>
      <c r="TRQ11" s="226"/>
      <c r="TRR11" s="226"/>
      <c r="TRS11" s="226"/>
      <c r="TRT11" s="226"/>
      <c r="TRU11" s="226"/>
      <c r="TRV11" s="226"/>
      <c r="TRW11" s="226"/>
      <c r="TRX11" s="226"/>
      <c r="TRY11" s="226"/>
      <c r="TRZ11" s="226"/>
      <c r="TSA11" s="226"/>
      <c r="TSB11" s="226"/>
      <c r="TSC11" s="226"/>
      <c r="TSD11" s="226"/>
      <c r="TSE11" s="226"/>
      <c r="TSF11" s="226"/>
      <c r="TSG11" s="226"/>
      <c r="TSH11" s="226"/>
      <c r="TSI11" s="226"/>
      <c r="TSJ11" s="226"/>
      <c r="TSK11" s="226"/>
      <c r="TSL11" s="226"/>
      <c r="TSM11" s="226"/>
      <c r="TSN11" s="226"/>
      <c r="TSO11" s="226"/>
      <c r="TSP11" s="226"/>
      <c r="TSQ11" s="226"/>
      <c r="TSR11" s="226"/>
      <c r="TSS11" s="226"/>
      <c r="TST11" s="226"/>
      <c r="TSU11" s="226"/>
      <c r="TSV11" s="226"/>
      <c r="TSW11" s="226"/>
      <c r="TSX11" s="226"/>
      <c r="TSY11" s="226"/>
      <c r="TSZ11" s="226"/>
      <c r="TTA11" s="226"/>
      <c r="TTB11" s="226"/>
      <c r="TTC11" s="226"/>
      <c r="TTD11" s="226"/>
      <c r="TTE11" s="226"/>
      <c r="TTF11" s="226"/>
      <c r="TTG11" s="226"/>
      <c r="TTH11" s="226"/>
      <c r="TTI11" s="226"/>
      <c r="TTJ11" s="226"/>
      <c r="TTK11" s="226"/>
      <c r="TTL11" s="226"/>
      <c r="TTM11" s="226"/>
      <c r="TTN11" s="226"/>
      <c r="TTO11" s="226"/>
      <c r="TTP11" s="226"/>
      <c r="TTQ11" s="226"/>
      <c r="TTR11" s="226"/>
      <c r="TTS11" s="226"/>
      <c r="TTT11" s="226"/>
      <c r="TTU11" s="226"/>
      <c r="TTV11" s="226"/>
      <c r="TTW11" s="226"/>
      <c r="TTX11" s="226"/>
      <c r="TTY11" s="226"/>
      <c r="TTZ11" s="226"/>
      <c r="TUA11" s="226"/>
      <c r="TUB11" s="226"/>
      <c r="TUC11" s="226"/>
      <c r="TUD11" s="226"/>
      <c r="TUE11" s="226"/>
      <c r="TUF11" s="226"/>
      <c r="TUG11" s="226"/>
      <c r="TUH11" s="226"/>
      <c r="TUI11" s="226"/>
      <c r="TUJ11" s="226"/>
      <c r="TUK11" s="226"/>
      <c r="TUL11" s="226"/>
      <c r="TUM11" s="226"/>
      <c r="TUN11" s="226"/>
      <c r="TUO11" s="226"/>
      <c r="TUP11" s="226"/>
      <c r="TUQ11" s="226"/>
      <c r="TUR11" s="226"/>
      <c r="TUS11" s="226"/>
      <c r="TUT11" s="226"/>
      <c r="TUU11" s="226"/>
      <c r="TUV11" s="226"/>
      <c r="TUW11" s="226"/>
      <c r="TUX11" s="226"/>
      <c r="TUY11" s="226"/>
      <c r="TUZ11" s="226"/>
      <c r="TVA11" s="226"/>
      <c r="TVB11" s="226"/>
      <c r="TVC11" s="226"/>
      <c r="TVD11" s="226"/>
      <c r="TVE11" s="226"/>
      <c r="TVF11" s="226"/>
      <c r="TVG11" s="226"/>
      <c r="TVH11" s="226"/>
      <c r="TVI11" s="226"/>
      <c r="TVJ11" s="226"/>
      <c r="TVK11" s="226"/>
      <c r="TVL11" s="226"/>
      <c r="TVM11" s="226"/>
      <c r="TVN11" s="226"/>
      <c r="TVO11" s="226"/>
      <c r="TVP11" s="226"/>
      <c r="TVQ11" s="226"/>
      <c r="TVR11" s="226"/>
      <c r="TVS11" s="226"/>
      <c r="TVT11" s="226"/>
      <c r="TVU11" s="226"/>
      <c r="TVV11" s="226"/>
      <c r="TVW11" s="226"/>
      <c r="TVX11" s="226"/>
      <c r="TVY11" s="226"/>
      <c r="TVZ11" s="226"/>
      <c r="TWA11" s="226"/>
      <c r="TWB11" s="226"/>
      <c r="TWC11" s="226"/>
      <c r="TWD11" s="226"/>
      <c r="TWE11" s="226"/>
      <c r="TWF11" s="226"/>
      <c r="TWG11" s="226"/>
      <c r="TWH11" s="226"/>
      <c r="TWI11" s="226"/>
      <c r="TWJ11" s="226"/>
      <c r="TWK11" s="226"/>
      <c r="TWL11" s="226"/>
      <c r="TWM11" s="226"/>
      <c r="TWN11" s="226"/>
      <c r="TWO11" s="226"/>
      <c r="TWP11" s="226"/>
      <c r="TWQ11" s="226"/>
      <c r="TWR11" s="226"/>
      <c r="TWS11" s="226"/>
      <c r="TWT11" s="226"/>
      <c r="TWU11" s="226"/>
      <c r="TWV11" s="226"/>
      <c r="TWW11" s="226"/>
      <c r="TWX11" s="226"/>
      <c r="TWY11" s="226"/>
      <c r="TWZ11" s="226"/>
      <c r="TXA11" s="226"/>
      <c r="TXB11" s="226"/>
      <c r="TXC11" s="226"/>
      <c r="TXD11" s="226"/>
      <c r="TXE11" s="226"/>
      <c r="TXF11" s="226"/>
      <c r="TXG11" s="226"/>
      <c r="TXH11" s="226"/>
      <c r="TXI11" s="226"/>
      <c r="TXJ11" s="226"/>
      <c r="TXK11" s="226"/>
      <c r="TXL11" s="226"/>
      <c r="TXM11" s="226"/>
      <c r="TXN11" s="226"/>
      <c r="TXO11" s="226"/>
      <c r="TXP11" s="226"/>
      <c r="TXQ11" s="226"/>
      <c r="TXR11" s="226"/>
      <c r="TXS11" s="226"/>
      <c r="TXT11" s="226"/>
      <c r="TXU11" s="226"/>
      <c r="TXV11" s="226"/>
      <c r="TXW11" s="226"/>
      <c r="TXX11" s="226"/>
      <c r="TXY11" s="226"/>
      <c r="TXZ11" s="226"/>
      <c r="TYA11" s="226"/>
      <c r="TYB11" s="226"/>
      <c r="TYC11" s="226"/>
      <c r="TYD11" s="226"/>
      <c r="TYE11" s="226"/>
      <c r="TYF11" s="226"/>
      <c r="TYG11" s="226"/>
      <c r="TYH11" s="226"/>
      <c r="TYI11" s="226"/>
      <c r="TYJ11" s="226"/>
      <c r="TYK11" s="226"/>
      <c r="TYL11" s="226"/>
      <c r="TYM11" s="226"/>
      <c r="TYN11" s="226"/>
      <c r="TYO11" s="226"/>
      <c r="TYP11" s="226"/>
      <c r="TYQ11" s="226"/>
      <c r="TYR11" s="226"/>
      <c r="TYS11" s="226"/>
      <c r="TYT11" s="226"/>
      <c r="TYU11" s="226"/>
      <c r="TYV11" s="226"/>
      <c r="TYW11" s="226"/>
      <c r="TYX11" s="226"/>
      <c r="TYY11" s="226"/>
      <c r="TYZ11" s="226"/>
      <c r="TZA11" s="226"/>
      <c r="TZB11" s="226"/>
      <c r="TZC11" s="226"/>
      <c r="TZD11" s="226"/>
      <c r="TZE11" s="226"/>
      <c r="TZF11" s="226"/>
      <c r="TZG11" s="226"/>
      <c r="TZH11" s="226"/>
      <c r="TZI11" s="226"/>
      <c r="TZJ11" s="226"/>
      <c r="TZK11" s="226"/>
      <c r="TZL11" s="226"/>
      <c r="TZM11" s="226"/>
      <c r="TZN11" s="226"/>
      <c r="TZO11" s="226"/>
      <c r="TZP11" s="226"/>
      <c r="TZQ11" s="226"/>
      <c r="TZR11" s="226"/>
      <c r="TZS11" s="226"/>
      <c r="TZT11" s="226"/>
      <c r="TZU11" s="226"/>
      <c r="TZV11" s="226"/>
      <c r="TZW11" s="226"/>
      <c r="TZX11" s="226"/>
      <c r="TZY11" s="226"/>
      <c r="TZZ11" s="226"/>
      <c r="UAA11" s="226"/>
      <c r="UAB11" s="226"/>
      <c r="UAC11" s="226"/>
      <c r="UAD11" s="226"/>
      <c r="UAE11" s="226"/>
      <c r="UAF11" s="226"/>
      <c r="UAG11" s="226"/>
      <c r="UAH11" s="226"/>
      <c r="UAI11" s="226"/>
      <c r="UAJ11" s="226"/>
      <c r="UAK11" s="226"/>
      <c r="UAL11" s="226"/>
      <c r="UAM11" s="226"/>
      <c r="UAN11" s="226"/>
      <c r="UAO11" s="226"/>
      <c r="UAP11" s="226"/>
      <c r="UAQ11" s="226"/>
      <c r="UAR11" s="226"/>
      <c r="UAS11" s="226"/>
      <c r="UAT11" s="226"/>
      <c r="UAU11" s="226"/>
      <c r="UAV11" s="226"/>
      <c r="UAW11" s="226"/>
      <c r="UAX11" s="226"/>
      <c r="UAY11" s="226"/>
      <c r="UAZ11" s="226"/>
      <c r="UBA11" s="226"/>
      <c r="UBB11" s="226"/>
      <c r="UBC11" s="226"/>
      <c r="UBD11" s="226"/>
      <c r="UBE11" s="226"/>
      <c r="UBF11" s="226"/>
      <c r="UBG11" s="226"/>
      <c r="UBH11" s="226"/>
      <c r="UBI11" s="226"/>
      <c r="UBJ11" s="226"/>
      <c r="UBK11" s="226"/>
      <c r="UBL11" s="226"/>
      <c r="UBM11" s="226"/>
      <c r="UBN11" s="226"/>
      <c r="UBO11" s="226"/>
      <c r="UBP11" s="226"/>
      <c r="UBQ11" s="226"/>
      <c r="UBR11" s="226"/>
      <c r="UBS11" s="226"/>
      <c r="UBT11" s="226"/>
      <c r="UBU11" s="226"/>
      <c r="UBV11" s="226"/>
      <c r="UBW11" s="226"/>
      <c r="UBX11" s="226"/>
      <c r="UBY11" s="226"/>
      <c r="UBZ11" s="226"/>
      <c r="UCA11" s="226"/>
      <c r="UCB11" s="226"/>
      <c r="UCC11" s="226"/>
      <c r="UCD11" s="226"/>
      <c r="UCE11" s="226"/>
      <c r="UCF11" s="226"/>
      <c r="UCG11" s="226"/>
      <c r="UCH11" s="226"/>
      <c r="UCI11" s="226"/>
      <c r="UCJ11" s="226"/>
      <c r="UCK11" s="226"/>
      <c r="UCL11" s="226"/>
      <c r="UCM11" s="226"/>
      <c r="UCN11" s="226"/>
      <c r="UCO11" s="226"/>
      <c r="UCP11" s="226"/>
      <c r="UCQ11" s="226"/>
      <c r="UCR11" s="226"/>
      <c r="UCS11" s="226"/>
      <c r="UCT11" s="226"/>
      <c r="UCU11" s="226"/>
      <c r="UCV11" s="226"/>
      <c r="UCW11" s="226"/>
      <c r="UCX11" s="226"/>
      <c r="UCY11" s="226"/>
      <c r="UCZ11" s="226"/>
      <c r="UDA11" s="226"/>
      <c r="UDB11" s="226"/>
      <c r="UDC11" s="226"/>
      <c r="UDD11" s="226"/>
      <c r="UDE11" s="226"/>
      <c r="UDF11" s="226"/>
      <c r="UDG11" s="226"/>
      <c r="UDH11" s="226"/>
      <c r="UDI11" s="226"/>
      <c r="UDJ11" s="226"/>
      <c r="UDK11" s="226"/>
      <c r="UDL11" s="226"/>
      <c r="UDM11" s="226"/>
      <c r="UDN11" s="226"/>
      <c r="UDO11" s="226"/>
      <c r="UDP11" s="226"/>
      <c r="UDQ11" s="226"/>
      <c r="UDR11" s="226"/>
      <c r="UDS11" s="226"/>
      <c r="UDT11" s="226"/>
      <c r="UDU11" s="226"/>
      <c r="UDV11" s="226"/>
      <c r="UDW11" s="226"/>
      <c r="UDX11" s="226"/>
      <c r="UDY11" s="226"/>
      <c r="UDZ11" s="226"/>
      <c r="UEA11" s="226"/>
      <c r="UEB11" s="226"/>
      <c r="UEC11" s="226"/>
      <c r="UED11" s="226"/>
      <c r="UEE11" s="226"/>
      <c r="UEF11" s="226"/>
      <c r="UEG11" s="226"/>
      <c r="UEH11" s="226"/>
      <c r="UEI11" s="226"/>
      <c r="UEJ11" s="226"/>
      <c r="UEK11" s="226"/>
      <c r="UEL11" s="226"/>
      <c r="UEM11" s="226"/>
      <c r="UEN11" s="226"/>
      <c r="UEO11" s="226"/>
      <c r="UEP11" s="226"/>
      <c r="UEQ11" s="226"/>
      <c r="UER11" s="226"/>
      <c r="UES11" s="226"/>
      <c r="UET11" s="226"/>
      <c r="UEU11" s="226"/>
      <c r="UEV11" s="226"/>
      <c r="UEW11" s="226"/>
      <c r="UEX11" s="226"/>
      <c r="UEY11" s="226"/>
      <c r="UEZ11" s="226"/>
      <c r="UFA11" s="226"/>
      <c r="UFB11" s="226"/>
      <c r="UFC11" s="226"/>
      <c r="UFD11" s="226"/>
      <c r="UFE11" s="226"/>
      <c r="UFF11" s="226"/>
      <c r="UFG11" s="226"/>
      <c r="UFH11" s="226"/>
      <c r="UFI11" s="226"/>
      <c r="UFJ11" s="226"/>
      <c r="UFK11" s="226"/>
      <c r="UFL11" s="226"/>
      <c r="UFM11" s="226"/>
      <c r="UFN11" s="226"/>
      <c r="UFO11" s="226"/>
      <c r="UFP11" s="226"/>
      <c r="UFQ11" s="226"/>
      <c r="UFR11" s="226"/>
      <c r="UFS11" s="226"/>
      <c r="UFT11" s="226"/>
      <c r="UFU11" s="226"/>
      <c r="UFV11" s="226"/>
      <c r="UFW11" s="226"/>
      <c r="UFX11" s="226"/>
      <c r="UFY11" s="226"/>
      <c r="UFZ11" s="226"/>
      <c r="UGA11" s="226"/>
      <c r="UGB11" s="226"/>
      <c r="UGC11" s="226"/>
      <c r="UGD11" s="226"/>
      <c r="UGE11" s="226"/>
      <c r="UGF11" s="226"/>
      <c r="UGG11" s="226"/>
      <c r="UGH11" s="226"/>
      <c r="UGI11" s="226"/>
      <c r="UGJ11" s="226"/>
      <c r="UGK11" s="226"/>
      <c r="UGL11" s="226"/>
      <c r="UGM11" s="226"/>
      <c r="UGN11" s="226"/>
      <c r="UGO11" s="226"/>
      <c r="UGP11" s="226"/>
      <c r="UGQ11" s="226"/>
      <c r="UGR11" s="226"/>
      <c r="UGS11" s="226"/>
      <c r="UGT11" s="226"/>
      <c r="UGU11" s="226"/>
      <c r="UGV11" s="226"/>
      <c r="UGW11" s="226"/>
      <c r="UGX11" s="226"/>
      <c r="UGY11" s="226"/>
      <c r="UGZ11" s="226"/>
      <c r="UHA11" s="226"/>
      <c r="UHB11" s="226"/>
      <c r="UHC11" s="226"/>
      <c r="UHD11" s="226"/>
      <c r="UHE11" s="226"/>
      <c r="UHF11" s="226"/>
      <c r="UHG11" s="226"/>
      <c r="UHH11" s="226"/>
      <c r="UHI11" s="226"/>
      <c r="UHJ11" s="226"/>
      <c r="UHK11" s="226"/>
      <c r="UHL11" s="226"/>
      <c r="UHM11" s="226"/>
      <c r="UHN11" s="226"/>
      <c r="UHO11" s="226"/>
      <c r="UHP11" s="226"/>
      <c r="UHQ11" s="226"/>
      <c r="UHR11" s="226"/>
      <c r="UHS11" s="226"/>
      <c r="UHT11" s="226"/>
      <c r="UHU11" s="226"/>
      <c r="UHV11" s="226"/>
      <c r="UHW11" s="226"/>
      <c r="UHX11" s="226"/>
      <c r="UHY11" s="226"/>
      <c r="UHZ11" s="226"/>
      <c r="UIA11" s="226"/>
      <c r="UIB11" s="226"/>
      <c r="UIC11" s="226"/>
      <c r="UID11" s="226"/>
      <c r="UIE11" s="226"/>
      <c r="UIF11" s="226"/>
      <c r="UIG11" s="226"/>
      <c r="UIH11" s="226"/>
      <c r="UII11" s="226"/>
      <c r="UIJ11" s="226"/>
      <c r="UIK11" s="226"/>
      <c r="UIL11" s="226"/>
      <c r="UIM11" s="226"/>
      <c r="UIN11" s="226"/>
      <c r="UIO11" s="226"/>
      <c r="UIP11" s="226"/>
      <c r="UIQ11" s="226"/>
      <c r="UIR11" s="226"/>
      <c r="UIS11" s="226"/>
      <c r="UIT11" s="226"/>
      <c r="UIU11" s="226"/>
      <c r="UIV11" s="226"/>
      <c r="UIW11" s="226"/>
      <c r="UIX11" s="226"/>
      <c r="UIY11" s="226"/>
      <c r="UIZ11" s="226"/>
      <c r="UJA11" s="226"/>
      <c r="UJB11" s="226"/>
      <c r="UJC11" s="226"/>
      <c r="UJD11" s="226"/>
      <c r="UJE11" s="226"/>
      <c r="UJF11" s="226"/>
      <c r="UJG11" s="226"/>
      <c r="UJH11" s="226"/>
      <c r="UJI11" s="226"/>
      <c r="UJJ11" s="226"/>
      <c r="UJK11" s="226"/>
      <c r="UJL11" s="226"/>
      <c r="UJM11" s="226"/>
      <c r="UJN11" s="226"/>
      <c r="UJO11" s="226"/>
      <c r="UJP11" s="226"/>
      <c r="UJQ11" s="226"/>
      <c r="UJR11" s="226"/>
      <c r="UJS11" s="226"/>
      <c r="UJT11" s="226"/>
      <c r="UJU11" s="226"/>
      <c r="UJV11" s="226"/>
      <c r="UJW11" s="226"/>
      <c r="UJX11" s="226"/>
      <c r="UJY11" s="226"/>
      <c r="UJZ11" s="226"/>
      <c r="UKA11" s="226"/>
      <c r="UKB11" s="226"/>
      <c r="UKC11" s="226"/>
      <c r="UKD11" s="226"/>
      <c r="UKE11" s="226"/>
      <c r="UKF11" s="226"/>
      <c r="UKG11" s="226"/>
      <c r="UKH11" s="226"/>
      <c r="UKI11" s="226"/>
      <c r="UKJ11" s="226"/>
      <c r="UKK11" s="226"/>
      <c r="UKL11" s="226"/>
      <c r="UKM11" s="226"/>
      <c r="UKN11" s="226"/>
      <c r="UKO11" s="226"/>
      <c r="UKP11" s="226"/>
      <c r="UKQ11" s="226"/>
      <c r="UKR11" s="226"/>
      <c r="UKS11" s="226"/>
      <c r="UKT11" s="226"/>
      <c r="UKU11" s="226"/>
      <c r="UKV11" s="226"/>
      <c r="UKW11" s="226"/>
      <c r="UKX11" s="226"/>
      <c r="UKY11" s="226"/>
      <c r="UKZ11" s="226"/>
      <c r="ULA11" s="226"/>
      <c r="ULB11" s="226"/>
      <c r="ULC11" s="226"/>
      <c r="ULD11" s="226"/>
      <c r="ULE11" s="226"/>
      <c r="ULF11" s="226"/>
      <c r="ULG11" s="226"/>
      <c r="ULH11" s="226"/>
      <c r="ULI11" s="226"/>
      <c r="ULJ11" s="226"/>
      <c r="ULK11" s="226"/>
      <c r="ULL11" s="226"/>
      <c r="ULM11" s="226"/>
      <c r="ULN11" s="226"/>
      <c r="ULO11" s="226"/>
      <c r="ULP11" s="226"/>
      <c r="ULQ11" s="226"/>
      <c r="ULR11" s="226"/>
      <c r="ULS11" s="226"/>
      <c r="ULT11" s="226"/>
      <c r="ULU11" s="226"/>
      <c r="ULV11" s="226"/>
      <c r="ULW11" s="226"/>
      <c r="ULX11" s="226"/>
      <c r="ULY11" s="226"/>
      <c r="ULZ11" s="226"/>
      <c r="UMA11" s="226"/>
      <c r="UMB11" s="226"/>
      <c r="UMC11" s="226"/>
      <c r="UMD11" s="226"/>
      <c r="UME11" s="226"/>
      <c r="UMF11" s="226"/>
      <c r="UMG11" s="226"/>
      <c r="UMH11" s="226"/>
      <c r="UMI11" s="226"/>
      <c r="UMJ11" s="226"/>
      <c r="UMK11" s="226"/>
      <c r="UML11" s="226"/>
      <c r="UMM11" s="226"/>
      <c r="UMN11" s="226"/>
      <c r="UMO11" s="226"/>
      <c r="UMP11" s="226"/>
      <c r="UMQ11" s="226"/>
      <c r="UMR11" s="226"/>
      <c r="UMS11" s="226"/>
      <c r="UMT11" s="226"/>
      <c r="UMU11" s="226"/>
      <c r="UMV11" s="226"/>
      <c r="UMW11" s="226"/>
      <c r="UMX11" s="226"/>
      <c r="UMY11" s="226"/>
      <c r="UMZ11" s="226"/>
      <c r="UNA11" s="226"/>
      <c r="UNB11" s="226"/>
      <c r="UNC11" s="226"/>
      <c r="UND11" s="226"/>
      <c r="UNE11" s="226"/>
      <c r="UNF11" s="226"/>
      <c r="UNG11" s="226"/>
      <c r="UNH11" s="226"/>
      <c r="UNI11" s="226"/>
      <c r="UNJ11" s="226"/>
      <c r="UNK11" s="226"/>
      <c r="UNL11" s="226"/>
      <c r="UNM11" s="226"/>
      <c r="UNN11" s="226"/>
      <c r="UNO11" s="226"/>
      <c r="UNP11" s="226"/>
      <c r="UNQ11" s="226"/>
      <c r="UNR11" s="226"/>
      <c r="UNS11" s="226"/>
      <c r="UNT11" s="226"/>
      <c r="UNU11" s="226"/>
      <c r="UNV11" s="226"/>
      <c r="UNW11" s="226"/>
      <c r="UNX11" s="226"/>
      <c r="UNY11" s="226"/>
      <c r="UNZ11" s="226"/>
      <c r="UOA11" s="226"/>
      <c r="UOB11" s="226"/>
      <c r="UOC11" s="226"/>
      <c r="UOD11" s="226"/>
      <c r="UOE11" s="226"/>
      <c r="UOF11" s="226"/>
      <c r="UOG11" s="226"/>
      <c r="UOH11" s="226"/>
      <c r="UOI11" s="226"/>
      <c r="UOJ11" s="226"/>
      <c r="UOK11" s="226"/>
      <c r="UOL11" s="226"/>
      <c r="UOM11" s="226"/>
      <c r="UON11" s="226"/>
      <c r="UOO11" s="226"/>
      <c r="UOP11" s="226"/>
      <c r="UOQ11" s="226"/>
      <c r="UOR11" s="226"/>
      <c r="UOS11" s="226"/>
      <c r="UOT11" s="226"/>
      <c r="UOU11" s="226"/>
      <c r="UOV11" s="226"/>
      <c r="UOW11" s="226"/>
      <c r="UOX11" s="226"/>
      <c r="UOY11" s="226"/>
      <c r="UOZ11" s="226"/>
      <c r="UPA11" s="226"/>
      <c r="UPB11" s="226"/>
      <c r="UPC11" s="226"/>
      <c r="UPD11" s="226"/>
      <c r="UPE11" s="226"/>
      <c r="UPF11" s="226"/>
      <c r="UPG11" s="226"/>
      <c r="UPH11" s="226"/>
      <c r="UPI11" s="226"/>
      <c r="UPJ11" s="226"/>
      <c r="UPK11" s="226"/>
      <c r="UPL11" s="226"/>
      <c r="UPM11" s="226"/>
      <c r="UPN11" s="226"/>
      <c r="UPO11" s="226"/>
      <c r="UPP11" s="226"/>
      <c r="UPQ11" s="226"/>
      <c r="UPR11" s="226"/>
      <c r="UPS11" s="226"/>
      <c r="UPT11" s="226"/>
      <c r="UPU11" s="226"/>
      <c r="UPV11" s="226"/>
      <c r="UPW11" s="226"/>
      <c r="UPX11" s="226"/>
      <c r="UPY11" s="226"/>
      <c r="UPZ11" s="226"/>
      <c r="UQA11" s="226"/>
      <c r="UQB11" s="226"/>
      <c r="UQC11" s="226"/>
      <c r="UQD11" s="226"/>
      <c r="UQE11" s="226"/>
      <c r="UQF11" s="226"/>
      <c r="UQG11" s="226"/>
      <c r="UQH11" s="226"/>
      <c r="UQI11" s="226"/>
      <c r="UQJ11" s="226"/>
      <c r="UQK11" s="226"/>
      <c r="UQL11" s="226"/>
      <c r="UQM11" s="226"/>
      <c r="UQN11" s="226"/>
      <c r="UQO11" s="226"/>
      <c r="UQP11" s="226"/>
      <c r="UQQ11" s="226"/>
      <c r="UQR11" s="226"/>
      <c r="UQS11" s="226"/>
      <c r="UQT11" s="226"/>
      <c r="UQU11" s="226"/>
      <c r="UQV11" s="226"/>
      <c r="UQW11" s="226"/>
      <c r="UQX11" s="226"/>
      <c r="UQY11" s="226"/>
      <c r="UQZ11" s="226"/>
      <c r="URA11" s="226"/>
      <c r="URB11" s="226"/>
      <c r="URC11" s="226"/>
      <c r="URD11" s="226"/>
      <c r="URE11" s="226"/>
      <c r="URF11" s="226"/>
      <c r="URG11" s="226"/>
      <c r="URH11" s="226"/>
      <c r="URI11" s="226"/>
      <c r="URJ11" s="226"/>
      <c r="URK11" s="226"/>
      <c r="URL11" s="226"/>
      <c r="URM11" s="226"/>
      <c r="URN11" s="226"/>
      <c r="URO11" s="226"/>
      <c r="URP11" s="226"/>
      <c r="URQ11" s="226"/>
      <c r="URR11" s="226"/>
      <c r="URS11" s="226"/>
      <c r="URT11" s="226"/>
      <c r="URU11" s="226"/>
      <c r="URV11" s="226"/>
      <c r="URW11" s="226"/>
      <c r="URX11" s="226"/>
      <c r="URY11" s="226"/>
      <c r="URZ11" s="226"/>
      <c r="USA11" s="226"/>
      <c r="USB11" s="226"/>
      <c r="USC11" s="226"/>
      <c r="USD11" s="226"/>
      <c r="USE11" s="226"/>
      <c r="USF11" s="226"/>
      <c r="USG11" s="226"/>
      <c r="USH11" s="226"/>
      <c r="USI11" s="226"/>
      <c r="USJ11" s="226"/>
      <c r="USK11" s="226"/>
      <c r="USL11" s="226"/>
      <c r="USM11" s="226"/>
      <c r="USN11" s="226"/>
      <c r="USO11" s="226"/>
      <c r="USP11" s="226"/>
      <c r="USQ11" s="226"/>
      <c r="USR11" s="226"/>
      <c r="USS11" s="226"/>
      <c r="UST11" s="226"/>
      <c r="USU11" s="226"/>
      <c r="USV11" s="226"/>
      <c r="USW11" s="226"/>
      <c r="USX11" s="226"/>
      <c r="USY11" s="226"/>
      <c r="USZ11" s="226"/>
      <c r="UTA11" s="226"/>
      <c r="UTB11" s="226"/>
      <c r="UTC11" s="226"/>
      <c r="UTD11" s="226"/>
      <c r="UTE11" s="226"/>
      <c r="UTF11" s="226"/>
      <c r="UTG11" s="226"/>
      <c r="UTH11" s="226"/>
      <c r="UTI11" s="226"/>
      <c r="UTJ11" s="226"/>
      <c r="UTK11" s="226"/>
      <c r="UTL11" s="226"/>
      <c r="UTM11" s="226"/>
      <c r="UTN11" s="226"/>
      <c r="UTO11" s="226"/>
      <c r="UTP11" s="226"/>
      <c r="UTQ11" s="226"/>
      <c r="UTR11" s="226"/>
      <c r="UTS11" s="226"/>
      <c r="UTT11" s="226"/>
      <c r="UTU11" s="226"/>
      <c r="UTV11" s="226"/>
      <c r="UTW11" s="226"/>
      <c r="UTX11" s="226"/>
      <c r="UTY11" s="226"/>
      <c r="UTZ11" s="226"/>
      <c r="UUA11" s="226"/>
      <c r="UUB11" s="226"/>
      <c r="UUC11" s="226"/>
      <c r="UUD11" s="226"/>
      <c r="UUE11" s="226"/>
      <c r="UUF11" s="226"/>
      <c r="UUG11" s="226"/>
      <c r="UUH11" s="226"/>
      <c r="UUI11" s="226"/>
      <c r="UUJ11" s="226"/>
      <c r="UUK11" s="226"/>
      <c r="UUL11" s="226"/>
      <c r="UUM11" s="226"/>
      <c r="UUN11" s="226"/>
      <c r="UUO11" s="226"/>
      <c r="UUP11" s="226"/>
      <c r="UUQ11" s="226"/>
      <c r="UUR11" s="226"/>
      <c r="UUS11" s="226"/>
      <c r="UUT11" s="226"/>
      <c r="UUU11" s="226"/>
      <c r="UUV11" s="226"/>
      <c r="UUW11" s="226"/>
      <c r="UUX11" s="226"/>
      <c r="UUY11" s="226"/>
      <c r="UUZ11" s="226"/>
      <c r="UVA11" s="226"/>
      <c r="UVB11" s="226"/>
      <c r="UVC11" s="226"/>
      <c r="UVD11" s="226"/>
      <c r="UVE11" s="226"/>
      <c r="UVF11" s="226"/>
      <c r="UVG11" s="226"/>
      <c r="UVH11" s="226"/>
      <c r="UVI11" s="226"/>
      <c r="UVJ11" s="226"/>
      <c r="UVK11" s="226"/>
      <c r="UVL11" s="226"/>
      <c r="UVM11" s="226"/>
      <c r="UVN11" s="226"/>
      <c r="UVO11" s="226"/>
      <c r="UVP11" s="226"/>
      <c r="UVQ11" s="226"/>
      <c r="UVR11" s="226"/>
      <c r="UVS11" s="226"/>
      <c r="UVT11" s="226"/>
      <c r="UVU11" s="226"/>
      <c r="UVV11" s="226"/>
      <c r="UVW11" s="226"/>
      <c r="UVX11" s="226"/>
      <c r="UVY11" s="226"/>
      <c r="UVZ11" s="226"/>
      <c r="UWA11" s="226"/>
      <c r="UWB11" s="226"/>
      <c r="UWC11" s="226"/>
      <c r="UWD11" s="226"/>
      <c r="UWE11" s="226"/>
      <c r="UWF11" s="226"/>
      <c r="UWG11" s="226"/>
      <c r="UWH11" s="226"/>
      <c r="UWI11" s="226"/>
      <c r="UWJ11" s="226"/>
      <c r="UWK11" s="226"/>
      <c r="UWL11" s="226"/>
      <c r="UWM11" s="226"/>
      <c r="UWN11" s="226"/>
      <c r="UWO11" s="226"/>
      <c r="UWP11" s="226"/>
      <c r="UWQ11" s="226"/>
      <c r="UWR11" s="226"/>
      <c r="UWS11" s="226"/>
      <c r="UWT11" s="226"/>
      <c r="UWU11" s="226"/>
      <c r="UWV11" s="226"/>
      <c r="UWW11" s="226"/>
      <c r="UWX11" s="226"/>
      <c r="UWY11" s="226"/>
      <c r="UWZ11" s="226"/>
      <c r="UXA11" s="226"/>
      <c r="UXB11" s="226"/>
      <c r="UXC11" s="226"/>
      <c r="UXD11" s="226"/>
      <c r="UXE11" s="226"/>
      <c r="UXF11" s="226"/>
      <c r="UXG11" s="226"/>
      <c r="UXH11" s="226"/>
      <c r="UXI11" s="226"/>
      <c r="UXJ11" s="226"/>
      <c r="UXK11" s="226"/>
      <c r="UXL11" s="226"/>
      <c r="UXM11" s="226"/>
      <c r="UXN11" s="226"/>
      <c r="UXO11" s="226"/>
      <c r="UXP11" s="226"/>
      <c r="UXQ11" s="226"/>
      <c r="UXR11" s="226"/>
      <c r="UXS11" s="226"/>
      <c r="UXT11" s="226"/>
      <c r="UXU11" s="226"/>
      <c r="UXV11" s="226"/>
      <c r="UXW11" s="226"/>
      <c r="UXX11" s="226"/>
      <c r="UXY11" s="226"/>
      <c r="UXZ11" s="226"/>
      <c r="UYA11" s="226"/>
      <c r="UYB11" s="226"/>
      <c r="UYC11" s="226"/>
      <c r="UYD11" s="226"/>
      <c r="UYE11" s="226"/>
      <c r="UYF11" s="226"/>
      <c r="UYG11" s="226"/>
      <c r="UYH11" s="226"/>
      <c r="UYI11" s="226"/>
      <c r="UYJ11" s="226"/>
      <c r="UYK11" s="226"/>
      <c r="UYL11" s="226"/>
      <c r="UYM11" s="226"/>
      <c r="UYN11" s="226"/>
      <c r="UYO11" s="226"/>
      <c r="UYP11" s="226"/>
      <c r="UYQ11" s="226"/>
      <c r="UYR11" s="226"/>
      <c r="UYS11" s="226"/>
      <c r="UYT11" s="226"/>
      <c r="UYU11" s="226"/>
      <c r="UYV11" s="226"/>
      <c r="UYW11" s="226"/>
      <c r="UYX11" s="226"/>
      <c r="UYY11" s="226"/>
      <c r="UYZ11" s="226"/>
      <c r="UZA11" s="226"/>
      <c r="UZB11" s="226"/>
      <c r="UZC11" s="226"/>
      <c r="UZD11" s="226"/>
      <c r="UZE11" s="226"/>
      <c r="UZF11" s="226"/>
      <c r="UZG11" s="226"/>
      <c r="UZH11" s="226"/>
      <c r="UZI11" s="226"/>
      <c r="UZJ11" s="226"/>
      <c r="UZK11" s="226"/>
      <c r="UZL11" s="226"/>
      <c r="UZM11" s="226"/>
      <c r="UZN11" s="226"/>
      <c r="UZO11" s="226"/>
      <c r="UZP11" s="226"/>
      <c r="UZQ11" s="226"/>
      <c r="UZR11" s="226"/>
      <c r="UZS11" s="226"/>
      <c r="UZT11" s="226"/>
      <c r="UZU11" s="226"/>
      <c r="UZV11" s="226"/>
      <c r="UZW11" s="226"/>
      <c r="UZX11" s="226"/>
      <c r="UZY11" s="226"/>
      <c r="UZZ11" s="226"/>
      <c r="VAA11" s="226"/>
      <c r="VAB11" s="226"/>
      <c r="VAC11" s="226"/>
      <c r="VAD11" s="226"/>
      <c r="VAE11" s="226"/>
      <c r="VAF11" s="226"/>
      <c r="VAG11" s="226"/>
      <c r="VAH11" s="226"/>
      <c r="VAI11" s="226"/>
      <c r="VAJ11" s="226"/>
      <c r="VAK11" s="226"/>
      <c r="VAL11" s="226"/>
      <c r="VAM11" s="226"/>
      <c r="VAN11" s="226"/>
      <c r="VAO11" s="226"/>
      <c r="VAP11" s="226"/>
      <c r="VAQ11" s="226"/>
      <c r="VAR11" s="226"/>
      <c r="VAS11" s="226"/>
      <c r="VAT11" s="226"/>
      <c r="VAU11" s="226"/>
      <c r="VAV11" s="226"/>
      <c r="VAW11" s="226"/>
      <c r="VAX11" s="226"/>
      <c r="VAY11" s="226"/>
      <c r="VAZ11" s="226"/>
      <c r="VBA11" s="226"/>
      <c r="VBB11" s="226"/>
      <c r="VBC11" s="226"/>
      <c r="VBD11" s="226"/>
      <c r="VBE11" s="226"/>
      <c r="VBF11" s="226"/>
      <c r="VBG11" s="226"/>
      <c r="VBH11" s="226"/>
      <c r="VBI11" s="226"/>
      <c r="VBJ11" s="226"/>
      <c r="VBK11" s="226"/>
      <c r="VBL11" s="226"/>
      <c r="VBM11" s="226"/>
      <c r="VBN11" s="226"/>
      <c r="VBO11" s="226"/>
      <c r="VBP11" s="226"/>
      <c r="VBQ11" s="226"/>
      <c r="VBR11" s="226"/>
      <c r="VBS11" s="226"/>
      <c r="VBT11" s="226"/>
      <c r="VBU11" s="226"/>
      <c r="VBV11" s="226"/>
      <c r="VBW11" s="226"/>
      <c r="VBX11" s="226"/>
      <c r="VBY11" s="226"/>
      <c r="VBZ11" s="226"/>
      <c r="VCA11" s="226"/>
      <c r="VCB11" s="226"/>
      <c r="VCC11" s="226"/>
      <c r="VCD11" s="226"/>
      <c r="VCE11" s="226"/>
      <c r="VCF11" s="226"/>
      <c r="VCG11" s="226"/>
      <c r="VCH11" s="226"/>
      <c r="VCI11" s="226"/>
      <c r="VCJ11" s="226"/>
      <c r="VCK11" s="226"/>
      <c r="VCL11" s="226"/>
      <c r="VCM11" s="226"/>
      <c r="VCN11" s="226"/>
      <c r="VCO11" s="226"/>
      <c r="VCP11" s="226"/>
      <c r="VCQ11" s="226"/>
      <c r="VCR11" s="226"/>
      <c r="VCS11" s="226"/>
      <c r="VCT11" s="226"/>
      <c r="VCU11" s="226"/>
      <c r="VCV11" s="226"/>
      <c r="VCW11" s="226"/>
      <c r="VCX11" s="226"/>
      <c r="VCY11" s="226"/>
      <c r="VCZ11" s="226"/>
      <c r="VDA11" s="226"/>
      <c r="VDB11" s="226"/>
      <c r="VDC11" s="226"/>
      <c r="VDD11" s="226"/>
      <c r="VDE11" s="226"/>
      <c r="VDF11" s="226"/>
      <c r="VDG11" s="226"/>
      <c r="VDH11" s="226"/>
      <c r="VDI11" s="226"/>
      <c r="VDJ11" s="226"/>
      <c r="VDK11" s="226"/>
      <c r="VDL11" s="226"/>
      <c r="VDM11" s="226"/>
      <c r="VDN11" s="226"/>
      <c r="VDO11" s="226"/>
      <c r="VDP11" s="226"/>
      <c r="VDQ11" s="226"/>
      <c r="VDR11" s="226"/>
      <c r="VDS11" s="226"/>
      <c r="VDT11" s="226"/>
      <c r="VDU11" s="226"/>
      <c r="VDV11" s="226"/>
      <c r="VDW11" s="226"/>
      <c r="VDX11" s="226"/>
      <c r="VDY11" s="226"/>
      <c r="VDZ11" s="226"/>
      <c r="VEA11" s="226"/>
      <c r="VEB11" s="226"/>
      <c r="VEC11" s="226"/>
      <c r="VED11" s="226"/>
      <c r="VEE11" s="226"/>
      <c r="VEF11" s="226"/>
      <c r="VEG11" s="226"/>
      <c r="VEH11" s="226"/>
      <c r="VEI11" s="226"/>
      <c r="VEJ11" s="226"/>
      <c r="VEK11" s="226"/>
      <c r="VEL11" s="226"/>
      <c r="VEM11" s="226"/>
      <c r="VEN11" s="226"/>
      <c r="VEO11" s="226"/>
      <c r="VEP11" s="226"/>
      <c r="VEQ11" s="226"/>
      <c r="VER11" s="226"/>
      <c r="VES11" s="226"/>
      <c r="VET11" s="226"/>
      <c r="VEU11" s="226"/>
      <c r="VEV11" s="226"/>
      <c r="VEW11" s="226"/>
      <c r="VEX11" s="226"/>
      <c r="VEY11" s="226"/>
      <c r="VEZ11" s="226"/>
      <c r="VFA11" s="226"/>
      <c r="VFB11" s="226"/>
      <c r="VFC11" s="226"/>
      <c r="VFD11" s="226"/>
      <c r="VFE11" s="226"/>
      <c r="VFF11" s="226"/>
      <c r="VFG11" s="226"/>
      <c r="VFH11" s="226"/>
      <c r="VFI11" s="226"/>
      <c r="VFJ11" s="226"/>
      <c r="VFK11" s="226"/>
      <c r="VFL11" s="226"/>
      <c r="VFM11" s="226"/>
      <c r="VFN11" s="226"/>
      <c r="VFO11" s="226"/>
      <c r="VFP11" s="226"/>
      <c r="VFQ11" s="226"/>
      <c r="VFR11" s="226"/>
      <c r="VFS11" s="226"/>
      <c r="VFT11" s="226"/>
      <c r="VFU11" s="226"/>
      <c r="VFV11" s="226"/>
      <c r="VFW11" s="226"/>
      <c r="VFX11" s="226"/>
      <c r="VFY11" s="226"/>
      <c r="VFZ11" s="226"/>
      <c r="VGA11" s="226"/>
      <c r="VGB11" s="226"/>
      <c r="VGC11" s="226"/>
      <c r="VGD11" s="226"/>
      <c r="VGE11" s="226"/>
      <c r="VGF11" s="226"/>
      <c r="VGG11" s="226"/>
      <c r="VGH11" s="226"/>
      <c r="VGI11" s="226"/>
      <c r="VGJ11" s="226"/>
      <c r="VGK11" s="226"/>
      <c r="VGL11" s="226"/>
      <c r="VGM11" s="226"/>
      <c r="VGN11" s="226"/>
      <c r="VGO11" s="226"/>
      <c r="VGP11" s="226"/>
      <c r="VGQ11" s="226"/>
      <c r="VGR11" s="226"/>
      <c r="VGS11" s="226"/>
      <c r="VGT11" s="226"/>
      <c r="VGU11" s="226"/>
      <c r="VGV11" s="226"/>
      <c r="VGW11" s="226"/>
      <c r="VGX11" s="226"/>
      <c r="VGY11" s="226"/>
      <c r="VGZ11" s="226"/>
      <c r="VHA11" s="226"/>
      <c r="VHB11" s="226"/>
      <c r="VHC11" s="226"/>
      <c r="VHD11" s="226"/>
      <c r="VHE11" s="226"/>
      <c r="VHF11" s="226"/>
      <c r="VHG11" s="226"/>
      <c r="VHH11" s="226"/>
      <c r="VHI11" s="226"/>
      <c r="VHJ11" s="226"/>
      <c r="VHK11" s="226"/>
      <c r="VHL11" s="226"/>
      <c r="VHM11" s="226"/>
      <c r="VHN11" s="226"/>
      <c r="VHO11" s="226"/>
      <c r="VHP11" s="226"/>
      <c r="VHQ11" s="226"/>
      <c r="VHR11" s="226"/>
      <c r="VHS11" s="226"/>
      <c r="VHT11" s="226"/>
      <c r="VHU11" s="226"/>
      <c r="VHV11" s="226"/>
      <c r="VHW11" s="226"/>
      <c r="VHX11" s="226"/>
      <c r="VHY11" s="226"/>
      <c r="VHZ11" s="226"/>
      <c r="VIA11" s="226"/>
      <c r="VIB11" s="226"/>
      <c r="VIC11" s="226"/>
      <c r="VID11" s="226"/>
      <c r="VIE11" s="226"/>
      <c r="VIF11" s="226"/>
      <c r="VIG11" s="226"/>
      <c r="VIH11" s="226"/>
      <c r="VII11" s="226"/>
      <c r="VIJ11" s="226"/>
      <c r="VIK11" s="226"/>
      <c r="VIL11" s="226"/>
      <c r="VIM11" s="226"/>
      <c r="VIN11" s="226"/>
      <c r="VIO11" s="226"/>
      <c r="VIP11" s="226"/>
      <c r="VIQ11" s="226"/>
      <c r="VIR11" s="226"/>
      <c r="VIS11" s="226"/>
      <c r="VIT11" s="226"/>
      <c r="VIU11" s="226"/>
      <c r="VIV11" s="226"/>
      <c r="VIW11" s="226"/>
      <c r="VIX11" s="226"/>
      <c r="VIY11" s="226"/>
      <c r="VIZ11" s="226"/>
      <c r="VJA11" s="226"/>
      <c r="VJB11" s="226"/>
      <c r="VJC11" s="226"/>
      <c r="VJD11" s="226"/>
      <c r="VJE11" s="226"/>
      <c r="VJF11" s="226"/>
      <c r="VJG11" s="226"/>
      <c r="VJH11" s="226"/>
      <c r="VJI11" s="226"/>
      <c r="VJJ11" s="226"/>
      <c r="VJK11" s="226"/>
      <c r="VJL11" s="226"/>
      <c r="VJM11" s="226"/>
      <c r="VJN11" s="226"/>
      <c r="VJO11" s="226"/>
      <c r="VJP11" s="226"/>
      <c r="VJQ11" s="226"/>
      <c r="VJR11" s="226"/>
      <c r="VJS11" s="226"/>
      <c r="VJT11" s="226"/>
      <c r="VJU11" s="226"/>
      <c r="VJV11" s="226"/>
      <c r="VJW11" s="226"/>
      <c r="VJX11" s="226"/>
      <c r="VJY11" s="226"/>
      <c r="VJZ11" s="226"/>
      <c r="VKA11" s="226"/>
      <c r="VKB11" s="226"/>
      <c r="VKC11" s="226"/>
      <c r="VKD11" s="226"/>
      <c r="VKE11" s="226"/>
      <c r="VKF11" s="226"/>
      <c r="VKG11" s="226"/>
      <c r="VKH11" s="226"/>
      <c r="VKI11" s="226"/>
      <c r="VKJ11" s="226"/>
      <c r="VKK11" s="226"/>
      <c r="VKL11" s="226"/>
      <c r="VKM11" s="226"/>
      <c r="VKN11" s="226"/>
      <c r="VKO11" s="226"/>
      <c r="VKP11" s="226"/>
      <c r="VKQ11" s="226"/>
      <c r="VKR11" s="226"/>
      <c r="VKS11" s="226"/>
      <c r="VKT11" s="226"/>
      <c r="VKU11" s="226"/>
      <c r="VKV11" s="226"/>
      <c r="VKW11" s="226"/>
      <c r="VKX11" s="226"/>
      <c r="VKY11" s="226"/>
      <c r="VKZ11" s="226"/>
      <c r="VLA11" s="226"/>
      <c r="VLB11" s="226"/>
      <c r="VLC11" s="226"/>
      <c r="VLD11" s="226"/>
      <c r="VLE11" s="226"/>
      <c r="VLF11" s="226"/>
      <c r="VLG11" s="226"/>
      <c r="VLH11" s="226"/>
      <c r="VLI11" s="226"/>
      <c r="VLJ11" s="226"/>
      <c r="VLK11" s="226"/>
      <c r="VLL11" s="226"/>
      <c r="VLM11" s="226"/>
      <c r="VLN11" s="226"/>
      <c r="VLO11" s="226"/>
      <c r="VLP11" s="226"/>
      <c r="VLQ11" s="226"/>
      <c r="VLR11" s="226"/>
      <c r="VLS11" s="226"/>
      <c r="VLT11" s="226"/>
      <c r="VLU11" s="226"/>
      <c r="VLV11" s="226"/>
      <c r="VLW11" s="226"/>
      <c r="VLX11" s="226"/>
      <c r="VLY11" s="226"/>
      <c r="VLZ11" s="226"/>
      <c r="VMA11" s="226"/>
      <c r="VMB11" s="226"/>
      <c r="VMC11" s="226"/>
      <c r="VMD11" s="226"/>
      <c r="VME11" s="226"/>
      <c r="VMF11" s="226"/>
      <c r="VMG11" s="226"/>
      <c r="VMH11" s="226"/>
      <c r="VMI11" s="226"/>
      <c r="VMJ11" s="226"/>
      <c r="VMK11" s="226"/>
      <c r="VML11" s="226"/>
      <c r="VMM11" s="226"/>
      <c r="VMN11" s="226"/>
      <c r="VMO11" s="226"/>
      <c r="VMP11" s="226"/>
      <c r="VMQ11" s="226"/>
      <c r="VMR11" s="226"/>
      <c r="VMS11" s="226"/>
      <c r="VMT11" s="226"/>
      <c r="VMU11" s="226"/>
      <c r="VMV11" s="226"/>
      <c r="VMW11" s="226"/>
      <c r="VMX11" s="226"/>
      <c r="VMY11" s="226"/>
      <c r="VMZ11" s="226"/>
      <c r="VNA11" s="226"/>
      <c r="VNB11" s="226"/>
      <c r="VNC11" s="226"/>
      <c r="VND11" s="226"/>
      <c r="VNE11" s="226"/>
      <c r="VNF11" s="226"/>
      <c r="VNG11" s="226"/>
      <c r="VNH11" s="226"/>
      <c r="VNI11" s="226"/>
      <c r="VNJ11" s="226"/>
      <c r="VNK11" s="226"/>
      <c r="VNL11" s="226"/>
      <c r="VNM11" s="226"/>
      <c r="VNN11" s="226"/>
      <c r="VNO11" s="226"/>
      <c r="VNP11" s="226"/>
      <c r="VNQ11" s="226"/>
      <c r="VNR11" s="226"/>
      <c r="VNS11" s="226"/>
      <c r="VNT11" s="226"/>
      <c r="VNU11" s="226"/>
      <c r="VNV11" s="226"/>
      <c r="VNW11" s="226"/>
      <c r="VNX11" s="226"/>
      <c r="VNY11" s="226"/>
      <c r="VNZ11" s="226"/>
      <c r="VOA11" s="226"/>
      <c r="VOB11" s="226"/>
      <c r="VOC11" s="226"/>
      <c r="VOD11" s="226"/>
      <c r="VOE11" s="226"/>
      <c r="VOF11" s="226"/>
      <c r="VOG11" s="226"/>
      <c r="VOH11" s="226"/>
      <c r="VOI11" s="226"/>
      <c r="VOJ11" s="226"/>
      <c r="VOK11" s="226"/>
      <c r="VOL11" s="226"/>
      <c r="VOM11" s="226"/>
      <c r="VON11" s="226"/>
      <c r="VOO11" s="226"/>
      <c r="VOP11" s="226"/>
      <c r="VOQ11" s="226"/>
      <c r="VOR11" s="226"/>
      <c r="VOS11" s="226"/>
      <c r="VOT11" s="226"/>
      <c r="VOU11" s="226"/>
      <c r="VOV11" s="226"/>
      <c r="VOW11" s="226"/>
      <c r="VOX11" s="226"/>
      <c r="VOY11" s="226"/>
      <c r="VOZ11" s="226"/>
      <c r="VPA11" s="226"/>
      <c r="VPB11" s="226"/>
      <c r="VPC11" s="226"/>
      <c r="VPD11" s="226"/>
      <c r="VPE11" s="226"/>
      <c r="VPF11" s="226"/>
      <c r="VPG11" s="226"/>
      <c r="VPH11" s="226"/>
      <c r="VPI11" s="226"/>
      <c r="VPJ11" s="226"/>
      <c r="VPK11" s="226"/>
      <c r="VPL11" s="226"/>
      <c r="VPM11" s="226"/>
      <c r="VPN11" s="226"/>
      <c r="VPO11" s="226"/>
      <c r="VPP11" s="226"/>
      <c r="VPQ11" s="226"/>
      <c r="VPR11" s="226"/>
      <c r="VPS11" s="226"/>
      <c r="VPT11" s="226"/>
      <c r="VPU11" s="226"/>
      <c r="VPV11" s="226"/>
      <c r="VPW11" s="226"/>
      <c r="VPX11" s="226"/>
      <c r="VPY11" s="226"/>
      <c r="VPZ11" s="226"/>
      <c r="VQA11" s="226"/>
      <c r="VQB11" s="226"/>
      <c r="VQC11" s="226"/>
      <c r="VQD11" s="226"/>
      <c r="VQE11" s="226"/>
      <c r="VQF11" s="226"/>
      <c r="VQG11" s="226"/>
      <c r="VQH11" s="226"/>
      <c r="VQI11" s="226"/>
      <c r="VQJ11" s="226"/>
      <c r="VQK11" s="226"/>
      <c r="VQL11" s="226"/>
      <c r="VQM11" s="226"/>
      <c r="VQN11" s="226"/>
      <c r="VQO11" s="226"/>
      <c r="VQP11" s="226"/>
      <c r="VQQ11" s="226"/>
      <c r="VQR11" s="226"/>
      <c r="VQS11" s="226"/>
      <c r="VQT11" s="226"/>
      <c r="VQU11" s="226"/>
      <c r="VQV11" s="226"/>
      <c r="VQW11" s="226"/>
      <c r="VQX11" s="226"/>
      <c r="VQY11" s="226"/>
      <c r="VQZ11" s="226"/>
      <c r="VRA11" s="226"/>
      <c r="VRB11" s="226"/>
      <c r="VRC11" s="226"/>
      <c r="VRD11" s="226"/>
      <c r="VRE11" s="226"/>
      <c r="VRF11" s="226"/>
      <c r="VRG11" s="226"/>
      <c r="VRH11" s="226"/>
      <c r="VRI11" s="226"/>
      <c r="VRJ11" s="226"/>
      <c r="VRK11" s="226"/>
      <c r="VRL11" s="226"/>
      <c r="VRM11" s="226"/>
      <c r="VRN11" s="226"/>
      <c r="VRO11" s="226"/>
      <c r="VRP11" s="226"/>
      <c r="VRQ11" s="226"/>
      <c r="VRR11" s="226"/>
      <c r="VRS11" s="226"/>
      <c r="VRT11" s="226"/>
      <c r="VRU11" s="226"/>
      <c r="VRV11" s="226"/>
      <c r="VRW11" s="226"/>
      <c r="VRX11" s="226"/>
      <c r="VRY11" s="226"/>
      <c r="VRZ11" s="226"/>
      <c r="VSA11" s="226"/>
      <c r="VSB11" s="226"/>
      <c r="VSC11" s="226"/>
      <c r="VSD11" s="226"/>
      <c r="VSE11" s="226"/>
      <c r="VSF11" s="226"/>
      <c r="VSG11" s="226"/>
      <c r="VSH11" s="226"/>
      <c r="VSI11" s="226"/>
      <c r="VSJ11" s="226"/>
      <c r="VSK11" s="226"/>
      <c r="VSL11" s="226"/>
      <c r="VSM11" s="226"/>
      <c r="VSN11" s="226"/>
      <c r="VSO11" s="226"/>
      <c r="VSP11" s="226"/>
      <c r="VSQ11" s="226"/>
      <c r="VSR11" s="226"/>
      <c r="VSS11" s="226"/>
      <c r="VST11" s="226"/>
      <c r="VSU11" s="226"/>
      <c r="VSV11" s="226"/>
      <c r="VSW11" s="226"/>
      <c r="VSX11" s="226"/>
      <c r="VSY11" s="226"/>
      <c r="VSZ11" s="226"/>
      <c r="VTA11" s="226"/>
      <c r="VTB11" s="226"/>
      <c r="VTC11" s="226"/>
      <c r="VTD11" s="226"/>
      <c r="VTE11" s="226"/>
      <c r="VTF11" s="226"/>
      <c r="VTG11" s="226"/>
      <c r="VTH11" s="226"/>
      <c r="VTI11" s="226"/>
      <c r="VTJ11" s="226"/>
      <c r="VTK11" s="226"/>
      <c r="VTL11" s="226"/>
      <c r="VTM11" s="226"/>
      <c r="VTN11" s="226"/>
      <c r="VTO11" s="226"/>
      <c r="VTP11" s="226"/>
      <c r="VTQ11" s="226"/>
      <c r="VTR11" s="226"/>
      <c r="VTS11" s="226"/>
      <c r="VTT11" s="226"/>
      <c r="VTU11" s="226"/>
      <c r="VTV11" s="226"/>
      <c r="VTW11" s="226"/>
      <c r="VTX11" s="226"/>
      <c r="VTY11" s="226"/>
      <c r="VTZ11" s="226"/>
      <c r="VUA11" s="226"/>
      <c r="VUB11" s="226"/>
      <c r="VUC11" s="226"/>
      <c r="VUD11" s="226"/>
      <c r="VUE11" s="226"/>
      <c r="VUF11" s="226"/>
      <c r="VUG11" s="226"/>
      <c r="VUH11" s="226"/>
      <c r="VUI11" s="226"/>
      <c r="VUJ11" s="226"/>
      <c r="VUK11" s="226"/>
      <c r="VUL11" s="226"/>
      <c r="VUM11" s="226"/>
      <c r="VUN11" s="226"/>
      <c r="VUO11" s="226"/>
      <c r="VUP11" s="226"/>
      <c r="VUQ11" s="226"/>
      <c r="VUR11" s="226"/>
      <c r="VUS11" s="226"/>
      <c r="VUT11" s="226"/>
      <c r="VUU11" s="226"/>
      <c r="VUV11" s="226"/>
      <c r="VUW11" s="226"/>
      <c r="VUX11" s="226"/>
      <c r="VUY11" s="226"/>
      <c r="VUZ11" s="226"/>
      <c r="VVA11" s="226"/>
      <c r="VVB11" s="226"/>
      <c r="VVC11" s="226"/>
      <c r="VVD11" s="226"/>
      <c r="VVE11" s="226"/>
      <c r="VVF11" s="226"/>
      <c r="VVG11" s="226"/>
      <c r="VVH11" s="226"/>
      <c r="VVI11" s="226"/>
      <c r="VVJ11" s="226"/>
      <c r="VVK11" s="226"/>
      <c r="VVL11" s="226"/>
      <c r="VVM11" s="226"/>
      <c r="VVN11" s="226"/>
      <c r="VVO11" s="226"/>
      <c r="VVP11" s="226"/>
      <c r="VVQ11" s="226"/>
      <c r="VVR11" s="226"/>
      <c r="VVS11" s="226"/>
      <c r="VVT11" s="226"/>
      <c r="VVU11" s="226"/>
      <c r="VVV11" s="226"/>
      <c r="VVW11" s="226"/>
      <c r="VVX11" s="226"/>
      <c r="VVY11" s="226"/>
      <c r="VVZ11" s="226"/>
      <c r="VWA11" s="226"/>
      <c r="VWB11" s="226"/>
      <c r="VWC11" s="226"/>
      <c r="VWD11" s="226"/>
      <c r="VWE11" s="226"/>
      <c r="VWF11" s="226"/>
      <c r="VWG11" s="226"/>
      <c r="VWH11" s="226"/>
      <c r="VWI11" s="226"/>
      <c r="VWJ11" s="226"/>
      <c r="VWK11" s="226"/>
      <c r="VWL11" s="226"/>
      <c r="VWM11" s="226"/>
      <c r="VWN11" s="226"/>
      <c r="VWO11" s="226"/>
      <c r="VWP11" s="226"/>
      <c r="VWQ11" s="226"/>
      <c r="VWR11" s="226"/>
      <c r="VWS11" s="226"/>
      <c r="VWT11" s="226"/>
      <c r="VWU11" s="226"/>
      <c r="VWV11" s="226"/>
      <c r="VWW11" s="226"/>
      <c r="VWX11" s="226"/>
      <c r="VWY11" s="226"/>
      <c r="VWZ11" s="226"/>
      <c r="VXA11" s="226"/>
      <c r="VXB11" s="226"/>
      <c r="VXC11" s="226"/>
      <c r="VXD11" s="226"/>
      <c r="VXE11" s="226"/>
      <c r="VXF11" s="226"/>
      <c r="VXG11" s="226"/>
      <c r="VXH11" s="226"/>
      <c r="VXI11" s="226"/>
      <c r="VXJ11" s="226"/>
      <c r="VXK11" s="226"/>
      <c r="VXL11" s="226"/>
      <c r="VXM11" s="226"/>
      <c r="VXN11" s="226"/>
      <c r="VXO11" s="226"/>
      <c r="VXP11" s="226"/>
      <c r="VXQ11" s="226"/>
      <c r="VXR11" s="226"/>
      <c r="VXS11" s="226"/>
      <c r="VXT11" s="226"/>
      <c r="VXU11" s="226"/>
      <c r="VXV11" s="226"/>
      <c r="VXW11" s="226"/>
      <c r="VXX11" s="226"/>
      <c r="VXY11" s="226"/>
      <c r="VXZ11" s="226"/>
      <c r="VYA11" s="226"/>
      <c r="VYB11" s="226"/>
      <c r="VYC11" s="226"/>
      <c r="VYD11" s="226"/>
      <c r="VYE11" s="226"/>
      <c r="VYF11" s="226"/>
      <c r="VYG11" s="226"/>
      <c r="VYH11" s="226"/>
      <c r="VYI11" s="226"/>
      <c r="VYJ11" s="226"/>
      <c r="VYK11" s="226"/>
      <c r="VYL11" s="226"/>
      <c r="VYM11" s="226"/>
      <c r="VYN11" s="226"/>
      <c r="VYO11" s="226"/>
      <c r="VYP11" s="226"/>
      <c r="VYQ11" s="226"/>
      <c r="VYR11" s="226"/>
      <c r="VYS11" s="226"/>
      <c r="VYT11" s="226"/>
      <c r="VYU11" s="226"/>
      <c r="VYV11" s="226"/>
      <c r="VYW11" s="226"/>
      <c r="VYX11" s="226"/>
      <c r="VYY11" s="226"/>
      <c r="VYZ11" s="226"/>
      <c r="VZA11" s="226"/>
      <c r="VZB11" s="226"/>
      <c r="VZC11" s="226"/>
      <c r="VZD11" s="226"/>
      <c r="VZE11" s="226"/>
      <c r="VZF11" s="226"/>
      <c r="VZG11" s="226"/>
      <c r="VZH11" s="226"/>
      <c r="VZI11" s="226"/>
      <c r="VZJ11" s="226"/>
      <c r="VZK11" s="226"/>
      <c r="VZL11" s="226"/>
      <c r="VZM11" s="226"/>
      <c r="VZN11" s="226"/>
      <c r="VZO11" s="226"/>
      <c r="VZP11" s="226"/>
      <c r="VZQ11" s="226"/>
      <c r="VZR11" s="226"/>
      <c r="VZS11" s="226"/>
      <c r="VZT11" s="226"/>
      <c r="VZU11" s="226"/>
      <c r="VZV11" s="226"/>
      <c r="VZW11" s="226"/>
      <c r="VZX11" s="226"/>
      <c r="VZY11" s="226"/>
      <c r="VZZ11" s="226"/>
      <c r="WAA11" s="226"/>
      <c r="WAB11" s="226"/>
      <c r="WAC11" s="226"/>
      <c r="WAD11" s="226"/>
      <c r="WAE11" s="226"/>
      <c r="WAF11" s="226"/>
      <c r="WAG11" s="226"/>
      <c r="WAH11" s="226"/>
      <c r="WAI11" s="226"/>
      <c r="WAJ11" s="226"/>
      <c r="WAK11" s="226"/>
      <c r="WAL11" s="226"/>
      <c r="WAM11" s="226"/>
      <c r="WAN11" s="226"/>
      <c r="WAO11" s="226"/>
      <c r="WAP11" s="226"/>
      <c r="WAQ11" s="226"/>
      <c r="WAR11" s="226"/>
      <c r="WAS11" s="226"/>
      <c r="WAT11" s="226"/>
      <c r="WAU11" s="226"/>
      <c r="WAV11" s="226"/>
      <c r="WAW11" s="226"/>
      <c r="WAX11" s="226"/>
      <c r="WAY11" s="226"/>
      <c r="WAZ11" s="226"/>
      <c r="WBA11" s="226"/>
      <c r="WBB11" s="226"/>
      <c r="WBC11" s="226"/>
      <c r="WBD11" s="226"/>
      <c r="WBE11" s="226"/>
      <c r="WBF11" s="226"/>
      <c r="WBG11" s="226"/>
      <c r="WBH11" s="226"/>
      <c r="WBI11" s="226"/>
      <c r="WBJ11" s="226"/>
      <c r="WBK11" s="226"/>
      <c r="WBL11" s="226"/>
      <c r="WBM11" s="226"/>
      <c r="WBN11" s="226"/>
      <c r="WBO11" s="226"/>
      <c r="WBP11" s="226"/>
      <c r="WBQ11" s="226"/>
      <c r="WBR11" s="226"/>
      <c r="WBS11" s="226"/>
      <c r="WBT11" s="226"/>
      <c r="WBU11" s="226"/>
      <c r="WBV11" s="226"/>
      <c r="WBW11" s="226"/>
      <c r="WBX11" s="226"/>
      <c r="WBY11" s="226"/>
      <c r="WBZ11" s="226"/>
      <c r="WCA11" s="226"/>
      <c r="WCB11" s="226"/>
      <c r="WCC11" s="226"/>
      <c r="WCD11" s="226"/>
      <c r="WCE11" s="226"/>
      <c r="WCF11" s="226"/>
      <c r="WCG11" s="226"/>
      <c r="WCH11" s="226"/>
      <c r="WCI11" s="226"/>
      <c r="WCJ11" s="226"/>
      <c r="WCK11" s="226"/>
      <c r="WCL11" s="226"/>
      <c r="WCM11" s="226"/>
      <c r="WCN11" s="226"/>
      <c r="WCO11" s="226"/>
      <c r="WCP11" s="226"/>
      <c r="WCQ11" s="226"/>
      <c r="WCR11" s="226"/>
      <c r="WCS11" s="226"/>
      <c r="WCT11" s="226"/>
      <c r="WCU11" s="226"/>
      <c r="WCV11" s="226"/>
      <c r="WCW11" s="226"/>
      <c r="WCX11" s="226"/>
      <c r="WCY11" s="226"/>
      <c r="WCZ11" s="226"/>
      <c r="WDA11" s="226"/>
      <c r="WDB11" s="226"/>
      <c r="WDC11" s="226"/>
      <c r="WDD11" s="226"/>
      <c r="WDE11" s="226"/>
      <c r="WDF11" s="226"/>
      <c r="WDG11" s="226"/>
      <c r="WDH11" s="226"/>
      <c r="WDI11" s="226"/>
      <c r="WDJ11" s="226"/>
      <c r="WDK11" s="226"/>
      <c r="WDL11" s="226"/>
      <c r="WDM11" s="226"/>
      <c r="WDN11" s="226"/>
      <c r="WDO11" s="226"/>
      <c r="WDP11" s="226"/>
      <c r="WDQ11" s="226"/>
      <c r="WDR11" s="226"/>
      <c r="WDS11" s="226"/>
      <c r="WDT11" s="226"/>
      <c r="WDU11" s="226"/>
      <c r="WDV11" s="226"/>
      <c r="WDW11" s="226"/>
      <c r="WDX11" s="226"/>
      <c r="WDY11" s="226"/>
      <c r="WDZ11" s="226"/>
      <c r="WEA11" s="226"/>
      <c r="WEB11" s="226"/>
      <c r="WEC11" s="226"/>
      <c r="WED11" s="226"/>
      <c r="WEE11" s="226"/>
      <c r="WEF11" s="226"/>
      <c r="WEG11" s="226"/>
      <c r="WEH11" s="226"/>
      <c r="WEI11" s="226"/>
      <c r="WEJ11" s="226"/>
      <c r="WEK11" s="226"/>
      <c r="WEL11" s="226"/>
      <c r="WEM11" s="226"/>
      <c r="WEN11" s="226"/>
      <c r="WEO11" s="226"/>
      <c r="WEP11" s="226"/>
      <c r="WEQ11" s="226"/>
      <c r="WER11" s="226"/>
      <c r="WES11" s="226"/>
      <c r="WET11" s="226"/>
      <c r="WEU11" s="226"/>
      <c r="WEV11" s="226"/>
      <c r="WEW11" s="226"/>
      <c r="WEX11" s="226"/>
      <c r="WEY11" s="226"/>
      <c r="WEZ11" s="226"/>
      <c r="WFA11" s="226"/>
      <c r="WFB11" s="226"/>
      <c r="WFC11" s="226"/>
      <c r="WFD11" s="226"/>
      <c r="WFE11" s="226"/>
      <c r="WFF11" s="226"/>
      <c r="WFG11" s="226"/>
      <c r="WFH11" s="226"/>
      <c r="WFI11" s="226"/>
      <c r="WFJ11" s="226"/>
      <c r="WFK11" s="226"/>
      <c r="WFL11" s="226"/>
      <c r="WFM11" s="226"/>
      <c r="WFN11" s="226"/>
      <c r="WFO11" s="226"/>
      <c r="WFP11" s="226"/>
      <c r="WFQ11" s="226"/>
      <c r="WFR11" s="226"/>
      <c r="WFS11" s="226"/>
      <c r="WFT11" s="226"/>
      <c r="WFU11" s="226"/>
      <c r="WFV11" s="226"/>
      <c r="WFW11" s="226"/>
      <c r="WFX11" s="226"/>
      <c r="WFY11" s="226"/>
      <c r="WFZ11" s="226"/>
      <c r="WGA11" s="226"/>
      <c r="WGB11" s="226"/>
      <c r="WGC11" s="226"/>
      <c r="WGD11" s="226"/>
      <c r="WGE11" s="226"/>
      <c r="WGF11" s="226"/>
      <c r="WGG11" s="226"/>
      <c r="WGH11" s="226"/>
      <c r="WGI11" s="226"/>
      <c r="WGJ11" s="226"/>
      <c r="WGK11" s="226"/>
      <c r="WGL11" s="226"/>
      <c r="WGM11" s="226"/>
      <c r="WGN11" s="226"/>
      <c r="WGO11" s="226"/>
      <c r="WGP11" s="226"/>
      <c r="WGQ11" s="226"/>
      <c r="WGR11" s="226"/>
      <c r="WGS11" s="226"/>
      <c r="WGT11" s="226"/>
      <c r="WGU11" s="226"/>
      <c r="WGV11" s="226"/>
      <c r="WGW11" s="226"/>
      <c r="WGX11" s="226"/>
      <c r="WGY11" s="226"/>
      <c r="WGZ11" s="226"/>
      <c r="WHA11" s="226"/>
      <c r="WHB11" s="226"/>
      <c r="WHC11" s="226"/>
      <c r="WHD11" s="226"/>
      <c r="WHE11" s="226"/>
      <c r="WHF11" s="226"/>
      <c r="WHG11" s="226"/>
      <c r="WHH11" s="226"/>
      <c r="WHI11" s="226"/>
      <c r="WHJ11" s="226"/>
      <c r="WHK11" s="226"/>
      <c r="WHL11" s="226"/>
      <c r="WHM11" s="226"/>
      <c r="WHN11" s="226"/>
      <c r="WHO11" s="226"/>
      <c r="WHP11" s="226"/>
      <c r="WHQ11" s="226"/>
      <c r="WHR11" s="226"/>
      <c r="WHS11" s="226"/>
      <c r="WHT11" s="226"/>
      <c r="WHU11" s="226"/>
      <c r="WHV11" s="226"/>
      <c r="WHW11" s="226"/>
      <c r="WHX11" s="226"/>
      <c r="WHY11" s="226"/>
      <c r="WHZ11" s="226"/>
      <c r="WIA11" s="226"/>
      <c r="WIB11" s="226"/>
      <c r="WIC11" s="226"/>
      <c r="WID11" s="226"/>
      <c r="WIE11" s="226"/>
      <c r="WIF11" s="226"/>
      <c r="WIG11" s="226"/>
      <c r="WIH11" s="226"/>
      <c r="WII11" s="226"/>
      <c r="WIJ11" s="226"/>
      <c r="WIK11" s="226"/>
      <c r="WIL11" s="226"/>
      <c r="WIM11" s="226"/>
      <c r="WIN11" s="226"/>
      <c r="WIO11" s="226"/>
      <c r="WIP11" s="226"/>
      <c r="WIQ11" s="226"/>
      <c r="WIR11" s="226"/>
      <c r="WIS11" s="226"/>
      <c r="WIT11" s="226"/>
      <c r="WIU11" s="226"/>
      <c r="WIV11" s="226"/>
      <c r="WIW11" s="226"/>
      <c r="WIX11" s="226"/>
      <c r="WIY11" s="226"/>
      <c r="WIZ11" s="226"/>
      <c r="WJA11" s="226"/>
      <c r="WJB11" s="226"/>
      <c r="WJC11" s="226"/>
      <c r="WJD11" s="226"/>
      <c r="WJE11" s="226"/>
      <c r="WJF11" s="226"/>
      <c r="WJG11" s="226"/>
      <c r="WJH11" s="226"/>
      <c r="WJI11" s="226"/>
      <c r="WJJ11" s="226"/>
      <c r="WJK11" s="226"/>
      <c r="WJL11" s="226"/>
      <c r="WJM11" s="226"/>
      <c r="WJN11" s="226"/>
      <c r="WJO11" s="226"/>
      <c r="WJP11" s="226"/>
      <c r="WJQ11" s="226"/>
      <c r="WJR11" s="226"/>
      <c r="WJS11" s="226"/>
      <c r="WJT11" s="226"/>
      <c r="WJU11" s="226"/>
      <c r="WJV11" s="226"/>
      <c r="WJW11" s="226"/>
      <c r="WJX11" s="226"/>
      <c r="WJY11" s="226"/>
      <c r="WJZ11" s="226"/>
      <c r="WKA11" s="226"/>
      <c r="WKB11" s="226"/>
      <c r="WKC11" s="226"/>
      <c r="WKD11" s="226"/>
      <c r="WKE11" s="226"/>
      <c r="WKF11" s="226"/>
      <c r="WKG11" s="226"/>
      <c r="WKH11" s="226"/>
      <c r="WKI11" s="226"/>
      <c r="WKJ11" s="226"/>
      <c r="WKK11" s="226"/>
      <c r="WKL11" s="226"/>
      <c r="WKM11" s="226"/>
      <c r="WKN11" s="226"/>
      <c r="WKO11" s="226"/>
      <c r="WKP11" s="226"/>
      <c r="WKQ11" s="226"/>
      <c r="WKR11" s="226"/>
      <c r="WKS11" s="226"/>
      <c r="WKT11" s="226"/>
      <c r="WKU11" s="226"/>
      <c r="WKV11" s="226"/>
      <c r="WKW11" s="226"/>
      <c r="WKX11" s="226"/>
      <c r="WKY11" s="226"/>
      <c r="WKZ11" s="226"/>
      <c r="WLA11" s="226"/>
      <c r="WLB11" s="226"/>
      <c r="WLC11" s="226"/>
      <c r="WLD11" s="226"/>
      <c r="WLE11" s="226"/>
      <c r="WLF11" s="226"/>
      <c r="WLG11" s="226"/>
      <c r="WLH11" s="226"/>
      <c r="WLI11" s="226"/>
      <c r="WLJ11" s="226"/>
      <c r="WLK11" s="226"/>
      <c r="WLL11" s="226"/>
      <c r="WLM11" s="226"/>
      <c r="WLN11" s="226"/>
      <c r="WLO11" s="226"/>
      <c r="WLP11" s="226"/>
      <c r="WLQ11" s="226"/>
      <c r="WLR11" s="226"/>
      <c r="WLS11" s="226"/>
      <c r="WLT11" s="226"/>
      <c r="WLU11" s="226"/>
      <c r="WLV11" s="226"/>
      <c r="WLW11" s="226"/>
      <c r="WLX11" s="226"/>
      <c r="WLY11" s="226"/>
      <c r="WLZ11" s="226"/>
      <c r="WMA11" s="226"/>
      <c r="WMB11" s="226"/>
      <c r="WMC11" s="226"/>
      <c r="WMD11" s="226"/>
      <c r="WME11" s="226"/>
      <c r="WMF11" s="226"/>
      <c r="WMG11" s="226"/>
      <c r="WMH11" s="226"/>
      <c r="WMI11" s="226"/>
      <c r="WMJ11" s="226"/>
      <c r="WMK11" s="226"/>
      <c r="WML11" s="226"/>
      <c r="WMM11" s="226"/>
      <c r="WMN11" s="226"/>
      <c r="WMO11" s="226"/>
      <c r="WMP11" s="226"/>
      <c r="WMQ11" s="226"/>
      <c r="WMR11" s="226"/>
      <c r="WMS11" s="226"/>
      <c r="WMT11" s="226"/>
      <c r="WMU11" s="226"/>
      <c r="WMV11" s="226"/>
      <c r="WMW11" s="226"/>
      <c r="WMX11" s="226"/>
      <c r="WMY11" s="226"/>
      <c r="WMZ11" s="226"/>
      <c r="WNA11" s="226"/>
      <c r="WNB11" s="226"/>
      <c r="WNC11" s="226"/>
      <c r="WND11" s="226"/>
      <c r="WNE11" s="226"/>
      <c r="WNF11" s="226"/>
      <c r="WNG11" s="226"/>
      <c r="WNH11" s="226"/>
      <c r="WNI11" s="226"/>
      <c r="WNJ11" s="226"/>
      <c r="WNK11" s="226"/>
      <c r="WNL11" s="226"/>
      <c r="WNM11" s="226"/>
      <c r="WNN11" s="226"/>
      <c r="WNO11" s="226"/>
      <c r="WNP11" s="226"/>
      <c r="WNQ11" s="226"/>
      <c r="WNR11" s="226"/>
      <c r="WNS11" s="226"/>
      <c r="WNT11" s="226"/>
      <c r="WNU11" s="226"/>
      <c r="WNV11" s="226"/>
      <c r="WNW11" s="226"/>
      <c r="WNX11" s="226"/>
      <c r="WNY11" s="226"/>
      <c r="WNZ11" s="226"/>
      <c r="WOA11" s="226"/>
      <c r="WOB11" s="226"/>
      <c r="WOC11" s="226"/>
      <c r="WOD11" s="226"/>
      <c r="WOE11" s="226"/>
      <c r="WOF11" s="226"/>
      <c r="WOG11" s="226"/>
      <c r="WOH11" s="226"/>
      <c r="WOI11" s="226"/>
      <c r="WOJ11" s="226"/>
      <c r="WOK11" s="226"/>
      <c r="WOL11" s="226"/>
      <c r="WOM11" s="226"/>
      <c r="WON11" s="226"/>
      <c r="WOO11" s="226"/>
      <c r="WOP11" s="226"/>
      <c r="WOQ11" s="226"/>
      <c r="WOR11" s="226"/>
      <c r="WOS11" s="226"/>
      <c r="WOT11" s="226"/>
      <c r="WOU11" s="226"/>
      <c r="WOV11" s="226"/>
      <c r="WOW11" s="226"/>
      <c r="WOX11" s="226"/>
      <c r="WOY11" s="226"/>
      <c r="WOZ11" s="226"/>
      <c r="WPA11" s="226"/>
      <c r="WPB11" s="226"/>
      <c r="WPC11" s="226"/>
      <c r="WPD11" s="226"/>
      <c r="WPE11" s="226"/>
      <c r="WPF11" s="226"/>
      <c r="WPG11" s="226"/>
      <c r="WPH11" s="226"/>
      <c r="WPI11" s="226"/>
      <c r="WPJ11" s="226"/>
      <c r="WPK11" s="226"/>
      <c r="WPL11" s="226"/>
      <c r="WPM11" s="226"/>
      <c r="WPN11" s="226"/>
      <c r="WPO11" s="226"/>
      <c r="WPP11" s="226"/>
      <c r="WPQ11" s="226"/>
      <c r="WPR11" s="226"/>
      <c r="WPS11" s="226"/>
      <c r="WPT11" s="226"/>
      <c r="WPU11" s="226"/>
      <c r="WPV11" s="226"/>
      <c r="WPW11" s="226"/>
      <c r="WPX11" s="226"/>
      <c r="WPY11" s="226"/>
      <c r="WPZ11" s="226"/>
      <c r="WQA11" s="226"/>
      <c r="WQB11" s="226"/>
      <c r="WQC11" s="226"/>
      <c r="WQD11" s="226"/>
      <c r="WQE11" s="226"/>
      <c r="WQF11" s="226"/>
      <c r="WQG11" s="226"/>
      <c r="WQH11" s="226"/>
      <c r="WQI11" s="226"/>
      <c r="WQJ11" s="226"/>
      <c r="WQK11" s="226"/>
      <c r="WQL11" s="226"/>
      <c r="WQM11" s="226"/>
      <c r="WQN11" s="226"/>
      <c r="WQO11" s="226"/>
      <c r="WQP11" s="226"/>
      <c r="WQQ11" s="226"/>
      <c r="WQR11" s="226"/>
      <c r="WQS11" s="226"/>
      <c r="WQT11" s="226"/>
      <c r="WQU11" s="226"/>
      <c r="WQV11" s="226"/>
      <c r="WQW11" s="226"/>
      <c r="WQX11" s="226"/>
      <c r="WQY11" s="226"/>
      <c r="WQZ11" s="226"/>
      <c r="WRA11" s="226"/>
      <c r="WRB11" s="226"/>
      <c r="WRC11" s="226"/>
      <c r="WRD11" s="226"/>
      <c r="WRE11" s="226"/>
      <c r="WRF11" s="226"/>
      <c r="WRG11" s="226"/>
      <c r="WRH11" s="226"/>
      <c r="WRI11" s="226"/>
      <c r="WRJ11" s="226"/>
      <c r="WRK11" s="226"/>
      <c r="WRL11" s="226"/>
      <c r="WRM11" s="226"/>
      <c r="WRN11" s="226"/>
      <c r="WRO11" s="226"/>
      <c r="WRP11" s="226"/>
      <c r="WRQ11" s="226"/>
      <c r="WRR11" s="226"/>
      <c r="WRS11" s="226"/>
      <c r="WRT11" s="226"/>
      <c r="WRU11" s="226"/>
      <c r="WRV11" s="226"/>
      <c r="WRW11" s="226"/>
      <c r="WRX11" s="226"/>
      <c r="WRY11" s="226"/>
      <c r="WRZ11" s="226"/>
      <c r="WSA11" s="226"/>
      <c r="WSB11" s="226"/>
      <c r="WSC11" s="226"/>
      <c r="WSD11" s="226"/>
      <c r="WSE11" s="226"/>
      <c r="WSF11" s="226"/>
      <c r="WSG11" s="226"/>
      <c r="WSH11" s="226"/>
      <c r="WSI11" s="226"/>
      <c r="WSJ11" s="226"/>
      <c r="WSK11" s="226"/>
      <c r="WSL11" s="226"/>
      <c r="WSM11" s="226"/>
      <c r="WSN11" s="226"/>
      <c r="WSO11" s="226"/>
      <c r="WSP11" s="226"/>
      <c r="WSQ11" s="226"/>
      <c r="WSR11" s="226"/>
      <c r="WSS11" s="226"/>
      <c r="WST11" s="226"/>
      <c r="WSU11" s="226"/>
      <c r="WSV11" s="226"/>
      <c r="WSW11" s="226"/>
      <c r="WSX11" s="226"/>
      <c r="WSY11" s="226"/>
      <c r="WSZ11" s="226"/>
      <c r="WTA11" s="226"/>
      <c r="WTB11" s="226"/>
      <c r="WTC11" s="226"/>
      <c r="WTD11" s="226"/>
      <c r="WTE11" s="226"/>
      <c r="WTF11" s="226"/>
      <c r="WTG11" s="226"/>
      <c r="WTH11" s="226"/>
      <c r="WTI11" s="226"/>
      <c r="WTJ11" s="226"/>
      <c r="WTK11" s="226"/>
      <c r="WTL11" s="226"/>
      <c r="WTM11" s="226"/>
      <c r="WTN11" s="226"/>
      <c r="WTO11" s="226"/>
      <c r="WTP11" s="226"/>
      <c r="WTQ11" s="226"/>
      <c r="WTR11" s="226"/>
      <c r="WTS11" s="226"/>
      <c r="WTT11" s="226"/>
      <c r="WTU11" s="226"/>
      <c r="WTV11" s="226"/>
      <c r="WTW11" s="226"/>
      <c r="WTX11" s="226"/>
      <c r="WTY11" s="226"/>
      <c r="WTZ11" s="226"/>
      <c r="WUA11" s="226"/>
      <c r="WUB11" s="226"/>
      <c r="WUC11" s="226"/>
      <c r="WUD11" s="226"/>
      <c r="WUE11" s="226"/>
      <c r="WUF11" s="226"/>
      <c r="WUG11" s="226"/>
      <c r="WUH11" s="226"/>
      <c r="WUI11" s="226"/>
      <c r="WUJ11" s="226"/>
      <c r="WUK11" s="226"/>
      <c r="WUL11" s="226"/>
      <c r="WUM11" s="226"/>
      <c r="WUN11" s="226"/>
      <c r="WUO11" s="226"/>
      <c r="WUP11" s="226"/>
      <c r="WUQ11" s="226"/>
      <c r="WUR11" s="226"/>
      <c r="WUS11" s="226"/>
      <c r="WUT11" s="226"/>
      <c r="WUU11" s="226"/>
      <c r="WUV11" s="226"/>
      <c r="WUW11" s="226"/>
      <c r="WUX11" s="226"/>
      <c r="WUY11" s="226"/>
      <c r="WUZ11" s="226"/>
      <c r="WVA11" s="226"/>
      <c r="WVB11" s="226"/>
      <c r="WVC11" s="226"/>
      <c r="WVD11" s="226"/>
      <c r="WVE11" s="226"/>
      <c r="WVF11" s="226"/>
      <c r="WVG11" s="226"/>
      <c r="WVH11" s="226"/>
      <c r="WVI11" s="226"/>
      <c r="WVJ11" s="226"/>
      <c r="WVK11" s="226"/>
      <c r="WVL11" s="226"/>
      <c r="WVM11" s="226"/>
      <c r="WVN11" s="226"/>
      <c r="WVO11" s="226"/>
      <c r="WVP11" s="226"/>
      <c r="WVQ11" s="226"/>
      <c r="WVR11" s="226"/>
      <c r="WVS11" s="226"/>
      <c r="WVT11" s="226"/>
      <c r="WVU11" s="226"/>
      <c r="WVV11" s="226"/>
      <c r="WVW11" s="226"/>
      <c r="WVX11" s="226"/>
      <c r="WVY11" s="226"/>
      <c r="WVZ11" s="226"/>
      <c r="WWA11" s="226"/>
      <c r="WWB11" s="226"/>
      <c r="WWC11" s="226"/>
      <c r="WWD11" s="226"/>
      <c r="WWE11" s="226"/>
      <c r="WWF11" s="226"/>
      <c r="WWG11" s="226"/>
      <c r="WWH11" s="226"/>
      <c r="WWI11" s="226"/>
      <c r="WWJ11" s="226"/>
      <c r="WWK11" s="226"/>
      <c r="WWL11" s="226"/>
      <c r="WWM11" s="226"/>
      <c r="WWN11" s="226"/>
      <c r="WWO11" s="226"/>
      <c r="WWP11" s="226"/>
      <c r="WWQ11" s="226"/>
      <c r="WWR11" s="226"/>
      <c r="WWS11" s="226"/>
      <c r="WWT11" s="226"/>
      <c r="WWU11" s="226"/>
      <c r="WWV11" s="226"/>
      <c r="WWW11" s="226"/>
      <c r="WWX11" s="226"/>
      <c r="WWY11" s="226"/>
      <c r="WWZ11" s="226"/>
      <c r="WXA11" s="226"/>
      <c r="WXB11" s="226"/>
      <c r="WXC11" s="226"/>
      <c r="WXD11" s="226"/>
      <c r="WXE11" s="226"/>
      <c r="WXF11" s="226"/>
      <c r="WXG11" s="226"/>
      <c r="WXH11" s="226"/>
      <c r="WXI11" s="226"/>
      <c r="WXJ11" s="226"/>
      <c r="WXK11" s="226"/>
      <c r="WXL11" s="226"/>
      <c r="WXM11" s="226"/>
      <c r="WXN11" s="226"/>
      <c r="WXO11" s="226"/>
      <c r="WXP11" s="226"/>
      <c r="WXQ11" s="226"/>
      <c r="WXR11" s="226"/>
      <c r="WXS11" s="226"/>
      <c r="WXT11" s="226"/>
      <c r="WXU11" s="226"/>
      <c r="WXV11" s="226"/>
      <c r="WXW11" s="226"/>
      <c r="WXX11" s="226"/>
      <c r="WXY11" s="226"/>
      <c r="WXZ11" s="226"/>
      <c r="WYA11" s="226"/>
      <c r="WYB11" s="226"/>
      <c r="WYC11" s="226"/>
      <c r="WYD11" s="226"/>
      <c r="WYE11" s="226"/>
      <c r="WYF11" s="226"/>
      <c r="WYG11" s="226"/>
      <c r="WYH11" s="226"/>
      <c r="WYI11" s="226"/>
      <c r="WYJ11" s="226"/>
      <c r="WYK11" s="226"/>
      <c r="WYL11" s="226"/>
      <c r="WYM11" s="226"/>
      <c r="WYN11" s="226"/>
      <c r="WYO11" s="226"/>
      <c r="WYP11" s="226"/>
      <c r="WYQ11" s="226"/>
      <c r="WYR11" s="226"/>
      <c r="WYS11" s="226"/>
      <c r="WYT11" s="226"/>
      <c r="WYU11" s="226"/>
      <c r="WYV11" s="226"/>
      <c r="WYW11" s="226"/>
      <c r="WYX11" s="226"/>
      <c r="WYY11" s="226"/>
      <c r="WYZ11" s="226"/>
      <c r="WZA11" s="226"/>
      <c r="WZB11" s="226"/>
      <c r="WZC11" s="226"/>
      <c r="WZD11" s="226"/>
      <c r="WZE11" s="226"/>
      <c r="WZF11" s="226"/>
      <c r="WZG11" s="226"/>
      <c r="WZH11" s="226"/>
      <c r="WZI11" s="226"/>
      <c r="WZJ11" s="226"/>
      <c r="WZK11" s="226"/>
      <c r="WZL11" s="226"/>
      <c r="WZM11" s="226"/>
      <c r="WZN11" s="226"/>
      <c r="WZO11" s="226"/>
      <c r="WZP11" s="226"/>
      <c r="WZQ11" s="226"/>
      <c r="WZR11" s="226"/>
      <c r="WZS11" s="226"/>
      <c r="WZT11" s="226"/>
      <c r="WZU11" s="226"/>
      <c r="WZV11" s="226"/>
      <c r="WZW11" s="226"/>
      <c r="WZX11" s="226"/>
      <c r="WZY11" s="226"/>
      <c r="WZZ11" s="226"/>
      <c r="XAA11" s="226"/>
      <c r="XAB11" s="226"/>
      <c r="XAC11" s="226"/>
      <c r="XAD11" s="226"/>
      <c r="XAE11" s="226"/>
      <c r="XAF11" s="226"/>
      <c r="XAG11" s="226"/>
      <c r="XAH11" s="226"/>
      <c r="XAI11" s="226"/>
      <c r="XAJ11" s="226"/>
      <c r="XAK11" s="226"/>
      <c r="XAL11" s="226"/>
      <c r="XAM11" s="226"/>
      <c r="XAN11" s="226"/>
      <c r="XAO11" s="226"/>
      <c r="XAP11" s="226"/>
      <c r="XAQ11" s="226"/>
      <c r="XAR11" s="226"/>
      <c r="XAS11" s="226"/>
      <c r="XAT11" s="226"/>
      <c r="XAU11" s="226"/>
      <c r="XAV11" s="226"/>
      <c r="XAW11" s="226"/>
      <c r="XAX11" s="226"/>
      <c r="XAY11" s="226"/>
      <c r="XAZ11" s="226"/>
      <c r="XBA11" s="226"/>
      <c r="XBB11" s="226"/>
      <c r="XBC11" s="226"/>
      <c r="XBD11" s="226"/>
      <c r="XBE11" s="226"/>
      <c r="XBF11" s="226"/>
      <c r="XBG11" s="226"/>
      <c r="XBH11" s="226"/>
      <c r="XBI11" s="226"/>
      <c r="XBJ11" s="226"/>
      <c r="XBK11" s="226"/>
      <c r="XBL11" s="226"/>
      <c r="XBM11" s="226"/>
      <c r="XBN11" s="226"/>
      <c r="XBO11" s="226"/>
      <c r="XBP11" s="226"/>
      <c r="XBQ11" s="226"/>
      <c r="XBR11" s="226"/>
      <c r="XBS11" s="226"/>
      <c r="XBT11" s="226"/>
      <c r="XBU11" s="226"/>
      <c r="XBV11" s="226"/>
      <c r="XBW11" s="226"/>
      <c r="XBX11" s="226"/>
      <c r="XBY11" s="226"/>
      <c r="XBZ11" s="226"/>
      <c r="XCA11" s="226"/>
      <c r="XCB11" s="226"/>
      <c r="XCC11" s="226"/>
      <c r="XCD11" s="226"/>
      <c r="XCE11" s="226"/>
      <c r="XCF11" s="226"/>
      <c r="XCG11" s="226"/>
      <c r="XCH11" s="226"/>
      <c r="XCI11" s="226"/>
      <c r="XCJ11" s="226"/>
      <c r="XCK11" s="226"/>
      <c r="XCL11" s="226"/>
      <c r="XCM11" s="226"/>
      <c r="XCN11" s="226"/>
      <c r="XCO11" s="226"/>
      <c r="XCP11" s="226"/>
      <c r="XCQ11" s="226"/>
      <c r="XCR11" s="226"/>
      <c r="XCS11" s="226"/>
      <c r="XCT11" s="226"/>
      <c r="XCU11" s="226"/>
      <c r="XCV11" s="226"/>
      <c r="XCW11" s="226"/>
      <c r="XCX11" s="226"/>
      <c r="XCY11" s="226"/>
      <c r="XCZ11" s="226"/>
      <c r="XDA11" s="226"/>
      <c r="XDB11" s="226"/>
      <c r="XDC11" s="226"/>
      <c r="XDD11" s="226"/>
      <c r="XDE11" s="226"/>
      <c r="XDF11" s="226"/>
      <c r="XDG11" s="226"/>
      <c r="XDH11" s="226"/>
      <c r="XDI11" s="226"/>
      <c r="XDJ11" s="226"/>
      <c r="XDK11" s="226"/>
      <c r="XDL11" s="226"/>
      <c r="XDM11" s="226"/>
      <c r="XDN11" s="226"/>
      <c r="XDO11" s="226"/>
      <c r="XDP11" s="226"/>
      <c r="XDQ11" s="226"/>
      <c r="XDR11" s="226"/>
      <c r="XDS11" s="226"/>
      <c r="XDT11" s="226"/>
      <c r="XDU11" s="226"/>
      <c r="XDV11" s="226"/>
      <c r="XDW11" s="226"/>
      <c r="XDX11" s="226"/>
      <c r="XDY11" s="226"/>
      <c r="XDZ11" s="226"/>
      <c r="XEA11" s="226"/>
      <c r="XEB11" s="226"/>
      <c r="XEC11" s="226"/>
      <c r="XED11" s="226"/>
      <c r="XEE11" s="226"/>
      <c r="XEF11" s="226"/>
      <c r="XEG11" s="226"/>
      <c r="XEH11" s="226"/>
      <c r="XEI11" s="226"/>
      <c r="XEJ11" s="226"/>
      <c r="XEK11" s="226"/>
      <c r="XEL11" s="226"/>
      <c r="XEM11" s="226"/>
      <c r="XEN11" s="226"/>
      <c r="XEO11" s="226"/>
      <c r="XEP11" s="226"/>
      <c r="XEQ11" s="226"/>
      <c r="XER11" s="226"/>
      <c r="XES11" s="226"/>
      <c r="XET11" s="226"/>
      <c r="XEU11" s="226"/>
      <c r="XEV11" s="226"/>
      <c r="XEW11" s="226"/>
      <c r="XEX11" s="226"/>
      <c r="XEY11" s="226"/>
      <c r="XEZ11" s="226"/>
      <c r="XFA11" s="226"/>
      <c r="XFB11" s="226"/>
      <c r="XFC11" s="226"/>
      <c r="XFD11" s="226"/>
    </row>
    <row r="12" spans="1:16384" s="9" customFormat="1" x14ac:dyDescent="0.25">
      <c r="A12" s="8"/>
      <c r="B12" s="8"/>
      <c r="C12" s="8"/>
      <c r="D12" s="8"/>
    </row>
    <row r="13" spans="1:16384" s="162" customFormat="1" x14ac:dyDescent="0.25">
      <c r="A13" s="8"/>
      <c r="B13" s="8"/>
      <c r="C13" s="8"/>
      <c r="D13" s="8"/>
    </row>
    <row r="14" spans="1:16384" s="162" customFormat="1" x14ac:dyDescent="0.25">
      <c r="A14" s="8"/>
      <c r="B14" s="8"/>
      <c r="C14" s="8"/>
      <c r="D14" s="8"/>
    </row>
    <row r="15" spans="1:16384" s="9" customFormat="1" ht="15.6" x14ac:dyDescent="0.25">
      <c r="A15" s="230" t="s">
        <v>68</v>
      </c>
      <c r="B15" s="230"/>
      <c r="C15" s="230"/>
      <c r="D15" s="7"/>
    </row>
    <row r="16" spans="1:16384" s="9" customFormat="1" ht="15.6" x14ac:dyDescent="0.25">
      <c r="A16" s="10"/>
      <c r="B16" s="10"/>
      <c r="C16" s="10"/>
      <c r="D16" s="7"/>
    </row>
    <row r="17" spans="1:4" s="9" customFormat="1" ht="15.6" x14ac:dyDescent="0.25">
      <c r="A17" s="11" t="s">
        <v>66</v>
      </c>
      <c r="B17" s="10"/>
      <c r="C17" s="10"/>
      <c r="D17" s="7"/>
    </row>
    <row r="18" spans="1:4" s="9" customFormat="1" ht="15.6" x14ac:dyDescent="0.25">
      <c r="A18" s="11" t="s">
        <v>67</v>
      </c>
      <c r="B18" s="10"/>
      <c r="C18" s="10"/>
      <c r="D18" s="7"/>
    </row>
    <row r="19" spans="1:4" s="162" customFormat="1" ht="15.6" x14ac:dyDescent="0.25">
      <c r="A19" s="11"/>
      <c r="B19" s="163"/>
      <c r="C19" s="163"/>
      <c r="D19" s="160"/>
    </row>
    <row r="20" spans="1:4" s="162" customFormat="1" ht="15.6" x14ac:dyDescent="0.25">
      <c r="A20" s="11"/>
      <c r="B20" s="163"/>
      <c r="C20" s="163"/>
      <c r="D20" s="160"/>
    </row>
    <row r="21" spans="1:4" s="9" customFormat="1" ht="15.6" x14ac:dyDescent="0.25">
      <c r="A21" s="11"/>
      <c r="B21" s="10"/>
      <c r="C21" s="10"/>
      <c r="D21" s="7"/>
    </row>
    <row r="22" spans="1:4" s="9" customFormat="1" ht="31.2" x14ac:dyDescent="0.25">
      <c r="A22" s="152"/>
      <c r="B22" s="170" t="s">
        <v>188</v>
      </c>
      <c r="C22" s="155">
        <f>'3. Calc de Potência do Sistema'!F10</f>
        <v>410.4</v>
      </c>
      <c r="D22" s="7"/>
    </row>
    <row r="23" spans="1:4" s="9" customFormat="1" ht="15.6" x14ac:dyDescent="0.25">
      <c r="A23" s="153"/>
      <c r="B23" s="170" t="s">
        <v>186</v>
      </c>
      <c r="C23" s="156">
        <f>'3. Calc de Potência do Sistema'!F7</f>
        <v>3600</v>
      </c>
      <c r="D23" s="7"/>
    </row>
    <row r="24" spans="1:4" s="9" customFormat="1" ht="15.6" x14ac:dyDescent="0.25">
      <c r="A24" s="154"/>
      <c r="B24" s="161" t="s">
        <v>185</v>
      </c>
      <c r="C24" s="157">
        <f>'3. Calc de Potência do Sistema'!F5</f>
        <v>450</v>
      </c>
      <c r="D24" s="7"/>
    </row>
    <row r="25" spans="1:4" s="9" customFormat="1" ht="15.6" x14ac:dyDescent="0.25">
      <c r="A25" s="153"/>
      <c r="B25" s="170" t="s">
        <v>187</v>
      </c>
      <c r="C25" s="158">
        <f>'3. Calc de Potência do Sistema'!F8</f>
        <v>8</v>
      </c>
      <c r="D25" s="7"/>
    </row>
    <row r="26" spans="1:4" s="9" customFormat="1" ht="31.2" x14ac:dyDescent="0.25">
      <c r="A26" s="153"/>
      <c r="B26" s="170" t="s">
        <v>117</v>
      </c>
      <c r="C26" s="158" t="str">
        <f>'3. Calc de Potência do Sistema'!F9</f>
        <v>16 m²</v>
      </c>
      <c r="D26" s="7"/>
    </row>
    <row r="27" spans="1:4" s="9" customFormat="1" ht="15.6" x14ac:dyDescent="0.25">
      <c r="A27" s="13" t="s">
        <v>189</v>
      </c>
      <c r="B27" s="10"/>
      <c r="C27" s="10"/>
      <c r="D27" s="7"/>
    </row>
    <row r="28" spans="1:4" s="162" customFormat="1" ht="15.6" x14ac:dyDescent="0.25">
      <c r="A28" s="13"/>
      <c r="B28" s="163"/>
      <c r="C28" s="163"/>
      <c r="D28" s="160"/>
    </row>
    <row r="29" spans="1:4" s="162" customFormat="1" ht="15.6" x14ac:dyDescent="0.25">
      <c r="A29" s="13"/>
      <c r="B29" s="163"/>
      <c r="C29" s="163"/>
      <c r="D29" s="160"/>
    </row>
    <row r="30" spans="1:4" s="9" customFormat="1" ht="15.6" x14ac:dyDescent="0.25">
      <c r="A30" s="14"/>
      <c r="B30" s="10"/>
      <c r="C30" s="10"/>
      <c r="D30" s="7"/>
    </row>
    <row r="31" spans="1:4" s="9" customFormat="1" ht="15.6" x14ac:dyDescent="0.25">
      <c r="A31" s="15" t="s">
        <v>69</v>
      </c>
      <c r="B31" s="10"/>
      <c r="C31" s="10"/>
      <c r="D31" s="7"/>
    </row>
    <row r="32" spans="1:4" s="162" customFormat="1" ht="15.6" x14ac:dyDescent="0.25">
      <c r="A32" s="15"/>
      <c r="B32" s="163"/>
      <c r="C32" s="163"/>
      <c r="D32" s="160"/>
    </row>
    <row r="33" spans="1:4" s="9" customFormat="1" ht="15.6" x14ac:dyDescent="0.25">
      <c r="A33" s="15"/>
      <c r="B33" s="10"/>
      <c r="C33" s="10"/>
      <c r="D33" s="7"/>
    </row>
    <row r="34" spans="1:4" s="9" customFormat="1" ht="60" x14ac:dyDescent="0.25">
      <c r="A34" s="221"/>
      <c r="B34" s="171" t="s">
        <v>70</v>
      </c>
      <c r="C34" s="12" t="s">
        <v>71</v>
      </c>
      <c r="D34" s="7"/>
    </row>
    <row r="35" spans="1:4" s="9" customFormat="1" ht="30" x14ac:dyDescent="0.25">
      <c r="A35" s="222"/>
      <c r="B35" s="12" t="s">
        <v>72</v>
      </c>
      <c r="C35" s="10"/>
      <c r="D35" s="7"/>
    </row>
    <row r="36" spans="1:4" s="9" customFormat="1" ht="15.6" x14ac:dyDescent="0.25">
      <c r="A36" s="154"/>
      <c r="B36" s="161" t="s">
        <v>73</v>
      </c>
      <c r="C36" s="12" t="s">
        <v>74</v>
      </c>
      <c r="D36" s="7"/>
    </row>
    <row r="37" spans="1:4" s="9" customFormat="1" ht="15.6" x14ac:dyDescent="0.25">
      <c r="A37" s="154"/>
      <c r="B37" s="161" t="s">
        <v>75</v>
      </c>
      <c r="C37" s="12" t="s">
        <v>76</v>
      </c>
      <c r="D37" s="7"/>
    </row>
    <row r="38" spans="1:4" s="9" customFormat="1" ht="15.6" x14ac:dyDescent="0.25">
      <c r="A38" s="6"/>
      <c r="B38" s="10"/>
      <c r="C38" s="10"/>
      <c r="D38" s="7"/>
    </row>
    <row r="39" spans="1:4" s="9" customFormat="1" ht="15.6" x14ac:dyDescent="0.25">
      <c r="A39" s="15"/>
      <c r="B39" s="10"/>
      <c r="C39" s="10"/>
      <c r="D39" s="7"/>
    </row>
    <row r="40" spans="1:4" s="9" customFormat="1" ht="15.6" x14ac:dyDescent="0.25">
      <c r="A40" s="6"/>
      <c r="B40" s="10"/>
      <c r="C40" s="10"/>
      <c r="D40" s="7"/>
    </row>
    <row r="41" spans="1:4" s="9" customFormat="1" ht="15.6" x14ac:dyDescent="0.25">
      <c r="A41" s="11"/>
      <c r="B41" s="10"/>
      <c r="C41" s="10"/>
      <c r="D41" s="7"/>
    </row>
    <row r="42" spans="1:4" s="3" customFormat="1" x14ac:dyDescent="0.25">
      <c r="A42" s="16"/>
      <c r="B42" s="4"/>
      <c r="C42" s="4"/>
      <c r="D42" s="4"/>
    </row>
    <row r="43" spans="1:4" s="3" customFormat="1" x14ac:dyDescent="0.25">
      <c r="A43" s="16"/>
      <c r="B43" s="4"/>
      <c r="C43" s="4"/>
      <c r="D43" s="4"/>
    </row>
    <row r="44" spans="1:4" s="3" customFormat="1" ht="15.6" x14ac:dyDescent="0.25">
      <c r="A44" s="4"/>
      <c r="B44" s="225"/>
      <c r="C44" s="225"/>
      <c r="D44" s="4"/>
    </row>
    <row r="45" spans="1:4" s="3" customFormat="1" ht="15.6" x14ac:dyDescent="0.25">
      <c r="A45" s="4"/>
      <c r="B45" s="225" t="s">
        <v>190</v>
      </c>
      <c r="C45" s="225"/>
      <c r="D45" s="4"/>
    </row>
    <row r="46" spans="1:4" s="3" customFormat="1" x14ac:dyDescent="0.25">
      <c r="A46" s="4"/>
      <c r="B46" s="4"/>
      <c r="C46" s="4"/>
      <c r="D46" s="4"/>
    </row>
    <row r="47" spans="1:4" s="3" customFormat="1" x14ac:dyDescent="0.25">
      <c r="A47" s="4"/>
      <c r="B47" s="217" t="s">
        <v>210</v>
      </c>
      <c r="C47" s="217"/>
      <c r="D47" s="4"/>
    </row>
    <row r="48" spans="1:4" s="3" customFormat="1" ht="15.6" x14ac:dyDescent="0.25">
      <c r="A48" s="17"/>
      <c r="B48" s="217" t="s">
        <v>192</v>
      </c>
      <c r="C48" s="217"/>
      <c r="D48" s="4"/>
    </row>
    <row r="49" spans="1:4" s="3" customFormat="1" x14ac:dyDescent="0.25">
      <c r="A49" s="4"/>
      <c r="B49" s="217" t="s">
        <v>191</v>
      </c>
      <c r="C49" s="217"/>
      <c r="D49" s="4"/>
    </row>
    <row r="50" spans="1:4" s="3" customFormat="1" x14ac:dyDescent="0.25">
      <c r="A50" s="4"/>
      <c r="B50" s="217" t="s">
        <v>192</v>
      </c>
      <c r="C50" s="217"/>
      <c r="D50" s="4"/>
    </row>
    <row r="51" spans="1:4" s="3" customFormat="1" x14ac:dyDescent="0.25">
      <c r="A51" s="4"/>
      <c r="B51" s="217" t="s">
        <v>193</v>
      </c>
      <c r="C51" s="217"/>
      <c r="D51" s="4"/>
    </row>
    <row r="52" spans="1:4" s="3" customFormat="1" x14ac:dyDescent="0.25">
      <c r="A52" s="4"/>
      <c r="B52" s="217" t="s">
        <v>192</v>
      </c>
      <c r="C52" s="217"/>
      <c r="D52" s="4"/>
    </row>
    <row r="53" spans="1:4" s="3" customFormat="1" x14ac:dyDescent="0.25">
      <c r="A53" s="4"/>
      <c r="B53" s="217" t="s">
        <v>194</v>
      </c>
      <c r="C53" s="217"/>
      <c r="D53" s="4"/>
    </row>
    <row r="54" spans="1:4" s="3" customFormat="1" x14ac:dyDescent="0.25">
      <c r="A54" s="4"/>
      <c r="B54" s="217" t="s">
        <v>192</v>
      </c>
      <c r="C54" s="217"/>
      <c r="D54" s="4"/>
    </row>
    <row r="55" spans="1:4" s="3" customFormat="1" x14ac:dyDescent="0.25">
      <c r="A55" s="4"/>
      <c r="B55" s="217" t="s">
        <v>195</v>
      </c>
      <c r="C55" s="217"/>
      <c r="D55" s="4"/>
    </row>
    <row r="56" spans="1:4" s="3" customFormat="1" x14ac:dyDescent="0.25">
      <c r="A56" s="4"/>
      <c r="B56" s="217" t="s">
        <v>192</v>
      </c>
      <c r="C56" s="217"/>
      <c r="D56" s="4"/>
    </row>
    <row r="57" spans="1:4" s="3" customFormat="1" x14ac:dyDescent="0.25">
      <c r="A57" s="4"/>
      <c r="B57" s="217" t="s">
        <v>196</v>
      </c>
      <c r="C57" s="217"/>
      <c r="D57" s="4"/>
    </row>
    <row r="58" spans="1:4" s="3" customFormat="1" x14ac:dyDescent="0.25">
      <c r="A58" s="4"/>
      <c r="B58" s="217"/>
      <c r="C58" s="217"/>
      <c r="D58" s="4"/>
    </row>
    <row r="59" spans="1:4" s="3" customFormat="1" x14ac:dyDescent="0.25">
      <c r="A59" s="4"/>
      <c r="B59" s="217"/>
      <c r="C59" s="217"/>
      <c r="D59" s="4"/>
    </row>
    <row r="60" spans="1:4" s="3" customFormat="1" ht="15.6" x14ac:dyDescent="0.25">
      <c r="A60" s="144" t="s">
        <v>194</v>
      </c>
      <c r="B60" s="144" t="s">
        <v>203</v>
      </c>
      <c r="C60" s="5" t="s">
        <v>197</v>
      </c>
      <c r="D60" s="144" t="s">
        <v>198</v>
      </c>
    </row>
    <row r="61" spans="1:4" s="3" customFormat="1" x14ac:dyDescent="0.25">
      <c r="A61" s="143" t="s">
        <v>199</v>
      </c>
      <c r="B61" s="143" t="s">
        <v>200</v>
      </c>
      <c r="C61" s="143" t="s">
        <v>202</v>
      </c>
      <c r="D61" s="143" t="s">
        <v>200</v>
      </c>
    </row>
    <row r="62" spans="1:4" s="3" customFormat="1" x14ac:dyDescent="0.25">
      <c r="A62" s="143" t="s">
        <v>201</v>
      </c>
      <c r="B62" s="143">
        <f>'3. Calc de Potência do Sistema'!F8</f>
        <v>8</v>
      </c>
      <c r="C62" s="150" t="str">
        <f>'3. Calc de Potência do Sistema'!F5&amp;" W/un."</f>
        <v>450 W/un.</v>
      </c>
      <c r="D62" s="143" t="s">
        <v>200</v>
      </c>
    </row>
    <row r="63" spans="1:4" s="3" customFormat="1" x14ac:dyDescent="0.25">
      <c r="A63" s="4"/>
      <c r="B63" s="4"/>
      <c r="C63" s="4"/>
      <c r="D63" s="4"/>
    </row>
    <row r="64" spans="1:4" s="3" customFormat="1" x14ac:dyDescent="0.25">
      <c r="A64" s="4"/>
      <c r="B64" s="4"/>
      <c r="C64" s="4"/>
      <c r="D64" s="4"/>
    </row>
    <row r="65" spans="1:4" s="3" customFormat="1" x14ac:dyDescent="0.25">
      <c r="A65" s="4"/>
      <c r="B65" s="4"/>
      <c r="C65" s="4"/>
      <c r="D65" s="4"/>
    </row>
    <row r="66" spans="1:4" s="3" customFormat="1" x14ac:dyDescent="0.25">
      <c r="A66" s="4"/>
      <c r="B66" s="4"/>
      <c r="C66" s="4"/>
      <c r="D66" s="4"/>
    </row>
    <row r="67" spans="1:4" s="3" customFormat="1" x14ac:dyDescent="0.25">
      <c r="A67" s="4"/>
      <c r="B67" s="4"/>
      <c r="C67" s="4"/>
      <c r="D67" s="4"/>
    </row>
    <row r="68" spans="1:4" s="3" customFormat="1" x14ac:dyDescent="0.25">
      <c r="A68" s="4"/>
      <c r="B68" s="4"/>
      <c r="C68" s="4"/>
      <c r="D68" s="4"/>
    </row>
    <row r="69" spans="1:4" s="3" customFormat="1" x14ac:dyDescent="0.25">
      <c r="A69" s="4"/>
      <c r="B69" s="4"/>
      <c r="C69" s="4"/>
      <c r="D69" s="4"/>
    </row>
    <row r="70" spans="1:4" s="3" customFormat="1" x14ac:dyDescent="0.25">
      <c r="A70" s="4"/>
      <c r="B70" s="4"/>
      <c r="C70" s="4"/>
      <c r="D70" s="4"/>
    </row>
    <row r="71" spans="1:4" s="3" customFormat="1" x14ac:dyDescent="0.25">
      <c r="A71" s="4"/>
      <c r="B71" s="4"/>
      <c r="C71" s="4"/>
      <c r="D71" s="4"/>
    </row>
    <row r="72" spans="1:4" s="3" customFormat="1" x14ac:dyDescent="0.25">
      <c r="A72" s="4"/>
      <c r="B72" s="4"/>
      <c r="C72" s="4"/>
      <c r="D72" s="4"/>
    </row>
    <row r="73" spans="1:4" s="3" customFormat="1" x14ac:dyDescent="0.25">
      <c r="A73" s="4"/>
      <c r="B73" s="4"/>
      <c r="C73" s="4"/>
      <c r="D73" s="4"/>
    </row>
    <row r="74" spans="1:4" s="3" customFormat="1" x14ac:dyDescent="0.25">
      <c r="A74" s="4"/>
      <c r="B74" s="4"/>
      <c r="C74" s="4"/>
      <c r="D74" s="4"/>
    </row>
    <row r="75" spans="1:4" s="3" customFormat="1" x14ac:dyDescent="0.25">
      <c r="A75" s="4"/>
      <c r="B75" s="4"/>
      <c r="C75" s="4"/>
      <c r="D75" s="4"/>
    </row>
    <row r="76" spans="1:4" s="3" customFormat="1" x14ac:dyDescent="0.25">
      <c r="A76" s="4"/>
      <c r="B76" s="4"/>
      <c r="C76" s="4"/>
      <c r="D76" s="4"/>
    </row>
    <row r="77" spans="1:4" s="3" customFormat="1" x14ac:dyDescent="0.25">
      <c r="A77" s="4"/>
      <c r="B77" s="4"/>
      <c r="C77" s="4"/>
      <c r="D77" s="4"/>
    </row>
    <row r="78" spans="1:4" s="3" customFormat="1" x14ac:dyDescent="0.25">
      <c r="A78" s="4"/>
      <c r="B78" s="4"/>
      <c r="C78" s="4"/>
      <c r="D78" s="4"/>
    </row>
    <row r="79" spans="1:4" s="3" customFormat="1" x14ac:dyDescent="0.25">
      <c r="A79" s="4"/>
      <c r="B79" s="4"/>
      <c r="C79" s="4"/>
      <c r="D79" s="4"/>
    </row>
    <row r="80" spans="1:4" s="3" customFormat="1" x14ac:dyDescent="0.25">
      <c r="A80" s="4"/>
      <c r="B80" s="4"/>
      <c r="C80" s="4"/>
      <c r="D80" s="4"/>
    </row>
    <row r="81" spans="1:4" s="3" customFormat="1" x14ac:dyDescent="0.25">
      <c r="A81" s="4"/>
      <c r="B81" s="4"/>
      <c r="C81" s="4"/>
      <c r="D81" s="4"/>
    </row>
    <row r="82" spans="1:4" s="3" customFormat="1" x14ac:dyDescent="0.25">
      <c r="A82" s="4"/>
      <c r="B82" s="4"/>
      <c r="C82" s="4"/>
      <c r="D82" s="4"/>
    </row>
    <row r="83" spans="1:4" s="3" customFormat="1" x14ac:dyDescent="0.25">
      <c r="A83" s="4"/>
      <c r="B83" s="4"/>
      <c r="C83" s="4"/>
      <c r="D83" s="4"/>
    </row>
    <row r="84" spans="1:4" s="3" customFormat="1" x14ac:dyDescent="0.25">
      <c r="A84" s="4"/>
      <c r="B84" s="4"/>
      <c r="C84" s="4"/>
      <c r="D84" s="4"/>
    </row>
    <row r="85" spans="1:4" s="3" customFormat="1" x14ac:dyDescent="0.25">
      <c r="A85" s="4"/>
      <c r="B85" s="4"/>
      <c r="C85" s="4"/>
      <c r="D85" s="4"/>
    </row>
    <row r="86" spans="1:4" s="3" customFormat="1" x14ac:dyDescent="0.25">
      <c r="A86" s="4"/>
      <c r="B86" s="4"/>
      <c r="C86" s="4"/>
      <c r="D86" s="4"/>
    </row>
    <row r="87" spans="1:4" s="3" customFormat="1" x14ac:dyDescent="0.25">
      <c r="A87" s="4"/>
      <c r="B87" s="4"/>
      <c r="C87" s="4"/>
      <c r="D87" s="4"/>
    </row>
    <row r="88" spans="1:4" s="3" customFormat="1" x14ac:dyDescent="0.25">
      <c r="A88" s="4"/>
      <c r="B88" s="4"/>
      <c r="C88" s="4"/>
      <c r="D88" s="4"/>
    </row>
    <row r="89" spans="1:4" s="3" customFormat="1" x14ac:dyDescent="0.25">
      <c r="A89" s="4"/>
      <c r="B89" s="4"/>
      <c r="C89" s="4"/>
      <c r="D89" s="4"/>
    </row>
    <row r="90" spans="1:4" s="3" customFormat="1" x14ac:dyDescent="0.25">
      <c r="A90" s="4"/>
      <c r="B90" s="4"/>
      <c r="C90" s="4"/>
      <c r="D90" s="4"/>
    </row>
    <row r="91" spans="1:4" s="3" customFormat="1" x14ac:dyDescent="0.25">
      <c r="A91" s="4"/>
      <c r="B91" s="4"/>
      <c r="C91" s="4"/>
      <c r="D91" s="4"/>
    </row>
    <row r="92" spans="1:4" s="3" customFormat="1" x14ac:dyDescent="0.25">
      <c r="A92" s="4"/>
      <c r="B92" s="4"/>
      <c r="C92" s="4"/>
      <c r="D92" s="4"/>
    </row>
    <row r="93" spans="1:4" s="3" customFormat="1" x14ac:dyDescent="0.25">
      <c r="A93" s="4"/>
      <c r="B93" s="4"/>
      <c r="C93" s="4"/>
      <c r="D93" s="4"/>
    </row>
    <row r="94" spans="1:4" s="3" customFormat="1" x14ac:dyDescent="0.25">
      <c r="A94" s="4"/>
      <c r="B94" s="4"/>
      <c r="C94" s="4"/>
      <c r="D94" s="4"/>
    </row>
    <row r="95" spans="1:4" s="3" customFormat="1" x14ac:dyDescent="0.25">
      <c r="A95" s="4"/>
      <c r="B95" s="4"/>
      <c r="C95" s="4"/>
      <c r="D95" s="4"/>
    </row>
    <row r="96" spans="1:4" s="3" customFormat="1" x14ac:dyDescent="0.25">
      <c r="A96" s="4"/>
      <c r="B96" s="4"/>
      <c r="C96" s="4"/>
      <c r="D96" s="4"/>
    </row>
    <row r="97" spans="1:4" s="3" customFormat="1" x14ac:dyDescent="0.25">
      <c r="A97" s="4"/>
      <c r="B97" s="4"/>
      <c r="C97" s="4"/>
      <c r="D97" s="4"/>
    </row>
    <row r="98" spans="1:4" s="3" customFormat="1" x14ac:dyDescent="0.25">
      <c r="A98" s="4"/>
      <c r="B98" s="4"/>
      <c r="C98" s="4"/>
      <c r="D98" s="4"/>
    </row>
    <row r="99" spans="1:4" s="3" customFormat="1" ht="15.6" x14ac:dyDescent="0.25">
      <c r="A99" s="159" t="s">
        <v>204</v>
      </c>
      <c r="B99" s="218" t="s">
        <v>143</v>
      </c>
      <c r="C99" s="218"/>
      <c r="D99" s="4"/>
    </row>
    <row r="100" spans="1:4" s="3" customFormat="1" ht="15.6" x14ac:dyDescent="0.25">
      <c r="A100" s="159" t="s">
        <v>205</v>
      </c>
      <c r="B100" s="218" t="str">
        <f>IF('5. Dados Financeiros'!D10=30,"Monofásico",IF('5. Dados Financeiros'!D10=50,"Bifásico","Trifásico"))</f>
        <v>Bifásico</v>
      </c>
      <c r="C100" s="218"/>
      <c r="D100" s="4"/>
    </row>
    <row r="101" spans="1:4" s="3" customFormat="1" ht="15.6" x14ac:dyDescent="0.25">
      <c r="A101" s="159" t="s">
        <v>206</v>
      </c>
      <c r="B101" s="218" t="s">
        <v>143</v>
      </c>
      <c r="C101" s="218"/>
      <c r="D101" s="4"/>
    </row>
    <row r="102" spans="1:4" s="169" customFormat="1" ht="15.6" x14ac:dyDescent="0.25">
      <c r="A102" s="167"/>
      <c r="B102" s="21"/>
      <c r="C102" s="21"/>
      <c r="D102" s="168"/>
    </row>
    <row r="103" spans="1:4" s="3" customFormat="1" x14ac:dyDescent="0.25">
      <c r="A103" s="4"/>
      <c r="B103" s="4"/>
      <c r="C103" s="4"/>
      <c r="D103" s="4"/>
    </row>
    <row r="104" spans="1:4" s="3" customFormat="1" x14ac:dyDescent="0.25">
      <c r="A104" s="4"/>
      <c r="B104" s="4"/>
      <c r="C104" s="4"/>
      <c r="D104" s="4"/>
    </row>
    <row r="105" spans="1:4" s="3" customFormat="1" x14ac:dyDescent="0.25">
      <c r="A105" s="4"/>
      <c r="B105" s="4"/>
      <c r="C105" s="4"/>
      <c r="D105" s="4"/>
    </row>
    <row r="106" spans="1:4" s="3" customFormat="1" x14ac:dyDescent="0.25">
      <c r="A106" s="4"/>
      <c r="B106" s="4"/>
      <c r="C106" s="4"/>
      <c r="D106" s="4"/>
    </row>
    <row r="107" spans="1:4" s="3" customFormat="1" x14ac:dyDescent="0.25">
      <c r="A107" s="4"/>
      <c r="B107" s="4"/>
      <c r="C107" s="4"/>
      <c r="D107" s="4"/>
    </row>
    <row r="108" spans="1:4" s="3" customFormat="1" x14ac:dyDescent="0.25">
      <c r="A108" s="4"/>
      <c r="B108" s="4"/>
      <c r="C108" s="4"/>
      <c r="D108" s="4"/>
    </row>
    <row r="109" spans="1:4" s="3" customFormat="1" x14ac:dyDescent="0.25">
      <c r="A109" s="4"/>
      <c r="B109" s="4"/>
      <c r="C109" s="4"/>
      <c r="D109" s="4"/>
    </row>
    <row r="110" spans="1:4" s="3" customFormat="1" ht="15.6" x14ac:dyDescent="0.25">
      <c r="A110" s="18" t="s">
        <v>77</v>
      </c>
      <c r="B110" s="4"/>
      <c r="C110" s="4"/>
      <c r="D110" s="4"/>
    </row>
    <row r="111" spans="1:4" s="3" customFormat="1" ht="15.6" x14ac:dyDescent="0.25">
      <c r="A111" s="18"/>
      <c r="B111" s="4"/>
      <c r="C111" s="4"/>
      <c r="D111" s="4"/>
    </row>
    <row r="112" spans="1:4" s="3" customFormat="1" x14ac:dyDescent="0.25">
      <c r="A112" s="4" t="s">
        <v>78</v>
      </c>
      <c r="B112" s="4"/>
      <c r="C112" s="4"/>
      <c r="D112" s="4"/>
    </row>
    <row r="113" spans="1:4" s="3" customFormat="1" x14ac:dyDescent="0.25">
      <c r="A113" s="4"/>
      <c r="B113" s="4"/>
      <c r="C113" s="4"/>
      <c r="D113" s="4"/>
    </row>
    <row r="114" spans="1:4" s="3" customFormat="1" x14ac:dyDescent="0.25">
      <c r="A114" s="4" t="s">
        <v>79</v>
      </c>
      <c r="B114" s="4"/>
      <c r="C114" s="4"/>
      <c r="D114" s="4"/>
    </row>
    <row r="115" spans="1:4" s="3" customFormat="1" x14ac:dyDescent="0.25">
      <c r="A115" s="4" t="s">
        <v>80</v>
      </c>
      <c r="B115" s="4"/>
      <c r="C115" s="4"/>
      <c r="D115" s="4"/>
    </row>
    <row r="116" spans="1:4" s="3" customFormat="1" x14ac:dyDescent="0.25">
      <c r="A116" s="4" t="s">
        <v>81</v>
      </c>
      <c r="B116" s="4"/>
      <c r="C116" s="4"/>
      <c r="D116" s="4"/>
    </row>
    <row r="117" spans="1:4" s="3" customFormat="1" x14ac:dyDescent="0.25">
      <c r="A117" s="4" t="s">
        <v>82</v>
      </c>
      <c r="B117" s="4"/>
      <c r="C117" s="4"/>
      <c r="D117" s="4"/>
    </row>
    <row r="118" spans="1:4" s="3" customFormat="1" x14ac:dyDescent="0.25">
      <c r="A118" s="4" t="s">
        <v>83</v>
      </c>
      <c r="B118" s="4"/>
      <c r="C118" s="4"/>
      <c r="D118" s="4"/>
    </row>
    <row r="119" spans="1:4" s="3" customFormat="1" x14ac:dyDescent="0.25">
      <c r="A119" s="4" t="s">
        <v>84</v>
      </c>
      <c r="B119" s="4"/>
      <c r="C119" s="4"/>
      <c r="D119" s="4"/>
    </row>
    <row r="120" spans="1:4" s="3" customFormat="1" x14ac:dyDescent="0.25">
      <c r="A120" s="4" t="s">
        <v>85</v>
      </c>
      <c r="B120" s="4"/>
      <c r="C120" s="4"/>
      <c r="D120" s="4"/>
    </row>
    <row r="121" spans="1:4" s="3" customFormat="1" x14ac:dyDescent="0.25">
      <c r="A121" s="4" t="s">
        <v>86</v>
      </c>
      <c r="B121" s="4"/>
      <c r="C121" s="4"/>
      <c r="D121" s="4"/>
    </row>
    <row r="122" spans="1:4" s="3" customFormat="1" x14ac:dyDescent="0.25">
      <c r="A122" s="4" t="s">
        <v>87</v>
      </c>
      <c r="B122" s="4"/>
      <c r="C122" s="4"/>
      <c r="D122" s="4"/>
    </row>
    <row r="123" spans="1:4" s="3" customFormat="1" x14ac:dyDescent="0.25">
      <c r="A123" s="4" t="s">
        <v>88</v>
      </c>
      <c r="B123" s="4"/>
      <c r="C123" s="4"/>
      <c r="D123" s="4"/>
    </row>
    <row r="124" spans="1:4" s="3" customFormat="1" x14ac:dyDescent="0.25">
      <c r="A124" s="4" t="s">
        <v>89</v>
      </c>
      <c r="B124" s="4"/>
      <c r="C124" s="4"/>
      <c r="D124" s="4"/>
    </row>
    <row r="125" spans="1:4" s="3" customFormat="1" x14ac:dyDescent="0.25">
      <c r="A125" s="4" t="s">
        <v>90</v>
      </c>
      <c r="B125" s="4"/>
      <c r="C125" s="4"/>
      <c r="D125" s="4"/>
    </row>
    <row r="126" spans="1:4" s="3" customFormat="1" x14ac:dyDescent="0.25">
      <c r="A126" s="4" t="s">
        <v>91</v>
      </c>
      <c r="B126" s="4"/>
      <c r="C126" s="4"/>
      <c r="D126" s="4"/>
    </row>
    <row r="127" spans="1:4" s="3" customFormat="1" x14ac:dyDescent="0.25">
      <c r="A127" s="4" t="s">
        <v>92</v>
      </c>
      <c r="B127" s="4"/>
      <c r="C127" s="4"/>
      <c r="D127" s="4"/>
    </row>
    <row r="128" spans="1:4" s="3" customFormat="1" x14ac:dyDescent="0.25">
      <c r="A128" s="4" t="s">
        <v>93</v>
      </c>
      <c r="B128" s="4"/>
      <c r="C128" s="4"/>
      <c r="D128" s="4"/>
    </row>
    <row r="129" spans="1:4" s="3" customFormat="1" x14ac:dyDescent="0.25">
      <c r="A129" s="4"/>
      <c r="B129" s="4"/>
      <c r="C129" s="4"/>
      <c r="D129" s="4"/>
    </row>
    <row r="130" spans="1:4" s="3" customFormat="1" x14ac:dyDescent="0.25">
      <c r="A130" s="4" t="s">
        <v>94</v>
      </c>
      <c r="B130" s="4"/>
      <c r="C130" s="4"/>
      <c r="D130" s="4"/>
    </row>
    <row r="131" spans="1:4" s="3" customFormat="1" x14ac:dyDescent="0.25">
      <c r="A131" s="4" t="s">
        <v>95</v>
      </c>
      <c r="B131" s="4"/>
      <c r="C131" s="4"/>
      <c r="D131" s="4"/>
    </row>
    <row r="132" spans="1:4" s="3" customFormat="1" x14ac:dyDescent="0.25">
      <c r="A132" s="4"/>
      <c r="B132" s="4"/>
      <c r="C132" s="4"/>
      <c r="D132" s="4"/>
    </row>
    <row r="133" spans="1:4" s="3" customFormat="1" x14ac:dyDescent="0.25">
      <c r="A133" s="4" t="s">
        <v>96</v>
      </c>
      <c r="B133" s="4"/>
      <c r="C133" s="4"/>
      <c r="D133" s="4"/>
    </row>
    <row r="134" spans="1:4" s="3" customFormat="1" x14ac:dyDescent="0.25">
      <c r="A134" s="4" t="s">
        <v>86</v>
      </c>
      <c r="B134" s="4"/>
      <c r="C134" s="4"/>
      <c r="D134" s="4"/>
    </row>
    <row r="135" spans="1:4" s="3" customFormat="1" x14ac:dyDescent="0.25">
      <c r="A135" s="4" t="s">
        <v>97</v>
      </c>
      <c r="B135" s="4"/>
      <c r="C135" s="4"/>
      <c r="D135" s="4"/>
    </row>
    <row r="136" spans="1:4" s="3" customFormat="1" x14ac:dyDescent="0.25">
      <c r="A136" s="4" t="s">
        <v>98</v>
      </c>
      <c r="B136" s="4"/>
      <c r="C136" s="4"/>
      <c r="D136" s="4"/>
    </row>
    <row r="137" spans="1:4" s="3" customFormat="1" x14ac:dyDescent="0.25">
      <c r="A137" s="4" t="s">
        <v>99</v>
      </c>
      <c r="B137" s="4"/>
      <c r="C137" s="4"/>
      <c r="D137" s="4"/>
    </row>
    <row r="138" spans="1:4" s="3" customFormat="1" x14ac:dyDescent="0.25">
      <c r="A138" s="4" t="s">
        <v>100</v>
      </c>
      <c r="B138" s="4"/>
      <c r="C138" s="4"/>
      <c r="D138" s="4"/>
    </row>
    <row r="139" spans="1:4" s="3" customFormat="1" x14ac:dyDescent="0.25">
      <c r="A139" s="4" t="s">
        <v>101</v>
      </c>
      <c r="B139" s="4"/>
      <c r="C139" s="4"/>
      <c r="D139" s="4"/>
    </row>
    <row r="140" spans="1:4" s="3" customFormat="1" x14ac:dyDescent="0.25">
      <c r="A140" s="4" t="s">
        <v>102</v>
      </c>
      <c r="B140" s="4"/>
      <c r="C140" s="4"/>
      <c r="D140" s="4"/>
    </row>
    <row r="141" spans="1:4" s="3" customFormat="1" x14ac:dyDescent="0.25">
      <c r="A141" s="4"/>
      <c r="B141" s="4"/>
      <c r="C141" s="4"/>
      <c r="D141" s="4"/>
    </row>
    <row r="142" spans="1:4" s="3" customFormat="1" x14ac:dyDescent="0.25">
      <c r="A142" s="220" t="s">
        <v>55</v>
      </c>
      <c r="B142" s="220"/>
      <c r="C142" s="220"/>
      <c r="D142" s="220"/>
    </row>
    <row r="143" spans="1:4" s="3" customFormat="1" x14ac:dyDescent="0.25">
      <c r="A143" s="19"/>
      <c r="B143" s="19"/>
      <c r="C143" s="19"/>
      <c r="D143" s="19"/>
    </row>
    <row r="144" spans="1:4" s="3" customFormat="1" ht="15.6" x14ac:dyDescent="0.25">
      <c r="A144" s="20" t="s">
        <v>28</v>
      </c>
      <c r="B144" s="21"/>
      <c r="C144" s="21"/>
      <c r="D144" s="21"/>
    </row>
    <row r="145" spans="1:4" s="3" customFormat="1" ht="15.6" x14ac:dyDescent="0.25">
      <c r="A145" s="20"/>
      <c r="B145" s="21"/>
      <c r="C145" s="21"/>
      <c r="D145" s="21"/>
    </row>
    <row r="146" spans="1:4" s="3" customFormat="1" x14ac:dyDescent="0.25">
      <c r="A146" s="16" t="s">
        <v>57</v>
      </c>
      <c r="B146" s="21"/>
      <c r="C146" s="21"/>
      <c r="D146" s="21"/>
    </row>
    <row r="147" spans="1:4" s="3" customFormat="1" x14ac:dyDescent="0.25">
      <c r="A147" s="16" t="s">
        <v>58</v>
      </c>
      <c r="B147" s="21"/>
      <c r="C147" s="21"/>
      <c r="D147" s="21"/>
    </row>
    <row r="148" spans="1:4" s="3" customFormat="1" x14ac:dyDescent="0.25">
      <c r="A148" s="16" t="s">
        <v>59</v>
      </c>
      <c r="B148" s="21"/>
      <c r="C148" s="21"/>
      <c r="D148" s="21"/>
    </row>
    <row r="149" spans="1:4" s="3" customFormat="1" x14ac:dyDescent="0.25">
      <c r="A149" s="16" t="s">
        <v>60</v>
      </c>
      <c r="B149" s="21"/>
      <c r="C149" s="21"/>
      <c r="D149" s="21"/>
    </row>
    <row r="150" spans="1:4" s="3" customFormat="1" x14ac:dyDescent="0.25">
      <c r="A150" s="16"/>
      <c r="B150" s="21"/>
      <c r="C150" s="21"/>
      <c r="D150" s="21"/>
    </row>
    <row r="151" spans="1:4" s="3" customFormat="1" ht="15.6" x14ac:dyDescent="0.25">
      <c r="A151" s="20" t="s">
        <v>29</v>
      </c>
      <c r="B151" s="21"/>
      <c r="C151" s="21"/>
      <c r="D151" s="21"/>
    </row>
    <row r="152" spans="1:4" s="3" customFormat="1" ht="15.6" x14ac:dyDescent="0.25">
      <c r="A152" s="20"/>
      <c r="B152" s="21"/>
      <c r="C152" s="21"/>
      <c r="D152" s="21"/>
    </row>
    <row r="153" spans="1:4" s="3" customFormat="1" x14ac:dyDescent="0.25">
      <c r="A153" s="16" t="s">
        <v>61</v>
      </c>
      <c r="B153" s="21"/>
      <c r="C153" s="21"/>
      <c r="D153" s="21"/>
    </row>
    <row r="154" spans="1:4" s="3" customFormat="1" x14ac:dyDescent="0.25">
      <c r="A154" s="16" t="s">
        <v>62</v>
      </c>
      <c r="B154" s="21"/>
      <c r="C154" s="21"/>
      <c r="D154" s="21"/>
    </row>
    <row r="155" spans="1:4" s="3" customFormat="1" x14ac:dyDescent="0.25">
      <c r="A155" s="16" t="s">
        <v>63</v>
      </c>
      <c r="B155" s="21"/>
      <c r="C155" s="21"/>
      <c r="D155" s="21"/>
    </row>
    <row r="156" spans="1:4" s="3" customFormat="1" x14ac:dyDescent="0.25">
      <c r="A156" s="16" t="s">
        <v>64</v>
      </c>
      <c r="B156" s="21"/>
      <c r="C156" s="21"/>
      <c r="D156" s="21"/>
    </row>
    <row r="157" spans="1:4" s="3" customFormat="1" x14ac:dyDescent="0.25">
      <c r="A157" s="16" t="s">
        <v>65</v>
      </c>
      <c r="B157" s="21"/>
      <c r="C157" s="21"/>
      <c r="D157" s="21"/>
    </row>
    <row r="158" spans="1:4" s="3" customFormat="1" x14ac:dyDescent="0.25">
      <c r="A158" s="16"/>
      <c r="B158" s="21"/>
      <c r="C158" s="21"/>
      <c r="D158" s="21"/>
    </row>
    <row r="159" spans="1:4" s="3" customFormat="1" ht="13.5" customHeight="1" x14ac:dyDescent="0.25">
      <c r="A159" s="224" t="str">
        <f>'5. Dados Financeiros'!E6</f>
        <v>Características Financeiras</v>
      </c>
      <c r="B159" s="224"/>
      <c r="C159" s="5"/>
      <c r="D159" s="7"/>
    </row>
    <row r="160" spans="1:4" s="3" customFormat="1" x14ac:dyDescent="0.25">
      <c r="A160" s="22" t="str">
        <f>'5. Dados Financeiros'!E7</f>
        <v>Preço do kWh ano 0</v>
      </c>
      <c r="B160" s="23">
        <f>'5. Dados Financeiros'!G7</f>
        <v>1.1299999999999999</v>
      </c>
      <c r="C160" s="7"/>
      <c r="D160" s="4"/>
    </row>
    <row r="161" spans="1:4" s="3" customFormat="1" ht="30" x14ac:dyDescent="0.25">
      <c r="A161" s="22" t="str">
        <f>'5. Dados Financeiros'!E8</f>
        <v>Degradação dos painéis (%a.a.)</v>
      </c>
      <c r="B161" s="24">
        <f>'5. Dados Financeiros'!G8</f>
        <v>8.0000000000000002E-3</v>
      </c>
      <c r="C161" s="7"/>
      <c r="D161" s="4"/>
    </row>
    <row r="162" spans="1:4" s="3" customFormat="1" ht="30" x14ac:dyDescent="0.25">
      <c r="A162" s="22" t="str">
        <f>'5. Dados Financeiros'!E9</f>
        <v>Custo de Manutenção (%a.a.)</v>
      </c>
      <c r="B162" s="24">
        <f>'5. Dados Financeiros'!G9</f>
        <v>5.0000000000000001E-3</v>
      </c>
      <c r="C162" s="4"/>
      <c r="D162" s="4"/>
    </row>
    <row r="163" spans="1:4" s="3" customFormat="1" x14ac:dyDescent="0.25">
      <c r="A163" s="22" t="str">
        <f>'5. Dados Financeiros'!E10</f>
        <v>Inflação Projetada (%a.a.)</v>
      </c>
      <c r="B163" s="24">
        <f>'5. Dados Financeiros'!G10</f>
        <v>0.06</v>
      </c>
      <c r="C163" s="4"/>
      <c r="D163" s="4"/>
    </row>
    <row r="164" spans="1:4" s="3" customFormat="1" ht="30" x14ac:dyDescent="0.25">
      <c r="A164" s="22" t="str">
        <f>'5. Dados Financeiros'!E11</f>
        <v>Inflação Energética Projetada (%a.a.)</v>
      </c>
      <c r="B164" s="24">
        <f>'5. Dados Financeiros'!G11</f>
        <v>0.1</v>
      </c>
      <c r="C164" s="4"/>
      <c r="D164" s="4"/>
    </row>
    <row r="165" spans="1:4" s="3" customFormat="1" x14ac:dyDescent="0.25">
      <c r="A165" s="22" t="str">
        <f>'5. Dados Financeiros'!E12</f>
        <v>Ano de troca do Inversor</v>
      </c>
      <c r="B165" s="23">
        <f>'5. Dados Financeiros'!G12</f>
        <v>13</v>
      </c>
      <c r="C165" s="4"/>
      <c r="D165" s="4"/>
    </row>
    <row r="166" spans="1:4" s="3" customFormat="1" x14ac:dyDescent="0.25">
      <c r="A166" s="22" t="str">
        <f>'5. Dados Financeiros'!E13</f>
        <v>Custo de Inversor no ano 13</v>
      </c>
      <c r="B166" s="25">
        <f>'5. Dados Financeiros'!G13</f>
        <v>1000</v>
      </c>
      <c r="C166" s="4"/>
      <c r="D166" s="4"/>
    </row>
    <row r="167" spans="1:4" s="3" customFormat="1" ht="30" x14ac:dyDescent="0.25">
      <c r="A167" s="22" t="str">
        <f>'5. Dados Financeiros'!E14</f>
        <v>Investimento Concorrente (%a.a.)</v>
      </c>
      <c r="B167" s="26">
        <f>'5. Dados Financeiros'!G14</f>
        <v>0.12</v>
      </c>
      <c r="C167" s="4"/>
      <c r="D167" s="4"/>
    </row>
    <row r="168" spans="1:4" s="3" customFormat="1" x14ac:dyDescent="0.25">
      <c r="A168" s="11"/>
      <c r="B168" s="27"/>
      <c r="C168" s="4"/>
      <c r="D168" s="4"/>
    </row>
    <row r="169" spans="1:4" s="3" customFormat="1" ht="12.75" customHeight="1" x14ac:dyDescent="0.25">
      <c r="A169" s="224" t="str">
        <f>'5. Dados Financeiros'!H6</f>
        <v>Resultados</v>
      </c>
      <c r="B169" s="224"/>
      <c r="C169" s="5"/>
      <c r="D169" s="5"/>
    </row>
    <row r="170" spans="1:4" s="3" customFormat="1" ht="12.75" customHeight="1" x14ac:dyDescent="0.25">
      <c r="A170" s="28" t="str">
        <f>'5. Dados Financeiros'!H7</f>
        <v>Valor do Investimento</v>
      </c>
      <c r="B170" s="29">
        <f>'5. Dados Financeiros'!I7</f>
        <v>13640</v>
      </c>
      <c r="C170" s="4"/>
      <c r="D170" s="4"/>
    </row>
    <row r="171" spans="1:4" s="3" customFormat="1" x14ac:dyDescent="0.25">
      <c r="A171" s="28" t="str">
        <f>'5. Dados Financeiros'!H8</f>
        <v>Economia já no Primeiro Mês</v>
      </c>
      <c r="B171" s="29">
        <f>'5. Dados Financeiros'!I8</f>
        <v>464.50966666666653</v>
      </c>
      <c r="C171" s="4"/>
      <c r="D171" s="4"/>
    </row>
    <row r="172" spans="1:4" s="3" customFormat="1" ht="12.75" customHeight="1" x14ac:dyDescent="0.25">
      <c r="A172" s="28" t="str">
        <f>'5. Dados Financeiros'!H9</f>
        <v>Payback Ano</v>
      </c>
      <c r="B172" s="23">
        <f>'5. Dados Financeiros'!I9</f>
        <v>2</v>
      </c>
      <c r="C172" s="4"/>
      <c r="D172" s="4"/>
    </row>
    <row r="173" spans="1:4" s="3" customFormat="1" ht="12.75" customHeight="1" x14ac:dyDescent="0.25">
      <c r="A173" s="28" t="str">
        <f>'5. Dados Financeiros'!H10</f>
        <v>Economia Total Gerada</v>
      </c>
      <c r="B173" s="29">
        <f>'5. Dados Financeiros'!I10</f>
        <v>526342.97651166259</v>
      </c>
      <c r="C173" s="4"/>
      <c r="D173" s="4"/>
    </row>
    <row r="174" spans="1:4" s="3" customFormat="1" x14ac:dyDescent="0.25">
      <c r="A174" s="28" t="str">
        <f>'5. Dados Financeiros'!H11</f>
        <v>Valor Presente Líquido</v>
      </c>
      <c r="B174" s="29">
        <f>'5. Dados Financeiros'!I11</f>
        <v>69896.322574463076</v>
      </c>
      <c r="C174" s="4"/>
      <c r="D174" s="4"/>
    </row>
    <row r="175" spans="1:4" s="3" customFormat="1" x14ac:dyDescent="0.25">
      <c r="A175" s="28" t="str">
        <f>'5. Dados Financeiros'!H12</f>
        <v>Taxa Interna de Retorno</v>
      </c>
      <c r="B175" s="24">
        <f>'5. Dados Financeiros'!I12</f>
        <v>0.70061431784556083</v>
      </c>
      <c r="C175" s="4"/>
      <c r="D175" s="4"/>
    </row>
    <row r="176" spans="1:4" s="3" customFormat="1" ht="30" x14ac:dyDescent="0.25">
      <c r="A176" s="28" t="str">
        <f>'5. Dados Financeiros'!H13</f>
        <v>Geração estimada diária (kWh)</v>
      </c>
      <c r="B176" s="30">
        <f>'5. Dados Financeiros'!I13</f>
        <v>12.311999999999998</v>
      </c>
      <c r="C176" s="4"/>
      <c r="D176" s="4"/>
    </row>
    <row r="177" spans="1:4" s="3" customFormat="1" ht="30" x14ac:dyDescent="0.25">
      <c r="A177" s="28" t="str">
        <f>'5. Dados Financeiros'!H14</f>
        <v>Geração estimada mensal (kWh)</v>
      </c>
      <c r="B177" s="30">
        <f>'5. Dados Financeiros'!I14</f>
        <v>374.48999999999995</v>
      </c>
      <c r="C177" s="4"/>
      <c r="D177" s="4"/>
    </row>
    <row r="178" spans="1:4" s="3" customFormat="1" ht="30" x14ac:dyDescent="0.25">
      <c r="A178" s="28" t="str">
        <f>'5. Dados Financeiros'!H15</f>
        <v>Geração estimada anual (kWh)</v>
      </c>
      <c r="B178" s="30">
        <f>'5. Dados Financeiros'!I15</f>
        <v>4493.8799999999992</v>
      </c>
      <c r="C178" s="4"/>
      <c r="D178" s="4"/>
    </row>
    <row r="179" spans="1:4" s="3" customFormat="1" ht="30" x14ac:dyDescent="0.25">
      <c r="A179" s="28" t="str">
        <f>'5. Dados Financeiros'!H16</f>
        <v>Valor estimado do kWh com solar</v>
      </c>
      <c r="B179" s="29">
        <f>'5. Dados Financeiros'!I16</f>
        <v>0.13989110660583864</v>
      </c>
      <c r="C179" s="4"/>
      <c r="D179" s="4"/>
    </row>
    <row r="180" spans="1:4" s="3" customFormat="1" x14ac:dyDescent="0.25">
      <c r="A180" s="4"/>
      <c r="B180" s="4"/>
      <c r="C180" s="4"/>
      <c r="D180" s="4"/>
    </row>
    <row r="181" spans="1:4" s="3" customFormat="1" x14ac:dyDescent="0.25">
      <c r="A181" s="4"/>
      <c r="B181" s="4"/>
      <c r="C181" s="4"/>
      <c r="D181" s="4"/>
    </row>
    <row r="182" spans="1:4" s="3" customFormat="1" x14ac:dyDescent="0.25">
      <c r="A182" s="4"/>
      <c r="B182" s="4"/>
      <c r="C182" s="4"/>
      <c r="D182" s="4"/>
    </row>
    <row r="183" spans="1:4" s="3" customFormat="1" x14ac:dyDescent="0.25">
      <c r="A183" s="4"/>
      <c r="B183" s="4"/>
      <c r="C183" s="4"/>
      <c r="D183" s="4"/>
    </row>
    <row r="184" spans="1:4" s="3" customFormat="1" x14ac:dyDescent="0.25">
      <c r="A184" s="4"/>
      <c r="B184" s="4"/>
      <c r="C184" s="4"/>
      <c r="D184" s="4"/>
    </row>
    <row r="185" spans="1:4" s="3" customFormat="1" x14ac:dyDescent="0.25">
      <c r="A185" s="4"/>
      <c r="B185" s="4"/>
      <c r="C185" s="4"/>
      <c r="D185" s="4"/>
    </row>
    <row r="186" spans="1:4" s="3" customFormat="1" x14ac:dyDescent="0.25">
      <c r="A186" s="4"/>
      <c r="B186" s="4"/>
      <c r="C186" s="4"/>
      <c r="D186" s="4"/>
    </row>
    <row r="187" spans="1:4" s="3" customFormat="1" x14ac:dyDescent="0.25">
      <c r="A187" s="4"/>
      <c r="B187" s="4"/>
      <c r="C187" s="4"/>
      <c r="D187" s="4"/>
    </row>
    <row r="188" spans="1:4" s="3" customFormat="1" x14ac:dyDescent="0.25">
      <c r="A188" s="4"/>
      <c r="B188" s="4"/>
      <c r="C188" s="4"/>
      <c r="D188" s="4"/>
    </row>
    <row r="189" spans="1:4" s="3" customFormat="1" x14ac:dyDescent="0.25">
      <c r="A189" s="4"/>
      <c r="B189" s="4"/>
      <c r="C189" s="4"/>
      <c r="D189" s="4"/>
    </row>
    <row r="190" spans="1:4" s="3" customFormat="1" x14ac:dyDescent="0.25">
      <c r="A190" s="4"/>
      <c r="B190" s="4"/>
      <c r="C190" s="4"/>
      <c r="D190" s="4"/>
    </row>
    <row r="191" spans="1:4" s="3" customFormat="1" x14ac:dyDescent="0.25">
      <c r="A191" s="4"/>
      <c r="B191" s="4"/>
      <c r="C191" s="4"/>
      <c r="D191" s="4"/>
    </row>
    <row r="192" spans="1:4" s="3" customFormat="1" x14ac:dyDescent="0.25">
      <c r="A192" s="4"/>
      <c r="B192" s="4"/>
      <c r="C192" s="4"/>
      <c r="D192" s="4"/>
    </row>
    <row r="193" spans="1:4" s="3" customFormat="1" x14ac:dyDescent="0.25">
      <c r="A193" s="4"/>
      <c r="B193" s="4"/>
      <c r="C193" s="4"/>
      <c r="D193" s="4"/>
    </row>
    <row r="194" spans="1:4" s="3" customFormat="1" x14ac:dyDescent="0.25">
      <c r="A194" s="4"/>
      <c r="B194" s="4"/>
      <c r="C194" s="4"/>
      <c r="D194" s="4"/>
    </row>
    <row r="195" spans="1:4" s="3" customFormat="1" x14ac:dyDescent="0.25">
      <c r="A195" s="4"/>
      <c r="B195" s="4"/>
      <c r="C195" s="4"/>
      <c r="D195" s="4"/>
    </row>
    <row r="196" spans="1:4" s="3" customFormat="1" x14ac:dyDescent="0.25">
      <c r="A196" s="4"/>
      <c r="B196" s="4"/>
      <c r="C196" s="4"/>
      <c r="D196" s="4"/>
    </row>
    <row r="197" spans="1:4" s="3" customFormat="1" x14ac:dyDescent="0.25">
      <c r="A197" s="4"/>
      <c r="B197" s="4"/>
      <c r="C197" s="4"/>
      <c r="D197" s="4"/>
    </row>
    <row r="198" spans="1:4" s="3" customFormat="1" x14ac:dyDescent="0.25">
      <c r="A198" s="4"/>
      <c r="B198" s="4"/>
      <c r="C198" s="4"/>
      <c r="D198" s="4"/>
    </row>
    <row r="199" spans="1:4" s="3" customFormat="1" ht="13.5" customHeight="1" x14ac:dyDescent="0.25">
      <c r="A199" s="225" t="s">
        <v>110</v>
      </c>
      <c r="B199" s="225"/>
      <c r="C199" s="225"/>
      <c r="D199" s="225"/>
    </row>
    <row r="200" spans="1:4" s="3" customFormat="1" x14ac:dyDescent="0.25">
      <c r="A200" s="4"/>
      <c r="B200" s="4"/>
      <c r="C200" s="4"/>
      <c r="D200" s="4"/>
    </row>
    <row r="201" spans="1:4" s="3" customFormat="1" x14ac:dyDescent="0.25">
      <c r="A201" s="4"/>
      <c r="B201" s="4"/>
      <c r="C201" s="4"/>
      <c r="D201" s="4"/>
    </row>
    <row r="202" spans="1:4" s="3" customFormat="1" x14ac:dyDescent="0.25">
      <c r="A202" s="4"/>
      <c r="B202" s="4"/>
      <c r="C202" s="4"/>
      <c r="D202" s="4"/>
    </row>
    <row r="203" spans="1:4" s="3" customFormat="1" x14ac:dyDescent="0.25">
      <c r="A203" s="4"/>
      <c r="B203" s="4"/>
      <c r="C203" s="4"/>
      <c r="D203" s="4"/>
    </row>
    <row r="204" spans="1:4" s="3" customFormat="1" x14ac:dyDescent="0.25">
      <c r="A204" s="4"/>
      <c r="B204" s="4"/>
      <c r="C204" s="4"/>
      <c r="D204" s="4"/>
    </row>
    <row r="205" spans="1:4" s="3" customFormat="1" x14ac:dyDescent="0.25">
      <c r="A205" s="4"/>
      <c r="B205" s="4"/>
      <c r="C205" s="4"/>
      <c r="D205" s="4"/>
    </row>
    <row r="206" spans="1:4" s="3" customFormat="1" x14ac:dyDescent="0.25">
      <c r="A206" s="4"/>
      <c r="B206" s="4"/>
      <c r="C206" s="4"/>
      <c r="D206" s="4"/>
    </row>
    <row r="207" spans="1:4" s="3" customFormat="1" x14ac:dyDescent="0.25">
      <c r="A207" s="4"/>
      <c r="B207" s="4"/>
      <c r="C207" s="4"/>
      <c r="D207" s="4"/>
    </row>
    <row r="208" spans="1:4" s="3" customFormat="1" x14ac:dyDescent="0.25">
      <c r="A208" s="4"/>
      <c r="B208" s="4"/>
      <c r="C208" s="4"/>
      <c r="D208" s="4"/>
    </row>
    <row r="209" spans="1:4" s="3" customFormat="1" x14ac:dyDescent="0.25">
      <c r="A209" s="4"/>
      <c r="B209" s="4"/>
      <c r="C209" s="4"/>
      <c r="D209" s="4"/>
    </row>
    <row r="210" spans="1:4" s="3" customFormat="1" x14ac:dyDescent="0.25">
      <c r="A210" s="4"/>
      <c r="B210" s="4"/>
      <c r="C210" s="4"/>
      <c r="D210" s="4"/>
    </row>
    <row r="211" spans="1:4" s="3" customFormat="1" x14ac:dyDescent="0.25">
      <c r="A211" s="4"/>
      <c r="B211" s="4"/>
      <c r="C211" s="4"/>
      <c r="D211" s="4"/>
    </row>
    <row r="212" spans="1:4" s="3" customFormat="1" x14ac:dyDescent="0.25">
      <c r="A212" s="4"/>
      <c r="B212" s="4"/>
      <c r="C212" s="4"/>
      <c r="D212" s="4"/>
    </row>
    <row r="213" spans="1:4" s="3" customFormat="1" x14ac:dyDescent="0.25">
      <c r="A213" s="4"/>
      <c r="B213" s="4"/>
      <c r="C213" s="4"/>
      <c r="D213" s="4"/>
    </row>
    <row r="214" spans="1:4" s="3" customFormat="1" x14ac:dyDescent="0.25">
      <c r="A214" s="4"/>
      <c r="B214" s="4"/>
      <c r="C214" s="4"/>
      <c r="D214" s="4"/>
    </row>
    <row r="215" spans="1:4" s="3" customFormat="1" x14ac:dyDescent="0.25">
      <c r="A215" s="4"/>
      <c r="B215" s="4"/>
      <c r="C215" s="4"/>
      <c r="D215" s="4"/>
    </row>
    <row r="216" spans="1:4" s="3" customFormat="1" x14ac:dyDescent="0.25">
      <c r="A216" s="4"/>
      <c r="B216" s="4"/>
      <c r="C216" s="4"/>
      <c r="D216" s="4"/>
    </row>
    <row r="217" spans="1:4" s="3" customFormat="1" x14ac:dyDescent="0.25">
      <c r="A217" s="4"/>
      <c r="B217" s="4"/>
      <c r="C217" s="4"/>
      <c r="D217" s="4"/>
    </row>
    <row r="218" spans="1:4" s="3" customFormat="1" x14ac:dyDescent="0.25">
      <c r="A218" s="4"/>
      <c r="B218" s="4"/>
      <c r="C218" s="4"/>
      <c r="D218" s="4"/>
    </row>
    <row r="219" spans="1:4" s="3" customFormat="1" x14ac:dyDescent="0.25">
      <c r="A219" s="4"/>
      <c r="B219" s="4"/>
      <c r="C219" s="4"/>
      <c r="D219" s="4"/>
    </row>
    <row r="220" spans="1:4" s="3" customFormat="1" x14ac:dyDescent="0.25">
      <c r="A220" s="4"/>
      <c r="B220" s="4"/>
      <c r="C220" s="4"/>
      <c r="D220" s="4"/>
    </row>
    <row r="221" spans="1:4" s="3" customFormat="1" x14ac:dyDescent="0.25">
      <c r="A221" s="4"/>
      <c r="B221" s="4"/>
      <c r="C221" s="4"/>
      <c r="D221" s="4"/>
    </row>
    <row r="222" spans="1:4" s="3" customFormat="1" x14ac:dyDescent="0.25">
      <c r="A222" s="4"/>
      <c r="B222" s="4"/>
      <c r="C222" s="4"/>
      <c r="D222" s="4"/>
    </row>
    <row r="223" spans="1:4" s="3" customFormat="1" x14ac:dyDescent="0.25">
      <c r="A223" s="4"/>
      <c r="B223" s="4"/>
      <c r="C223" s="4"/>
      <c r="D223" s="4"/>
    </row>
    <row r="224" spans="1:4" s="3" customFormat="1" ht="15.6" x14ac:dyDescent="0.25">
      <c r="A224" s="225" t="s">
        <v>111</v>
      </c>
      <c r="B224" s="225"/>
      <c r="C224" s="225"/>
      <c r="D224" s="225"/>
    </row>
    <row r="225" spans="1:4" s="3" customFormat="1" x14ac:dyDescent="0.25">
      <c r="A225" s="4"/>
      <c r="B225" s="4"/>
      <c r="C225" s="4"/>
      <c r="D225" s="4"/>
    </row>
    <row r="226" spans="1:4" s="3" customFormat="1" x14ac:dyDescent="0.25">
      <c r="A226" s="220" t="s">
        <v>49</v>
      </c>
      <c r="B226" s="220"/>
      <c r="C226" s="220"/>
      <c r="D226" s="220"/>
    </row>
    <row r="227" spans="1:4" s="3" customFormat="1" x14ac:dyDescent="0.25">
      <c r="A227" s="4"/>
      <c r="B227" s="4"/>
      <c r="C227" s="4"/>
      <c r="D227" s="4"/>
    </row>
    <row r="228" spans="1:4" s="3" customFormat="1" ht="15.6" x14ac:dyDescent="0.25">
      <c r="A228" s="31" t="s">
        <v>103</v>
      </c>
      <c r="B228" s="32">
        <f>'5. Dados Financeiros'!I7</f>
        <v>13640</v>
      </c>
      <c r="C228" s="4"/>
      <c r="D228" s="4"/>
    </row>
    <row r="229" spans="1:4" s="3" customFormat="1" ht="15.6" x14ac:dyDescent="0.25">
      <c r="A229" s="31" t="s">
        <v>51</v>
      </c>
      <c r="B229" s="41" t="s">
        <v>138</v>
      </c>
      <c r="C229" s="4"/>
      <c r="D229" s="4"/>
    </row>
    <row r="230" spans="1:4" s="3" customFormat="1" ht="15.6" x14ac:dyDescent="0.25">
      <c r="A230" s="31" t="s">
        <v>52</v>
      </c>
      <c r="B230" s="41" t="s">
        <v>209</v>
      </c>
      <c r="C230" s="4"/>
      <c r="D230" s="4"/>
    </row>
    <row r="231" spans="1:4" s="3" customFormat="1" ht="15.6" x14ac:dyDescent="0.25">
      <c r="A231" s="5"/>
      <c r="B231" s="33"/>
      <c r="C231" s="4"/>
      <c r="D231" s="4"/>
    </row>
    <row r="232" spans="1:4" s="3" customFormat="1" ht="15.6" x14ac:dyDescent="0.25">
      <c r="A232" s="31" t="s">
        <v>104</v>
      </c>
      <c r="B232" s="41" t="s">
        <v>208</v>
      </c>
      <c r="C232" s="4"/>
      <c r="D232" s="4"/>
    </row>
    <row r="233" spans="1:4" s="3" customFormat="1" ht="15.6" x14ac:dyDescent="0.25">
      <c r="A233" s="31" t="s">
        <v>105</v>
      </c>
      <c r="B233" s="41" t="s">
        <v>142</v>
      </c>
      <c r="C233" s="4"/>
      <c r="D233" s="4"/>
    </row>
    <row r="234" spans="1:4" s="3" customFormat="1" x14ac:dyDescent="0.25">
      <c r="A234" s="4"/>
      <c r="B234" s="34"/>
      <c r="C234" s="4"/>
      <c r="D234" s="4"/>
    </row>
    <row r="235" spans="1:4" s="3" customFormat="1" x14ac:dyDescent="0.25">
      <c r="A235" s="220" t="s">
        <v>106</v>
      </c>
      <c r="B235" s="220"/>
      <c r="C235" s="220"/>
      <c r="D235" s="220"/>
    </row>
    <row r="236" spans="1:4" s="3" customFormat="1" x14ac:dyDescent="0.25">
      <c r="A236" s="4"/>
      <c r="B236" s="4"/>
      <c r="C236" s="4"/>
      <c r="D236" s="4"/>
    </row>
    <row r="237" spans="1:4" s="3" customFormat="1" x14ac:dyDescent="0.25">
      <c r="A237" s="4" t="s">
        <v>107</v>
      </c>
      <c r="B237" s="4"/>
      <c r="C237" s="4"/>
      <c r="D237" s="4"/>
    </row>
    <row r="238" spans="1:4" s="3" customFormat="1" ht="15.6" x14ac:dyDescent="0.25">
      <c r="A238" s="42" t="s">
        <v>113</v>
      </c>
      <c r="B238" s="4"/>
      <c r="C238" s="4"/>
      <c r="D238" s="4"/>
    </row>
    <row r="239" spans="1:4" s="3" customFormat="1" x14ac:dyDescent="0.25">
      <c r="A239" s="4" t="s">
        <v>108</v>
      </c>
      <c r="B239" s="4"/>
      <c r="C239" s="4"/>
      <c r="D239" s="4"/>
    </row>
    <row r="240" spans="1:4" s="3" customFormat="1" x14ac:dyDescent="0.25">
      <c r="A240" s="4"/>
      <c r="B240" s="4"/>
      <c r="C240" s="4"/>
      <c r="D240" s="4"/>
    </row>
    <row r="241" spans="1:4" s="3" customFormat="1" x14ac:dyDescent="0.25">
      <c r="A241" s="4"/>
      <c r="B241" s="4"/>
      <c r="C241" s="4"/>
      <c r="D241" s="4"/>
    </row>
    <row r="242" spans="1:4" s="3" customFormat="1" x14ac:dyDescent="0.25">
      <c r="A242" s="4"/>
      <c r="B242" s="4"/>
      <c r="C242" s="4"/>
      <c r="D242" s="4"/>
    </row>
    <row r="243" spans="1:4" s="3" customFormat="1" x14ac:dyDescent="0.25">
      <c r="A243" s="4"/>
      <c r="B243" s="4"/>
      <c r="C243" s="4"/>
      <c r="D243" s="4"/>
    </row>
    <row r="244" spans="1:4" s="3" customFormat="1" x14ac:dyDescent="0.25">
      <c r="A244" s="4"/>
      <c r="B244" s="4"/>
      <c r="C244" s="4"/>
      <c r="D244" s="4"/>
    </row>
    <row r="245" spans="1:4" s="3" customFormat="1" x14ac:dyDescent="0.25">
      <c r="A245" s="4"/>
      <c r="B245" s="4"/>
      <c r="C245" s="4"/>
      <c r="D245" s="4"/>
    </row>
    <row r="246" spans="1:4" s="3" customFormat="1" ht="15.6" x14ac:dyDescent="0.25">
      <c r="A246" s="219" t="s">
        <v>115</v>
      </c>
      <c r="B246" s="219"/>
      <c r="C246" s="219"/>
      <c r="D246" s="219"/>
    </row>
    <row r="247" spans="1:4" s="3" customFormat="1" x14ac:dyDescent="0.25">
      <c r="A247" s="217" t="s">
        <v>109</v>
      </c>
      <c r="B247" s="217"/>
      <c r="C247" s="217"/>
      <c r="D247" s="217"/>
    </row>
    <row r="248" spans="1:4" s="3" customFormat="1" x14ac:dyDescent="0.25">
      <c r="A248" s="4"/>
      <c r="B248" s="4"/>
      <c r="C248" s="4"/>
      <c r="D248" s="4"/>
    </row>
    <row r="249" spans="1:4" s="3" customFormat="1" x14ac:dyDescent="0.25">
      <c r="A249" s="4"/>
      <c r="B249" s="4"/>
      <c r="C249" s="4"/>
      <c r="D249" s="4"/>
    </row>
    <row r="250" spans="1:4" s="3" customFormat="1" x14ac:dyDescent="0.25">
      <c r="A250" s="4"/>
      <c r="B250" s="4"/>
      <c r="C250" s="4"/>
      <c r="D250" s="4"/>
    </row>
    <row r="251" spans="1:4" s="3" customFormat="1" x14ac:dyDescent="0.25">
      <c r="A251" s="4"/>
      <c r="B251" s="4"/>
      <c r="C251" s="4"/>
      <c r="D251" s="4"/>
    </row>
    <row r="252" spans="1:4" s="3" customFormat="1" x14ac:dyDescent="0.25">
      <c r="A252" s="35"/>
      <c r="B252" s="4"/>
      <c r="C252" s="4"/>
      <c r="D252" s="36"/>
    </row>
    <row r="253" spans="1:4" s="3" customFormat="1" x14ac:dyDescent="0.25">
      <c r="A253" s="35"/>
      <c r="B253" s="4"/>
      <c r="C253" s="4"/>
      <c r="D253" s="36"/>
    </row>
    <row r="254" spans="1:4" s="3" customFormat="1" x14ac:dyDescent="0.25">
      <c r="A254" s="35"/>
      <c r="B254" s="4"/>
      <c r="C254" s="4"/>
      <c r="D254" s="36"/>
    </row>
    <row r="255" spans="1:4" s="3" customFormat="1" x14ac:dyDescent="0.25">
      <c r="A255" s="35"/>
      <c r="B255" s="4"/>
      <c r="C255" s="4"/>
      <c r="D255" s="36"/>
    </row>
    <row r="256" spans="1:4" s="3" customFormat="1" x14ac:dyDescent="0.25">
      <c r="A256" s="35"/>
      <c r="B256" s="4"/>
      <c r="C256" s="4"/>
      <c r="D256" s="36"/>
    </row>
    <row r="257" spans="1:4" s="3" customFormat="1" x14ac:dyDescent="0.25">
      <c r="A257" s="35"/>
      <c r="B257" s="4"/>
      <c r="C257" s="4"/>
      <c r="D257" s="36"/>
    </row>
    <row r="258" spans="1:4" s="3" customFormat="1" x14ac:dyDescent="0.25">
      <c r="A258" s="35"/>
      <c r="B258" s="4"/>
      <c r="C258" s="4"/>
      <c r="D258" s="36"/>
    </row>
    <row r="259" spans="1:4" s="3" customFormat="1" x14ac:dyDescent="0.25">
      <c r="A259" s="35"/>
      <c r="B259" s="4"/>
      <c r="C259" s="4"/>
      <c r="D259" s="36"/>
    </row>
    <row r="260" spans="1:4" s="3" customFormat="1" x14ac:dyDescent="0.25">
      <c r="A260" s="35"/>
      <c r="B260" s="4"/>
      <c r="C260" s="4"/>
      <c r="D260" s="36"/>
    </row>
    <row r="261" spans="1:4" s="3" customFormat="1" x14ac:dyDescent="0.25">
      <c r="A261" s="35"/>
      <c r="B261" s="4"/>
      <c r="C261" s="4"/>
      <c r="D261" s="36"/>
    </row>
    <row r="262" spans="1:4" s="3" customFormat="1" x14ac:dyDescent="0.25">
      <c r="A262" s="35"/>
      <c r="B262" s="4"/>
      <c r="C262" s="4"/>
      <c r="D262" s="36"/>
    </row>
    <row r="263" spans="1:4" s="3" customFormat="1" x14ac:dyDescent="0.25">
      <c r="A263" s="35"/>
      <c r="B263" s="4"/>
      <c r="C263" s="4"/>
      <c r="D263" s="36"/>
    </row>
    <row r="264" spans="1:4" s="3" customFormat="1" ht="15.6" thickBot="1" x14ac:dyDescent="0.3">
      <c r="A264" s="37"/>
      <c r="B264" s="38"/>
      <c r="C264" s="38"/>
      <c r="D264" s="39"/>
    </row>
    <row r="273" s="40" customFormat="1" x14ac:dyDescent="0.25"/>
    <row r="274" s="40" customFormat="1" x14ac:dyDescent="0.25"/>
    <row r="275" s="40" customFormat="1" x14ac:dyDescent="0.25"/>
    <row r="276" s="40" customFormat="1" x14ac:dyDescent="0.25"/>
    <row r="277" s="40" customFormat="1" x14ac:dyDescent="0.25"/>
    <row r="278" s="40" customFormat="1" x14ac:dyDescent="0.25"/>
    <row r="279" s="40" customFormat="1" x14ac:dyDescent="0.25"/>
    <row r="280" s="40" customFormat="1" x14ac:dyDescent="0.25"/>
    <row r="281" s="40" customFormat="1" x14ac:dyDescent="0.25"/>
    <row r="282" s="40" customFormat="1" x14ac:dyDescent="0.25"/>
  </sheetData>
  <mergeCells count="4133">
    <mergeCell ref="XES11:XEV11"/>
    <mergeCell ref="XEW11:XEZ11"/>
    <mergeCell ref="XFA11:XFD11"/>
    <mergeCell ref="A15:C15"/>
    <mergeCell ref="XDU11:XDX11"/>
    <mergeCell ref="XDY11:XEB11"/>
    <mergeCell ref="XEC11:XEF11"/>
    <mergeCell ref="XEG11:XEJ11"/>
    <mergeCell ref="XEK11:XEN11"/>
    <mergeCell ref="XEO11:XER11"/>
    <mergeCell ref="XCW11:XCZ11"/>
    <mergeCell ref="XDA11:XDD11"/>
    <mergeCell ref="XDE11:XDH11"/>
    <mergeCell ref="XDI11:XDL11"/>
    <mergeCell ref="XDM11:XDP11"/>
    <mergeCell ref="XDQ11:XDT11"/>
    <mergeCell ref="XBY11:XCB11"/>
    <mergeCell ref="XCC11:XCF11"/>
    <mergeCell ref="XCG11:XCJ11"/>
    <mergeCell ref="XCK11:XCN11"/>
    <mergeCell ref="XCO11:XCR11"/>
    <mergeCell ref="XCS11:XCV11"/>
    <mergeCell ref="XBA11:XBD11"/>
    <mergeCell ref="XBE11:XBH11"/>
    <mergeCell ref="XBI11:XBL11"/>
    <mergeCell ref="XBM11:XBP11"/>
    <mergeCell ref="XBQ11:XBT11"/>
    <mergeCell ref="XBU11:XBX11"/>
    <mergeCell ref="XAC11:XAF11"/>
    <mergeCell ref="XAG11:XAJ11"/>
    <mergeCell ref="XAK11:XAN11"/>
    <mergeCell ref="XAO11:XAR11"/>
    <mergeCell ref="XAS11:XAV11"/>
    <mergeCell ref="XAW11:XAZ11"/>
    <mergeCell ref="WZE11:WZH11"/>
    <mergeCell ref="WZI11:WZL11"/>
    <mergeCell ref="WZM11:WZP11"/>
    <mergeCell ref="WZQ11:WZT11"/>
    <mergeCell ref="WZU11:WZX11"/>
    <mergeCell ref="WZY11:XAB11"/>
    <mergeCell ref="WYG11:WYJ11"/>
    <mergeCell ref="WYK11:WYN11"/>
    <mergeCell ref="WYO11:WYR11"/>
    <mergeCell ref="WYS11:WYV11"/>
    <mergeCell ref="WYW11:WYZ11"/>
    <mergeCell ref="WZA11:WZD11"/>
    <mergeCell ref="WXI11:WXL11"/>
    <mergeCell ref="WXM11:WXP11"/>
    <mergeCell ref="WXQ11:WXT11"/>
    <mergeCell ref="WXU11:WXX11"/>
    <mergeCell ref="WXY11:WYB11"/>
    <mergeCell ref="WYC11:WYF11"/>
    <mergeCell ref="WWK11:WWN11"/>
    <mergeCell ref="WWO11:WWR11"/>
    <mergeCell ref="WWS11:WWV11"/>
    <mergeCell ref="WWW11:WWZ11"/>
    <mergeCell ref="WXA11:WXD11"/>
    <mergeCell ref="WXE11:WXH11"/>
    <mergeCell ref="WVM11:WVP11"/>
    <mergeCell ref="WVQ11:WVT11"/>
    <mergeCell ref="WVU11:WVX11"/>
    <mergeCell ref="WVY11:WWB11"/>
    <mergeCell ref="WWC11:WWF11"/>
    <mergeCell ref="WWG11:WWJ11"/>
    <mergeCell ref="WUO11:WUR11"/>
    <mergeCell ref="WUS11:WUV11"/>
    <mergeCell ref="WUW11:WUZ11"/>
    <mergeCell ref="WVA11:WVD11"/>
    <mergeCell ref="WVE11:WVH11"/>
    <mergeCell ref="WVI11:WVL11"/>
    <mergeCell ref="WTQ11:WTT11"/>
    <mergeCell ref="WTU11:WTX11"/>
    <mergeCell ref="WTY11:WUB11"/>
    <mergeCell ref="WUC11:WUF11"/>
    <mergeCell ref="WUG11:WUJ11"/>
    <mergeCell ref="WUK11:WUN11"/>
    <mergeCell ref="WSS11:WSV11"/>
    <mergeCell ref="WSW11:WSZ11"/>
    <mergeCell ref="WTA11:WTD11"/>
    <mergeCell ref="WTE11:WTH11"/>
    <mergeCell ref="WTI11:WTL11"/>
    <mergeCell ref="WTM11:WTP11"/>
    <mergeCell ref="WRU11:WRX11"/>
    <mergeCell ref="WRY11:WSB11"/>
    <mergeCell ref="WSC11:WSF11"/>
    <mergeCell ref="WSG11:WSJ11"/>
    <mergeCell ref="WSK11:WSN11"/>
    <mergeCell ref="WSO11:WSR11"/>
    <mergeCell ref="WQW11:WQZ11"/>
    <mergeCell ref="WRA11:WRD11"/>
    <mergeCell ref="WRE11:WRH11"/>
    <mergeCell ref="WRI11:WRL11"/>
    <mergeCell ref="WRM11:WRP11"/>
    <mergeCell ref="WRQ11:WRT11"/>
    <mergeCell ref="WPY11:WQB11"/>
    <mergeCell ref="WQC11:WQF11"/>
    <mergeCell ref="WQG11:WQJ11"/>
    <mergeCell ref="WQK11:WQN11"/>
    <mergeCell ref="WQO11:WQR11"/>
    <mergeCell ref="WQS11:WQV11"/>
    <mergeCell ref="WPA11:WPD11"/>
    <mergeCell ref="WPE11:WPH11"/>
    <mergeCell ref="WPI11:WPL11"/>
    <mergeCell ref="WPM11:WPP11"/>
    <mergeCell ref="WPQ11:WPT11"/>
    <mergeCell ref="WPU11:WPX11"/>
    <mergeCell ref="WOC11:WOF11"/>
    <mergeCell ref="WOG11:WOJ11"/>
    <mergeCell ref="WOK11:WON11"/>
    <mergeCell ref="WOO11:WOR11"/>
    <mergeCell ref="WOS11:WOV11"/>
    <mergeCell ref="WOW11:WOZ11"/>
    <mergeCell ref="WNE11:WNH11"/>
    <mergeCell ref="WNI11:WNL11"/>
    <mergeCell ref="WNM11:WNP11"/>
    <mergeCell ref="WNQ11:WNT11"/>
    <mergeCell ref="WNU11:WNX11"/>
    <mergeCell ref="WNY11:WOB11"/>
    <mergeCell ref="WMG11:WMJ11"/>
    <mergeCell ref="WMK11:WMN11"/>
    <mergeCell ref="WMO11:WMR11"/>
    <mergeCell ref="WMS11:WMV11"/>
    <mergeCell ref="WMW11:WMZ11"/>
    <mergeCell ref="WNA11:WND11"/>
    <mergeCell ref="WLI11:WLL11"/>
    <mergeCell ref="WLM11:WLP11"/>
    <mergeCell ref="WLQ11:WLT11"/>
    <mergeCell ref="WLU11:WLX11"/>
    <mergeCell ref="WLY11:WMB11"/>
    <mergeCell ref="WMC11:WMF11"/>
    <mergeCell ref="WKK11:WKN11"/>
    <mergeCell ref="WKO11:WKR11"/>
    <mergeCell ref="WKS11:WKV11"/>
    <mergeCell ref="WKW11:WKZ11"/>
    <mergeCell ref="WLA11:WLD11"/>
    <mergeCell ref="WLE11:WLH11"/>
    <mergeCell ref="WJM11:WJP11"/>
    <mergeCell ref="WJQ11:WJT11"/>
    <mergeCell ref="WJU11:WJX11"/>
    <mergeCell ref="WJY11:WKB11"/>
    <mergeCell ref="WKC11:WKF11"/>
    <mergeCell ref="WKG11:WKJ11"/>
    <mergeCell ref="WIO11:WIR11"/>
    <mergeCell ref="WIS11:WIV11"/>
    <mergeCell ref="WIW11:WIZ11"/>
    <mergeCell ref="WJA11:WJD11"/>
    <mergeCell ref="WJE11:WJH11"/>
    <mergeCell ref="WJI11:WJL11"/>
    <mergeCell ref="WHQ11:WHT11"/>
    <mergeCell ref="WHU11:WHX11"/>
    <mergeCell ref="WHY11:WIB11"/>
    <mergeCell ref="WIC11:WIF11"/>
    <mergeCell ref="WIG11:WIJ11"/>
    <mergeCell ref="WIK11:WIN11"/>
    <mergeCell ref="WGS11:WGV11"/>
    <mergeCell ref="WGW11:WGZ11"/>
    <mergeCell ref="WHA11:WHD11"/>
    <mergeCell ref="WHE11:WHH11"/>
    <mergeCell ref="WHI11:WHL11"/>
    <mergeCell ref="WHM11:WHP11"/>
    <mergeCell ref="WFU11:WFX11"/>
    <mergeCell ref="WFY11:WGB11"/>
    <mergeCell ref="WGC11:WGF11"/>
    <mergeCell ref="WGG11:WGJ11"/>
    <mergeCell ref="WGK11:WGN11"/>
    <mergeCell ref="WGO11:WGR11"/>
    <mergeCell ref="WEW11:WEZ11"/>
    <mergeCell ref="WFA11:WFD11"/>
    <mergeCell ref="WFE11:WFH11"/>
    <mergeCell ref="WFI11:WFL11"/>
    <mergeCell ref="WFM11:WFP11"/>
    <mergeCell ref="WFQ11:WFT11"/>
    <mergeCell ref="WDY11:WEB11"/>
    <mergeCell ref="WEC11:WEF11"/>
    <mergeCell ref="WEG11:WEJ11"/>
    <mergeCell ref="WEK11:WEN11"/>
    <mergeCell ref="WEO11:WER11"/>
    <mergeCell ref="WES11:WEV11"/>
    <mergeCell ref="WDA11:WDD11"/>
    <mergeCell ref="WDE11:WDH11"/>
    <mergeCell ref="WDI11:WDL11"/>
    <mergeCell ref="WDM11:WDP11"/>
    <mergeCell ref="WDQ11:WDT11"/>
    <mergeCell ref="WDU11:WDX11"/>
    <mergeCell ref="WCC11:WCF11"/>
    <mergeCell ref="WCG11:WCJ11"/>
    <mergeCell ref="WCK11:WCN11"/>
    <mergeCell ref="WCO11:WCR11"/>
    <mergeCell ref="WCS11:WCV11"/>
    <mergeCell ref="WCW11:WCZ11"/>
    <mergeCell ref="WBE11:WBH11"/>
    <mergeCell ref="WBI11:WBL11"/>
    <mergeCell ref="WBM11:WBP11"/>
    <mergeCell ref="WBQ11:WBT11"/>
    <mergeCell ref="WBU11:WBX11"/>
    <mergeCell ref="WBY11:WCB11"/>
    <mergeCell ref="WAG11:WAJ11"/>
    <mergeCell ref="WAK11:WAN11"/>
    <mergeCell ref="WAO11:WAR11"/>
    <mergeCell ref="WAS11:WAV11"/>
    <mergeCell ref="WAW11:WAZ11"/>
    <mergeCell ref="WBA11:WBD11"/>
    <mergeCell ref="VZI11:VZL11"/>
    <mergeCell ref="VZM11:VZP11"/>
    <mergeCell ref="VZQ11:VZT11"/>
    <mergeCell ref="VZU11:VZX11"/>
    <mergeCell ref="VZY11:WAB11"/>
    <mergeCell ref="WAC11:WAF11"/>
    <mergeCell ref="VYK11:VYN11"/>
    <mergeCell ref="VYO11:VYR11"/>
    <mergeCell ref="VYS11:VYV11"/>
    <mergeCell ref="VYW11:VYZ11"/>
    <mergeCell ref="VZA11:VZD11"/>
    <mergeCell ref="VZE11:VZH11"/>
    <mergeCell ref="VXM11:VXP11"/>
    <mergeCell ref="VXQ11:VXT11"/>
    <mergeCell ref="VXU11:VXX11"/>
    <mergeCell ref="VXY11:VYB11"/>
    <mergeCell ref="VYC11:VYF11"/>
    <mergeCell ref="VYG11:VYJ11"/>
    <mergeCell ref="VWO11:VWR11"/>
    <mergeCell ref="VWS11:VWV11"/>
    <mergeCell ref="VWW11:VWZ11"/>
    <mergeCell ref="VXA11:VXD11"/>
    <mergeCell ref="VXE11:VXH11"/>
    <mergeCell ref="VXI11:VXL11"/>
    <mergeCell ref="VVQ11:VVT11"/>
    <mergeCell ref="VVU11:VVX11"/>
    <mergeCell ref="VVY11:VWB11"/>
    <mergeCell ref="VWC11:VWF11"/>
    <mergeCell ref="VWG11:VWJ11"/>
    <mergeCell ref="VWK11:VWN11"/>
    <mergeCell ref="VUS11:VUV11"/>
    <mergeCell ref="VUW11:VUZ11"/>
    <mergeCell ref="VVA11:VVD11"/>
    <mergeCell ref="VVE11:VVH11"/>
    <mergeCell ref="VVI11:VVL11"/>
    <mergeCell ref="VVM11:VVP11"/>
    <mergeCell ref="VTU11:VTX11"/>
    <mergeCell ref="VTY11:VUB11"/>
    <mergeCell ref="VUC11:VUF11"/>
    <mergeCell ref="VUG11:VUJ11"/>
    <mergeCell ref="VUK11:VUN11"/>
    <mergeCell ref="VUO11:VUR11"/>
    <mergeCell ref="VSW11:VSZ11"/>
    <mergeCell ref="VTA11:VTD11"/>
    <mergeCell ref="VTE11:VTH11"/>
    <mergeCell ref="VTI11:VTL11"/>
    <mergeCell ref="VTM11:VTP11"/>
    <mergeCell ref="VTQ11:VTT11"/>
    <mergeCell ref="VRY11:VSB11"/>
    <mergeCell ref="VSC11:VSF11"/>
    <mergeCell ref="VSG11:VSJ11"/>
    <mergeCell ref="VSK11:VSN11"/>
    <mergeCell ref="VSO11:VSR11"/>
    <mergeCell ref="VSS11:VSV11"/>
    <mergeCell ref="VRA11:VRD11"/>
    <mergeCell ref="VRE11:VRH11"/>
    <mergeCell ref="VRI11:VRL11"/>
    <mergeCell ref="VRM11:VRP11"/>
    <mergeCell ref="VRQ11:VRT11"/>
    <mergeCell ref="VRU11:VRX11"/>
    <mergeCell ref="VQC11:VQF11"/>
    <mergeCell ref="VQG11:VQJ11"/>
    <mergeCell ref="VQK11:VQN11"/>
    <mergeCell ref="VQO11:VQR11"/>
    <mergeCell ref="VQS11:VQV11"/>
    <mergeCell ref="VQW11:VQZ11"/>
    <mergeCell ref="VPE11:VPH11"/>
    <mergeCell ref="VPI11:VPL11"/>
    <mergeCell ref="VPM11:VPP11"/>
    <mergeCell ref="VPQ11:VPT11"/>
    <mergeCell ref="VPU11:VPX11"/>
    <mergeCell ref="VPY11:VQB11"/>
    <mergeCell ref="VOG11:VOJ11"/>
    <mergeCell ref="VOK11:VON11"/>
    <mergeCell ref="VOO11:VOR11"/>
    <mergeCell ref="VOS11:VOV11"/>
    <mergeCell ref="VOW11:VOZ11"/>
    <mergeCell ref="VPA11:VPD11"/>
    <mergeCell ref="VNI11:VNL11"/>
    <mergeCell ref="VNM11:VNP11"/>
    <mergeCell ref="VNQ11:VNT11"/>
    <mergeCell ref="VNU11:VNX11"/>
    <mergeCell ref="VNY11:VOB11"/>
    <mergeCell ref="VOC11:VOF11"/>
    <mergeCell ref="VMK11:VMN11"/>
    <mergeCell ref="VMO11:VMR11"/>
    <mergeCell ref="VMS11:VMV11"/>
    <mergeCell ref="VMW11:VMZ11"/>
    <mergeCell ref="VNA11:VND11"/>
    <mergeCell ref="VNE11:VNH11"/>
    <mergeCell ref="VLM11:VLP11"/>
    <mergeCell ref="VLQ11:VLT11"/>
    <mergeCell ref="VLU11:VLX11"/>
    <mergeCell ref="VLY11:VMB11"/>
    <mergeCell ref="VMC11:VMF11"/>
    <mergeCell ref="VMG11:VMJ11"/>
    <mergeCell ref="VKO11:VKR11"/>
    <mergeCell ref="VKS11:VKV11"/>
    <mergeCell ref="VKW11:VKZ11"/>
    <mergeCell ref="VLA11:VLD11"/>
    <mergeCell ref="VLE11:VLH11"/>
    <mergeCell ref="VLI11:VLL11"/>
    <mergeCell ref="VJQ11:VJT11"/>
    <mergeCell ref="VJU11:VJX11"/>
    <mergeCell ref="VJY11:VKB11"/>
    <mergeCell ref="VKC11:VKF11"/>
    <mergeCell ref="VKG11:VKJ11"/>
    <mergeCell ref="VKK11:VKN11"/>
    <mergeCell ref="VIS11:VIV11"/>
    <mergeCell ref="VIW11:VIZ11"/>
    <mergeCell ref="VJA11:VJD11"/>
    <mergeCell ref="VJE11:VJH11"/>
    <mergeCell ref="VJI11:VJL11"/>
    <mergeCell ref="VJM11:VJP11"/>
    <mergeCell ref="VHU11:VHX11"/>
    <mergeCell ref="VHY11:VIB11"/>
    <mergeCell ref="VIC11:VIF11"/>
    <mergeCell ref="VIG11:VIJ11"/>
    <mergeCell ref="VIK11:VIN11"/>
    <mergeCell ref="VIO11:VIR11"/>
    <mergeCell ref="VGW11:VGZ11"/>
    <mergeCell ref="VHA11:VHD11"/>
    <mergeCell ref="VHE11:VHH11"/>
    <mergeCell ref="VHI11:VHL11"/>
    <mergeCell ref="VHM11:VHP11"/>
    <mergeCell ref="VHQ11:VHT11"/>
    <mergeCell ref="VFY11:VGB11"/>
    <mergeCell ref="VGC11:VGF11"/>
    <mergeCell ref="VGG11:VGJ11"/>
    <mergeCell ref="VGK11:VGN11"/>
    <mergeCell ref="VGO11:VGR11"/>
    <mergeCell ref="VGS11:VGV11"/>
    <mergeCell ref="VFA11:VFD11"/>
    <mergeCell ref="VFE11:VFH11"/>
    <mergeCell ref="VFI11:VFL11"/>
    <mergeCell ref="VFM11:VFP11"/>
    <mergeCell ref="VFQ11:VFT11"/>
    <mergeCell ref="VFU11:VFX11"/>
    <mergeCell ref="VEC11:VEF11"/>
    <mergeCell ref="VEG11:VEJ11"/>
    <mergeCell ref="VEK11:VEN11"/>
    <mergeCell ref="VEO11:VER11"/>
    <mergeCell ref="VES11:VEV11"/>
    <mergeCell ref="VEW11:VEZ11"/>
    <mergeCell ref="VDE11:VDH11"/>
    <mergeCell ref="VDI11:VDL11"/>
    <mergeCell ref="VDM11:VDP11"/>
    <mergeCell ref="VDQ11:VDT11"/>
    <mergeCell ref="VDU11:VDX11"/>
    <mergeCell ref="VDY11:VEB11"/>
    <mergeCell ref="VCG11:VCJ11"/>
    <mergeCell ref="VCK11:VCN11"/>
    <mergeCell ref="VCO11:VCR11"/>
    <mergeCell ref="VCS11:VCV11"/>
    <mergeCell ref="VCW11:VCZ11"/>
    <mergeCell ref="VDA11:VDD11"/>
    <mergeCell ref="VBI11:VBL11"/>
    <mergeCell ref="VBM11:VBP11"/>
    <mergeCell ref="VBQ11:VBT11"/>
    <mergeCell ref="VBU11:VBX11"/>
    <mergeCell ref="VBY11:VCB11"/>
    <mergeCell ref="VCC11:VCF11"/>
    <mergeCell ref="VAK11:VAN11"/>
    <mergeCell ref="VAO11:VAR11"/>
    <mergeCell ref="VAS11:VAV11"/>
    <mergeCell ref="VAW11:VAZ11"/>
    <mergeCell ref="VBA11:VBD11"/>
    <mergeCell ref="VBE11:VBH11"/>
    <mergeCell ref="UZM11:UZP11"/>
    <mergeCell ref="UZQ11:UZT11"/>
    <mergeCell ref="UZU11:UZX11"/>
    <mergeCell ref="UZY11:VAB11"/>
    <mergeCell ref="VAC11:VAF11"/>
    <mergeCell ref="VAG11:VAJ11"/>
    <mergeCell ref="UYO11:UYR11"/>
    <mergeCell ref="UYS11:UYV11"/>
    <mergeCell ref="UYW11:UYZ11"/>
    <mergeCell ref="UZA11:UZD11"/>
    <mergeCell ref="UZE11:UZH11"/>
    <mergeCell ref="UZI11:UZL11"/>
    <mergeCell ref="UXQ11:UXT11"/>
    <mergeCell ref="UXU11:UXX11"/>
    <mergeCell ref="UXY11:UYB11"/>
    <mergeCell ref="UYC11:UYF11"/>
    <mergeCell ref="UYG11:UYJ11"/>
    <mergeCell ref="UYK11:UYN11"/>
    <mergeCell ref="UWS11:UWV11"/>
    <mergeCell ref="UWW11:UWZ11"/>
    <mergeCell ref="UXA11:UXD11"/>
    <mergeCell ref="UXE11:UXH11"/>
    <mergeCell ref="UXI11:UXL11"/>
    <mergeCell ref="UXM11:UXP11"/>
    <mergeCell ref="UVU11:UVX11"/>
    <mergeCell ref="UVY11:UWB11"/>
    <mergeCell ref="UWC11:UWF11"/>
    <mergeCell ref="UWG11:UWJ11"/>
    <mergeCell ref="UWK11:UWN11"/>
    <mergeCell ref="UWO11:UWR11"/>
    <mergeCell ref="UUW11:UUZ11"/>
    <mergeCell ref="UVA11:UVD11"/>
    <mergeCell ref="UVE11:UVH11"/>
    <mergeCell ref="UVI11:UVL11"/>
    <mergeCell ref="UVM11:UVP11"/>
    <mergeCell ref="UVQ11:UVT11"/>
    <mergeCell ref="UTY11:UUB11"/>
    <mergeCell ref="UUC11:UUF11"/>
    <mergeCell ref="UUG11:UUJ11"/>
    <mergeCell ref="UUK11:UUN11"/>
    <mergeCell ref="UUO11:UUR11"/>
    <mergeCell ref="UUS11:UUV11"/>
    <mergeCell ref="UTA11:UTD11"/>
    <mergeCell ref="UTE11:UTH11"/>
    <mergeCell ref="UTI11:UTL11"/>
    <mergeCell ref="UTM11:UTP11"/>
    <mergeCell ref="UTQ11:UTT11"/>
    <mergeCell ref="UTU11:UTX11"/>
    <mergeCell ref="USC11:USF11"/>
    <mergeCell ref="USG11:USJ11"/>
    <mergeCell ref="USK11:USN11"/>
    <mergeCell ref="USO11:USR11"/>
    <mergeCell ref="USS11:USV11"/>
    <mergeCell ref="USW11:USZ11"/>
    <mergeCell ref="URE11:URH11"/>
    <mergeCell ref="URI11:URL11"/>
    <mergeCell ref="URM11:URP11"/>
    <mergeCell ref="URQ11:URT11"/>
    <mergeCell ref="URU11:URX11"/>
    <mergeCell ref="URY11:USB11"/>
    <mergeCell ref="UQG11:UQJ11"/>
    <mergeCell ref="UQK11:UQN11"/>
    <mergeCell ref="UQO11:UQR11"/>
    <mergeCell ref="UQS11:UQV11"/>
    <mergeCell ref="UQW11:UQZ11"/>
    <mergeCell ref="URA11:URD11"/>
    <mergeCell ref="UPI11:UPL11"/>
    <mergeCell ref="UPM11:UPP11"/>
    <mergeCell ref="UPQ11:UPT11"/>
    <mergeCell ref="UPU11:UPX11"/>
    <mergeCell ref="UPY11:UQB11"/>
    <mergeCell ref="UQC11:UQF11"/>
    <mergeCell ref="UOK11:UON11"/>
    <mergeCell ref="UOO11:UOR11"/>
    <mergeCell ref="UOS11:UOV11"/>
    <mergeCell ref="UOW11:UOZ11"/>
    <mergeCell ref="UPA11:UPD11"/>
    <mergeCell ref="UPE11:UPH11"/>
    <mergeCell ref="UNM11:UNP11"/>
    <mergeCell ref="UNQ11:UNT11"/>
    <mergeCell ref="UNU11:UNX11"/>
    <mergeCell ref="UNY11:UOB11"/>
    <mergeCell ref="UOC11:UOF11"/>
    <mergeCell ref="UOG11:UOJ11"/>
    <mergeCell ref="UMO11:UMR11"/>
    <mergeCell ref="UMS11:UMV11"/>
    <mergeCell ref="UMW11:UMZ11"/>
    <mergeCell ref="UNA11:UND11"/>
    <mergeCell ref="UNE11:UNH11"/>
    <mergeCell ref="UNI11:UNL11"/>
    <mergeCell ref="ULQ11:ULT11"/>
    <mergeCell ref="ULU11:ULX11"/>
    <mergeCell ref="ULY11:UMB11"/>
    <mergeCell ref="UMC11:UMF11"/>
    <mergeCell ref="UMG11:UMJ11"/>
    <mergeCell ref="UMK11:UMN11"/>
    <mergeCell ref="UKS11:UKV11"/>
    <mergeCell ref="UKW11:UKZ11"/>
    <mergeCell ref="ULA11:ULD11"/>
    <mergeCell ref="ULE11:ULH11"/>
    <mergeCell ref="ULI11:ULL11"/>
    <mergeCell ref="ULM11:ULP11"/>
    <mergeCell ref="UJU11:UJX11"/>
    <mergeCell ref="UJY11:UKB11"/>
    <mergeCell ref="UKC11:UKF11"/>
    <mergeCell ref="UKG11:UKJ11"/>
    <mergeCell ref="UKK11:UKN11"/>
    <mergeCell ref="UKO11:UKR11"/>
    <mergeCell ref="UIW11:UIZ11"/>
    <mergeCell ref="UJA11:UJD11"/>
    <mergeCell ref="UJE11:UJH11"/>
    <mergeCell ref="UJI11:UJL11"/>
    <mergeCell ref="UJM11:UJP11"/>
    <mergeCell ref="UJQ11:UJT11"/>
    <mergeCell ref="UHY11:UIB11"/>
    <mergeCell ref="UIC11:UIF11"/>
    <mergeCell ref="UIG11:UIJ11"/>
    <mergeCell ref="UIK11:UIN11"/>
    <mergeCell ref="UIO11:UIR11"/>
    <mergeCell ref="UIS11:UIV11"/>
    <mergeCell ref="UHA11:UHD11"/>
    <mergeCell ref="UHE11:UHH11"/>
    <mergeCell ref="UHI11:UHL11"/>
    <mergeCell ref="UHM11:UHP11"/>
    <mergeCell ref="UHQ11:UHT11"/>
    <mergeCell ref="UHU11:UHX11"/>
    <mergeCell ref="UGC11:UGF11"/>
    <mergeCell ref="UGG11:UGJ11"/>
    <mergeCell ref="UGK11:UGN11"/>
    <mergeCell ref="UGO11:UGR11"/>
    <mergeCell ref="UGS11:UGV11"/>
    <mergeCell ref="UGW11:UGZ11"/>
    <mergeCell ref="UFE11:UFH11"/>
    <mergeCell ref="UFI11:UFL11"/>
    <mergeCell ref="UFM11:UFP11"/>
    <mergeCell ref="UFQ11:UFT11"/>
    <mergeCell ref="UFU11:UFX11"/>
    <mergeCell ref="UFY11:UGB11"/>
    <mergeCell ref="UEG11:UEJ11"/>
    <mergeCell ref="UEK11:UEN11"/>
    <mergeCell ref="UEO11:UER11"/>
    <mergeCell ref="UES11:UEV11"/>
    <mergeCell ref="UEW11:UEZ11"/>
    <mergeCell ref="UFA11:UFD11"/>
    <mergeCell ref="UDI11:UDL11"/>
    <mergeCell ref="UDM11:UDP11"/>
    <mergeCell ref="UDQ11:UDT11"/>
    <mergeCell ref="UDU11:UDX11"/>
    <mergeCell ref="UDY11:UEB11"/>
    <mergeCell ref="UEC11:UEF11"/>
    <mergeCell ref="UCK11:UCN11"/>
    <mergeCell ref="UCO11:UCR11"/>
    <mergeCell ref="UCS11:UCV11"/>
    <mergeCell ref="UCW11:UCZ11"/>
    <mergeCell ref="UDA11:UDD11"/>
    <mergeCell ref="UDE11:UDH11"/>
    <mergeCell ref="UBM11:UBP11"/>
    <mergeCell ref="UBQ11:UBT11"/>
    <mergeCell ref="UBU11:UBX11"/>
    <mergeCell ref="UBY11:UCB11"/>
    <mergeCell ref="UCC11:UCF11"/>
    <mergeCell ref="UCG11:UCJ11"/>
    <mergeCell ref="UAO11:UAR11"/>
    <mergeCell ref="UAS11:UAV11"/>
    <mergeCell ref="UAW11:UAZ11"/>
    <mergeCell ref="UBA11:UBD11"/>
    <mergeCell ref="UBE11:UBH11"/>
    <mergeCell ref="UBI11:UBL11"/>
    <mergeCell ref="TZQ11:TZT11"/>
    <mergeCell ref="TZU11:TZX11"/>
    <mergeCell ref="TZY11:UAB11"/>
    <mergeCell ref="UAC11:UAF11"/>
    <mergeCell ref="UAG11:UAJ11"/>
    <mergeCell ref="UAK11:UAN11"/>
    <mergeCell ref="TYS11:TYV11"/>
    <mergeCell ref="TYW11:TYZ11"/>
    <mergeCell ref="TZA11:TZD11"/>
    <mergeCell ref="TZE11:TZH11"/>
    <mergeCell ref="TZI11:TZL11"/>
    <mergeCell ref="TZM11:TZP11"/>
    <mergeCell ref="TXU11:TXX11"/>
    <mergeCell ref="TXY11:TYB11"/>
    <mergeCell ref="TYC11:TYF11"/>
    <mergeCell ref="TYG11:TYJ11"/>
    <mergeCell ref="TYK11:TYN11"/>
    <mergeCell ref="TYO11:TYR11"/>
    <mergeCell ref="TWW11:TWZ11"/>
    <mergeCell ref="TXA11:TXD11"/>
    <mergeCell ref="TXE11:TXH11"/>
    <mergeCell ref="TXI11:TXL11"/>
    <mergeCell ref="TXM11:TXP11"/>
    <mergeCell ref="TXQ11:TXT11"/>
    <mergeCell ref="TVY11:TWB11"/>
    <mergeCell ref="TWC11:TWF11"/>
    <mergeCell ref="TWG11:TWJ11"/>
    <mergeCell ref="TWK11:TWN11"/>
    <mergeCell ref="TWO11:TWR11"/>
    <mergeCell ref="TWS11:TWV11"/>
    <mergeCell ref="TVA11:TVD11"/>
    <mergeCell ref="TVE11:TVH11"/>
    <mergeCell ref="TVI11:TVL11"/>
    <mergeCell ref="TVM11:TVP11"/>
    <mergeCell ref="TVQ11:TVT11"/>
    <mergeCell ref="TVU11:TVX11"/>
    <mergeCell ref="TUC11:TUF11"/>
    <mergeCell ref="TUG11:TUJ11"/>
    <mergeCell ref="TUK11:TUN11"/>
    <mergeCell ref="TUO11:TUR11"/>
    <mergeCell ref="TUS11:TUV11"/>
    <mergeCell ref="TUW11:TUZ11"/>
    <mergeCell ref="TTE11:TTH11"/>
    <mergeCell ref="TTI11:TTL11"/>
    <mergeCell ref="TTM11:TTP11"/>
    <mergeCell ref="TTQ11:TTT11"/>
    <mergeCell ref="TTU11:TTX11"/>
    <mergeCell ref="TTY11:TUB11"/>
    <mergeCell ref="TSG11:TSJ11"/>
    <mergeCell ref="TSK11:TSN11"/>
    <mergeCell ref="TSO11:TSR11"/>
    <mergeCell ref="TSS11:TSV11"/>
    <mergeCell ref="TSW11:TSZ11"/>
    <mergeCell ref="TTA11:TTD11"/>
    <mergeCell ref="TRI11:TRL11"/>
    <mergeCell ref="TRM11:TRP11"/>
    <mergeCell ref="TRQ11:TRT11"/>
    <mergeCell ref="TRU11:TRX11"/>
    <mergeCell ref="TRY11:TSB11"/>
    <mergeCell ref="TSC11:TSF11"/>
    <mergeCell ref="TQK11:TQN11"/>
    <mergeCell ref="TQO11:TQR11"/>
    <mergeCell ref="TQS11:TQV11"/>
    <mergeCell ref="TQW11:TQZ11"/>
    <mergeCell ref="TRA11:TRD11"/>
    <mergeCell ref="TRE11:TRH11"/>
    <mergeCell ref="TPM11:TPP11"/>
    <mergeCell ref="TPQ11:TPT11"/>
    <mergeCell ref="TPU11:TPX11"/>
    <mergeCell ref="TPY11:TQB11"/>
    <mergeCell ref="TQC11:TQF11"/>
    <mergeCell ref="TQG11:TQJ11"/>
    <mergeCell ref="TOO11:TOR11"/>
    <mergeCell ref="TOS11:TOV11"/>
    <mergeCell ref="TOW11:TOZ11"/>
    <mergeCell ref="TPA11:TPD11"/>
    <mergeCell ref="TPE11:TPH11"/>
    <mergeCell ref="TPI11:TPL11"/>
    <mergeCell ref="TNQ11:TNT11"/>
    <mergeCell ref="TNU11:TNX11"/>
    <mergeCell ref="TNY11:TOB11"/>
    <mergeCell ref="TOC11:TOF11"/>
    <mergeCell ref="TOG11:TOJ11"/>
    <mergeCell ref="TOK11:TON11"/>
    <mergeCell ref="TMS11:TMV11"/>
    <mergeCell ref="TMW11:TMZ11"/>
    <mergeCell ref="TNA11:TND11"/>
    <mergeCell ref="TNE11:TNH11"/>
    <mergeCell ref="TNI11:TNL11"/>
    <mergeCell ref="TNM11:TNP11"/>
    <mergeCell ref="TLU11:TLX11"/>
    <mergeCell ref="TLY11:TMB11"/>
    <mergeCell ref="TMC11:TMF11"/>
    <mergeCell ref="TMG11:TMJ11"/>
    <mergeCell ref="TMK11:TMN11"/>
    <mergeCell ref="TMO11:TMR11"/>
    <mergeCell ref="TKW11:TKZ11"/>
    <mergeCell ref="TLA11:TLD11"/>
    <mergeCell ref="TLE11:TLH11"/>
    <mergeCell ref="TLI11:TLL11"/>
    <mergeCell ref="TLM11:TLP11"/>
    <mergeCell ref="TLQ11:TLT11"/>
    <mergeCell ref="TJY11:TKB11"/>
    <mergeCell ref="TKC11:TKF11"/>
    <mergeCell ref="TKG11:TKJ11"/>
    <mergeCell ref="TKK11:TKN11"/>
    <mergeCell ref="TKO11:TKR11"/>
    <mergeCell ref="TKS11:TKV11"/>
    <mergeCell ref="TJA11:TJD11"/>
    <mergeCell ref="TJE11:TJH11"/>
    <mergeCell ref="TJI11:TJL11"/>
    <mergeCell ref="TJM11:TJP11"/>
    <mergeCell ref="TJQ11:TJT11"/>
    <mergeCell ref="TJU11:TJX11"/>
    <mergeCell ref="TIC11:TIF11"/>
    <mergeCell ref="TIG11:TIJ11"/>
    <mergeCell ref="TIK11:TIN11"/>
    <mergeCell ref="TIO11:TIR11"/>
    <mergeCell ref="TIS11:TIV11"/>
    <mergeCell ref="TIW11:TIZ11"/>
    <mergeCell ref="THE11:THH11"/>
    <mergeCell ref="THI11:THL11"/>
    <mergeCell ref="THM11:THP11"/>
    <mergeCell ref="THQ11:THT11"/>
    <mergeCell ref="THU11:THX11"/>
    <mergeCell ref="THY11:TIB11"/>
    <mergeCell ref="TGG11:TGJ11"/>
    <mergeCell ref="TGK11:TGN11"/>
    <mergeCell ref="TGO11:TGR11"/>
    <mergeCell ref="TGS11:TGV11"/>
    <mergeCell ref="TGW11:TGZ11"/>
    <mergeCell ref="THA11:THD11"/>
    <mergeCell ref="TFI11:TFL11"/>
    <mergeCell ref="TFM11:TFP11"/>
    <mergeCell ref="TFQ11:TFT11"/>
    <mergeCell ref="TFU11:TFX11"/>
    <mergeCell ref="TFY11:TGB11"/>
    <mergeCell ref="TGC11:TGF11"/>
    <mergeCell ref="TEK11:TEN11"/>
    <mergeCell ref="TEO11:TER11"/>
    <mergeCell ref="TES11:TEV11"/>
    <mergeCell ref="TEW11:TEZ11"/>
    <mergeCell ref="TFA11:TFD11"/>
    <mergeCell ref="TFE11:TFH11"/>
    <mergeCell ref="TDM11:TDP11"/>
    <mergeCell ref="TDQ11:TDT11"/>
    <mergeCell ref="TDU11:TDX11"/>
    <mergeCell ref="TDY11:TEB11"/>
    <mergeCell ref="TEC11:TEF11"/>
    <mergeCell ref="TEG11:TEJ11"/>
    <mergeCell ref="TCO11:TCR11"/>
    <mergeCell ref="TCS11:TCV11"/>
    <mergeCell ref="TCW11:TCZ11"/>
    <mergeCell ref="TDA11:TDD11"/>
    <mergeCell ref="TDE11:TDH11"/>
    <mergeCell ref="TDI11:TDL11"/>
    <mergeCell ref="TBQ11:TBT11"/>
    <mergeCell ref="TBU11:TBX11"/>
    <mergeCell ref="TBY11:TCB11"/>
    <mergeCell ref="TCC11:TCF11"/>
    <mergeCell ref="TCG11:TCJ11"/>
    <mergeCell ref="TCK11:TCN11"/>
    <mergeCell ref="TAS11:TAV11"/>
    <mergeCell ref="TAW11:TAZ11"/>
    <mergeCell ref="TBA11:TBD11"/>
    <mergeCell ref="TBE11:TBH11"/>
    <mergeCell ref="TBI11:TBL11"/>
    <mergeCell ref="TBM11:TBP11"/>
    <mergeCell ref="SZU11:SZX11"/>
    <mergeCell ref="SZY11:TAB11"/>
    <mergeCell ref="TAC11:TAF11"/>
    <mergeCell ref="TAG11:TAJ11"/>
    <mergeCell ref="TAK11:TAN11"/>
    <mergeCell ref="TAO11:TAR11"/>
    <mergeCell ref="SYW11:SYZ11"/>
    <mergeCell ref="SZA11:SZD11"/>
    <mergeCell ref="SZE11:SZH11"/>
    <mergeCell ref="SZI11:SZL11"/>
    <mergeCell ref="SZM11:SZP11"/>
    <mergeCell ref="SZQ11:SZT11"/>
    <mergeCell ref="SXY11:SYB11"/>
    <mergeCell ref="SYC11:SYF11"/>
    <mergeCell ref="SYG11:SYJ11"/>
    <mergeCell ref="SYK11:SYN11"/>
    <mergeCell ref="SYO11:SYR11"/>
    <mergeCell ref="SYS11:SYV11"/>
    <mergeCell ref="SXA11:SXD11"/>
    <mergeCell ref="SXE11:SXH11"/>
    <mergeCell ref="SXI11:SXL11"/>
    <mergeCell ref="SXM11:SXP11"/>
    <mergeCell ref="SXQ11:SXT11"/>
    <mergeCell ref="SXU11:SXX11"/>
    <mergeCell ref="SWC11:SWF11"/>
    <mergeCell ref="SWG11:SWJ11"/>
    <mergeCell ref="SWK11:SWN11"/>
    <mergeCell ref="SWO11:SWR11"/>
    <mergeCell ref="SWS11:SWV11"/>
    <mergeCell ref="SWW11:SWZ11"/>
    <mergeCell ref="SVE11:SVH11"/>
    <mergeCell ref="SVI11:SVL11"/>
    <mergeCell ref="SVM11:SVP11"/>
    <mergeCell ref="SVQ11:SVT11"/>
    <mergeCell ref="SVU11:SVX11"/>
    <mergeCell ref="SVY11:SWB11"/>
    <mergeCell ref="SUG11:SUJ11"/>
    <mergeCell ref="SUK11:SUN11"/>
    <mergeCell ref="SUO11:SUR11"/>
    <mergeCell ref="SUS11:SUV11"/>
    <mergeCell ref="SUW11:SUZ11"/>
    <mergeCell ref="SVA11:SVD11"/>
    <mergeCell ref="STI11:STL11"/>
    <mergeCell ref="STM11:STP11"/>
    <mergeCell ref="STQ11:STT11"/>
    <mergeCell ref="STU11:STX11"/>
    <mergeCell ref="STY11:SUB11"/>
    <mergeCell ref="SUC11:SUF11"/>
    <mergeCell ref="SSK11:SSN11"/>
    <mergeCell ref="SSO11:SSR11"/>
    <mergeCell ref="SSS11:SSV11"/>
    <mergeCell ref="SSW11:SSZ11"/>
    <mergeCell ref="STA11:STD11"/>
    <mergeCell ref="STE11:STH11"/>
    <mergeCell ref="SRM11:SRP11"/>
    <mergeCell ref="SRQ11:SRT11"/>
    <mergeCell ref="SRU11:SRX11"/>
    <mergeCell ref="SRY11:SSB11"/>
    <mergeCell ref="SSC11:SSF11"/>
    <mergeCell ref="SSG11:SSJ11"/>
    <mergeCell ref="SQO11:SQR11"/>
    <mergeCell ref="SQS11:SQV11"/>
    <mergeCell ref="SQW11:SQZ11"/>
    <mergeCell ref="SRA11:SRD11"/>
    <mergeCell ref="SRE11:SRH11"/>
    <mergeCell ref="SRI11:SRL11"/>
    <mergeCell ref="SPQ11:SPT11"/>
    <mergeCell ref="SPU11:SPX11"/>
    <mergeCell ref="SPY11:SQB11"/>
    <mergeCell ref="SQC11:SQF11"/>
    <mergeCell ref="SQG11:SQJ11"/>
    <mergeCell ref="SQK11:SQN11"/>
    <mergeCell ref="SOS11:SOV11"/>
    <mergeCell ref="SOW11:SOZ11"/>
    <mergeCell ref="SPA11:SPD11"/>
    <mergeCell ref="SPE11:SPH11"/>
    <mergeCell ref="SPI11:SPL11"/>
    <mergeCell ref="SPM11:SPP11"/>
    <mergeCell ref="SNU11:SNX11"/>
    <mergeCell ref="SNY11:SOB11"/>
    <mergeCell ref="SOC11:SOF11"/>
    <mergeCell ref="SOG11:SOJ11"/>
    <mergeCell ref="SOK11:SON11"/>
    <mergeCell ref="SOO11:SOR11"/>
    <mergeCell ref="SMW11:SMZ11"/>
    <mergeCell ref="SNA11:SND11"/>
    <mergeCell ref="SNE11:SNH11"/>
    <mergeCell ref="SNI11:SNL11"/>
    <mergeCell ref="SNM11:SNP11"/>
    <mergeCell ref="SNQ11:SNT11"/>
    <mergeCell ref="SLY11:SMB11"/>
    <mergeCell ref="SMC11:SMF11"/>
    <mergeCell ref="SMG11:SMJ11"/>
    <mergeCell ref="SMK11:SMN11"/>
    <mergeCell ref="SMO11:SMR11"/>
    <mergeCell ref="SMS11:SMV11"/>
    <mergeCell ref="SLA11:SLD11"/>
    <mergeCell ref="SLE11:SLH11"/>
    <mergeCell ref="SLI11:SLL11"/>
    <mergeCell ref="SLM11:SLP11"/>
    <mergeCell ref="SLQ11:SLT11"/>
    <mergeCell ref="SLU11:SLX11"/>
    <mergeCell ref="SKC11:SKF11"/>
    <mergeCell ref="SKG11:SKJ11"/>
    <mergeCell ref="SKK11:SKN11"/>
    <mergeCell ref="SKO11:SKR11"/>
    <mergeCell ref="SKS11:SKV11"/>
    <mergeCell ref="SKW11:SKZ11"/>
    <mergeCell ref="SJE11:SJH11"/>
    <mergeCell ref="SJI11:SJL11"/>
    <mergeCell ref="SJM11:SJP11"/>
    <mergeCell ref="SJQ11:SJT11"/>
    <mergeCell ref="SJU11:SJX11"/>
    <mergeCell ref="SJY11:SKB11"/>
    <mergeCell ref="SIG11:SIJ11"/>
    <mergeCell ref="SIK11:SIN11"/>
    <mergeCell ref="SIO11:SIR11"/>
    <mergeCell ref="SIS11:SIV11"/>
    <mergeCell ref="SIW11:SIZ11"/>
    <mergeCell ref="SJA11:SJD11"/>
    <mergeCell ref="SHI11:SHL11"/>
    <mergeCell ref="SHM11:SHP11"/>
    <mergeCell ref="SHQ11:SHT11"/>
    <mergeCell ref="SHU11:SHX11"/>
    <mergeCell ref="SHY11:SIB11"/>
    <mergeCell ref="SIC11:SIF11"/>
    <mergeCell ref="SGK11:SGN11"/>
    <mergeCell ref="SGO11:SGR11"/>
    <mergeCell ref="SGS11:SGV11"/>
    <mergeCell ref="SGW11:SGZ11"/>
    <mergeCell ref="SHA11:SHD11"/>
    <mergeCell ref="SHE11:SHH11"/>
    <mergeCell ref="SFM11:SFP11"/>
    <mergeCell ref="SFQ11:SFT11"/>
    <mergeCell ref="SFU11:SFX11"/>
    <mergeCell ref="SFY11:SGB11"/>
    <mergeCell ref="SGC11:SGF11"/>
    <mergeCell ref="SGG11:SGJ11"/>
    <mergeCell ref="SEO11:SER11"/>
    <mergeCell ref="SES11:SEV11"/>
    <mergeCell ref="SEW11:SEZ11"/>
    <mergeCell ref="SFA11:SFD11"/>
    <mergeCell ref="SFE11:SFH11"/>
    <mergeCell ref="SFI11:SFL11"/>
    <mergeCell ref="SDQ11:SDT11"/>
    <mergeCell ref="SDU11:SDX11"/>
    <mergeCell ref="SDY11:SEB11"/>
    <mergeCell ref="SEC11:SEF11"/>
    <mergeCell ref="SEG11:SEJ11"/>
    <mergeCell ref="SEK11:SEN11"/>
    <mergeCell ref="SCS11:SCV11"/>
    <mergeCell ref="SCW11:SCZ11"/>
    <mergeCell ref="SDA11:SDD11"/>
    <mergeCell ref="SDE11:SDH11"/>
    <mergeCell ref="SDI11:SDL11"/>
    <mergeCell ref="SDM11:SDP11"/>
    <mergeCell ref="SBU11:SBX11"/>
    <mergeCell ref="SBY11:SCB11"/>
    <mergeCell ref="SCC11:SCF11"/>
    <mergeCell ref="SCG11:SCJ11"/>
    <mergeCell ref="SCK11:SCN11"/>
    <mergeCell ref="SCO11:SCR11"/>
    <mergeCell ref="SAW11:SAZ11"/>
    <mergeCell ref="SBA11:SBD11"/>
    <mergeCell ref="SBE11:SBH11"/>
    <mergeCell ref="SBI11:SBL11"/>
    <mergeCell ref="SBM11:SBP11"/>
    <mergeCell ref="SBQ11:SBT11"/>
    <mergeCell ref="RZY11:SAB11"/>
    <mergeCell ref="SAC11:SAF11"/>
    <mergeCell ref="SAG11:SAJ11"/>
    <mergeCell ref="SAK11:SAN11"/>
    <mergeCell ref="SAO11:SAR11"/>
    <mergeCell ref="SAS11:SAV11"/>
    <mergeCell ref="RZA11:RZD11"/>
    <mergeCell ref="RZE11:RZH11"/>
    <mergeCell ref="RZI11:RZL11"/>
    <mergeCell ref="RZM11:RZP11"/>
    <mergeCell ref="RZQ11:RZT11"/>
    <mergeCell ref="RZU11:RZX11"/>
    <mergeCell ref="RYC11:RYF11"/>
    <mergeCell ref="RYG11:RYJ11"/>
    <mergeCell ref="RYK11:RYN11"/>
    <mergeCell ref="RYO11:RYR11"/>
    <mergeCell ref="RYS11:RYV11"/>
    <mergeCell ref="RYW11:RYZ11"/>
    <mergeCell ref="RXE11:RXH11"/>
    <mergeCell ref="RXI11:RXL11"/>
    <mergeCell ref="RXM11:RXP11"/>
    <mergeCell ref="RXQ11:RXT11"/>
    <mergeCell ref="RXU11:RXX11"/>
    <mergeCell ref="RXY11:RYB11"/>
    <mergeCell ref="RWG11:RWJ11"/>
    <mergeCell ref="RWK11:RWN11"/>
    <mergeCell ref="RWO11:RWR11"/>
    <mergeCell ref="RWS11:RWV11"/>
    <mergeCell ref="RWW11:RWZ11"/>
    <mergeCell ref="RXA11:RXD11"/>
    <mergeCell ref="RVI11:RVL11"/>
    <mergeCell ref="RVM11:RVP11"/>
    <mergeCell ref="RVQ11:RVT11"/>
    <mergeCell ref="RVU11:RVX11"/>
    <mergeCell ref="RVY11:RWB11"/>
    <mergeCell ref="RWC11:RWF11"/>
    <mergeCell ref="RUK11:RUN11"/>
    <mergeCell ref="RUO11:RUR11"/>
    <mergeCell ref="RUS11:RUV11"/>
    <mergeCell ref="RUW11:RUZ11"/>
    <mergeCell ref="RVA11:RVD11"/>
    <mergeCell ref="RVE11:RVH11"/>
    <mergeCell ref="RTM11:RTP11"/>
    <mergeCell ref="RTQ11:RTT11"/>
    <mergeCell ref="RTU11:RTX11"/>
    <mergeCell ref="RTY11:RUB11"/>
    <mergeCell ref="RUC11:RUF11"/>
    <mergeCell ref="RUG11:RUJ11"/>
    <mergeCell ref="RSO11:RSR11"/>
    <mergeCell ref="RSS11:RSV11"/>
    <mergeCell ref="RSW11:RSZ11"/>
    <mergeCell ref="RTA11:RTD11"/>
    <mergeCell ref="RTE11:RTH11"/>
    <mergeCell ref="RTI11:RTL11"/>
    <mergeCell ref="RRQ11:RRT11"/>
    <mergeCell ref="RRU11:RRX11"/>
    <mergeCell ref="RRY11:RSB11"/>
    <mergeCell ref="RSC11:RSF11"/>
    <mergeCell ref="RSG11:RSJ11"/>
    <mergeCell ref="RSK11:RSN11"/>
    <mergeCell ref="RQS11:RQV11"/>
    <mergeCell ref="RQW11:RQZ11"/>
    <mergeCell ref="RRA11:RRD11"/>
    <mergeCell ref="RRE11:RRH11"/>
    <mergeCell ref="RRI11:RRL11"/>
    <mergeCell ref="RRM11:RRP11"/>
    <mergeCell ref="RPU11:RPX11"/>
    <mergeCell ref="RPY11:RQB11"/>
    <mergeCell ref="RQC11:RQF11"/>
    <mergeCell ref="RQG11:RQJ11"/>
    <mergeCell ref="RQK11:RQN11"/>
    <mergeCell ref="RQO11:RQR11"/>
    <mergeCell ref="ROW11:ROZ11"/>
    <mergeCell ref="RPA11:RPD11"/>
    <mergeCell ref="RPE11:RPH11"/>
    <mergeCell ref="RPI11:RPL11"/>
    <mergeCell ref="RPM11:RPP11"/>
    <mergeCell ref="RPQ11:RPT11"/>
    <mergeCell ref="RNY11:ROB11"/>
    <mergeCell ref="ROC11:ROF11"/>
    <mergeCell ref="ROG11:ROJ11"/>
    <mergeCell ref="ROK11:RON11"/>
    <mergeCell ref="ROO11:ROR11"/>
    <mergeCell ref="ROS11:ROV11"/>
    <mergeCell ref="RNA11:RND11"/>
    <mergeCell ref="RNE11:RNH11"/>
    <mergeCell ref="RNI11:RNL11"/>
    <mergeCell ref="RNM11:RNP11"/>
    <mergeCell ref="RNQ11:RNT11"/>
    <mergeCell ref="RNU11:RNX11"/>
    <mergeCell ref="RMC11:RMF11"/>
    <mergeCell ref="RMG11:RMJ11"/>
    <mergeCell ref="RMK11:RMN11"/>
    <mergeCell ref="RMO11:RMR11"/>
    <mergeCell ref="RMS11:RMV11"/>
    <mergeCell ref="RMW11:RMZ11"/>
    <mergeCell ref="RLE11:RLH11"/>
    <mergeCell ref="RLI11:RLL11"/>
    <mergeCell ref="RLM11:RLP11"/>
    <mergeCell ref="RLQ11:RLT11"/>
    <mergeCell ref="RLU11:RLX11"/>
    <mergeCell ref="RLY11:RMB11"/>
    <mergeCell ref="RKG11:RKJ11"/>
    <mergeCell ref="RKK11:RKN11"/>
    <mergeCell ref="RKO11:RKR11"/>
    <mergeCell ref="RKS11:RKV11"/>
    <mergeCell ref="RKW11:RKZ11"/>
    <mergeCell ref="RLA11:RLD11"/>
    <mergeCell ref="RJI11:RJL11"/>
    <mergeCell ref="RJM11:RJP11"/>
    <mergeCell ref="RJQ11:RJT11"/>
    <mergeCell ref="RJU11:RJX11"/>
    <mergeCell ref="RJY11:RKB11"/>
    <mergeCell ref="RKC11:RKF11"/>
    <mergeCell ref="RIK11:RIN11"/>
    <mergeCell ref="RIO11:RIR11"/>
    <mergeCell ref="RIS11:RIV11"/>
    <mergeCell ref="RIW11:RIZ11"/>
    <mergeCell ref="RJA11:RJD11"/>
    <mergeCell ref="RJE11:RJH11"/>
    <mergeCell ref="RHM11:RHP11"/>
    <mergeCell ref="RHQ11:RHT11"/>
    <mergeCell ref="RHU11:RHX11"/>
    <mergeCell ref="RHY11:RIB11"/>
    <mergeCell ref="RIC11:RIF11"/>
    <mergeCell ref="RIG11:RIJ11"/>
    <mergeCell ref="RGO11:RGR11"/>
    <mergeCell ref="RGS11:RGV11"/>
    <mergeCell ref="RGW11:RGZ11"/>
    <mergeCell ref="RHA11:RHD11"/>
    <mergeCell ref="RHE11:RHH11"/>
    <mergeCell ref="RHI11:RHL11"/>
    <mergeCell ref="RFQ11:RFT11"/>
    <mergeCell ref="RFU11:RFX11"/>
    <mergeCell ref="RFY11:RGB11"/>
    <mergeCell ref="RGC11:RGF11"/>
    <mergeCell ref="RGG11:RGJ11"/>
    <mergeCell ref="RGK11:RGN11"/>
    <mergeCell ref="RES11:REV11"/>
    <mergeCell ref="REW11:REZ11"/>
    <mergeCell ref="RFA11:RFD11"/>
    <mergeCell ref="RFE11:RFH11"/>
    <mergeCell ref="RFI11:RFL11"/>
    <mergeCell ref="RFM11:RFP11"/>
    <mergeCell ref="RDU11:RDX11"/>
    <mergeCell ref="RDY11:REB11"/>
    <mergeCell ref="REC11:REF11"/>
    <mergeCell ref="REG11:REJ11"/>
    <mergeCell ref="REK11:REN11"/>
    <mergeCell ref="REO11:RER11"/>
    <mergeCell ref="RCW11:RCZ11"/>
    <mergeCell ref="RDA11:RDD11"/>
    <mergeCell ref="RDE11:RDH11"/>
    <mergeCell ref="RDI11:RDL11"/>
    <mergeCell ref="RDM11:RDP11"/>
    <mergeCell ref="RDQ11:RDT11"/>
    <mergeCell ref="RBY11:RCB11"/>
    <mergeCell ref="RCC11:RCF11"/>
    <mergeCell ref="RCG11:RCJ11"/>
    <mergeCell ref="RCK11:RCN11"/>
    <mergeCell ref="RCO11:RCR11"/>
    <mergeCell ref="RCS11:RCV11"/>
    <mergeCell ref="RBA11:RBD11"/>
    <mergeCell ref="RBE11:RBH11"/>
    <mergeCell ref="RBI11:RBL11"/>
    <mergeCell ref="RBM11:RBP11"/>
    <mergeCell ref="RBQ11:RBT11"/>
    <mergeCell ref="RBU11:RBX11"/>
    <mergeCell ref="RAC11:RAF11"/>
    <mergeCell ref="RAG11:RAJ11"/>
    <mergeCell ref="RAK11:RAN11"/>
    <mergeCell ref="RAO11:RAR11"/>
    <mergeCell ref="RAS11:RAV11"/>
    <mergeCell ref="RAW11:RAZ11"/>
    <mergeCell ref="QZE11:QZH11"/>
    <mergeCell ref="QZI11:QZL11"/>
    <mergeCell ref="QZM11:QZP11"/>
    <mergeCell ref="QZQ11:QZT11"/>
    <mergeCell ref="QZU11:QZX11"/>
    <mergeCell ref="QZY11:RAB11"/>
    <mergeCell ref="QYG11:QYJ11"/>
    <mergeCell ref="QYK11:QYN11"/>
    <mergeCell ref="QYO11:QYR11"/>
    <mergeCell ref="QYS11:QYV11"/>
    <mergeCell ref="QYW11:QYZ11"/>
    <mergeCell ref="QZA11:QZD11"/>
    <mergeCell ref="QXI11:QXL11"/>
    <mergeCell ref="QXM11:QXP11"/>
    <mergeCell ref="QXQ11:QXT11"/>
    <mergeCell ref="QXU11:QXX11"/>
    <mergeCell ref="QXY11:QYB11"/>
    <mergeCell ref="QYC11:QYF11"/>
    <mergeCell ref="QWK11:QWN11"/>
    <mergeCell ref="QWO11:QWR11"/>
    <mergeCell ref="QWS11:QWV11"/>
    <mergeCell ref="QWW11:QWZ11"/>
    <mergeCell ref="QXA11:QXD11"/>
    <mergeCell ref="QXE11:QXH11"/>
    <mergeCell ref="QVM11:QVP11"/>
    <mergeCell ref="QVQ11:QVT11"/>
    <mergeCell ref="QVU11:QVX11"/>
    <mergeCell ref="QVY11:QWB11"/>
    <mergeCell ref="QWC11:QWF11"/>
    <mergeCell ref="QWG11:QWJ11"/>
    <mergeCell ref="QUO11:QUR11"/>
    <mergeCell ref="QUS11:QUV11"/>
    <mergeCell ref="QUW11:QUZ11"/>
    <mergeCell ref="QVA11:QVD11"/>
    <mergeCell ref="QVE11:QVH11"/>
    <mergeCell ref="QVI11:QVL11"/>
    <mergeCell ref="QTQ11:QTT11"/>
    <mergeCell ref="QTU11:QTX11"/>
    <mergeCell ref="QTY11:QUB11"/>
    <mergeCell ref="QUC11:QUF11"/>
    <mergeCell ref="QUG11:QUJ11"/>
    <mergeCell ref="QUK11:QUN11"/>
    <mergeCell ref="QSS11:QSV11"/>
    <mergeCell ref="QSW11:QSZ11"/>
    <mergeCell ref="QTA11:QTD11"/>
    <mergeCell ref="QTE11:QTH11"/>
    <mergeCell ref="QTI11:QTL11"/>
    <mergeCell ref="QTM11:QTP11"/>
    <mergeCell ref="QRU11:QRX11"/>
    <mergeCell ref="QRY11:QSB11"/>
    <mergeCell ref="QSC11:QSF11"/>
    <mergeCell ref="QSG11:QSJ11"/>
    <mergeCell ref="QSK11:QSN11"/>
    <mergeCell ref="QSO11:QSR11"/>
    <mergeCell ref="QQW11:QQZ11"/>
    <mergeCell ref="QRA11:QRD11"/>
    <mergeCell ref="QRE11:QRH11"/>
    <mergeCell ref="QRI11:QRL11"/>
    <mergeCell ref="QRM11:QRP11"/>
    <mergeCell ref="QRQ11:QRT11"/>
    <mergeCell ref="QPY11:QQB11"/>
    <mergeCell ref="QQC11:QQF11"/>
    <mergeCell ref="QQG11:QQJ11"/>
    <mergeCell ref="QQK11:QQN11"/>
    <mergeCell ref="QQO11:QQR11"/>
    <mergeCell ref="QQS11:QQV11"/>
    <mergeCell ref="QPA11:QPD11"/>
    <mergeCell ref="QPE11:QPH11"/>
    <mergeCell ref="QPI11:QPL11"/>
    <mergeCell ref="QPM11:QPP11"/>
    <mergeCell ref="QPQ11:QPT11"/>
    <mergeCell ref="QPU11:QPX11"/>
    <mergeCell ref="QOC11:QOF11"/>
    <mergeCell ref="QOG11:QOJ11"/>
    <mergeCell ref="QOK11:QON11"/>
    <mergeCell ref="QOO11:QOR11"/>
    <mergeCell ref="QOS11:QOV11"/>
    <mergeCell ref="QOW11:QOZ11"/>
    <mergeCell ref="QNE11:QNH11"/>
    <mergeCell ref="QNI11:QNL11"/>
    <mergeCell ref="QNM11:QNP11"/>
    <mergeCell ref="QNQ11:QNT11"/>
    <mergeCell ref="QNU11:QNX11"/>
    <mergeCell ref="QNY11:QOB11"/>
    <mergeCell ref="QMG11:QMJ11"/>
    <mergeCell ref="QMK11:QMN11"/>
    <mergeCell ref="QMO11:QMR11"/>
    <mergeCell ref="QMS11:QMV11"/>
    <mergeCell ref="QMW11:QMZ11"/>
    <mergeCell ref="QNA11:QND11"/>
    <mergeCell ref="QLI11:QLL11"/>
    <mergeCell ref="QLM11:QLP11"/>
    <mergeCell ref="QLQ11:QLT11"/>
    <mergeCell ref="QLU11:QLX11"/>
    <mergeCell ref="QLY11:QMB11"/>
    <mergeCell ref="QMC11:QMF11"/>
    <mergeCell ref="QKK11:QKN11"/>
    <mergeCell ref="QKO11:QKR11"/>
    <mergeCell ref="QKS11:QKV11"/>
    <mergeCell ref="QKW11:QKZ11"/>
    <mergeCell ref="QLA11:QLD11"/>
    <mergeCell ref="QLE11:QLH11"/>
    <mergeCell ref="QJM11:QJP11"/>
    <mergeCell ref="QJQ11:QJT11"/>
    <mergeCell ref="QJU11:QJX11"/>
    <mergeCell ref="QJY11:QKB11"/>
    <mergeCell ref="QKC11:QKF11"/>
    <mergeCell ref="QKG11:QKJ11"/>
    <mergeCell ref="QIO11:QIR11"/>
    <mergeCell ref="QIS11:QIV11"/>
    <mergeCell ref="QIW11:QIZ11"/>
    <mergeCell ref="QJA11:QJD11"/>
    <mergeCell ref="QJE11:QJH11"/>
    <mergeCell ref="QJI11:QJL11"/>
    <mergeCell ref="QHQ11:QHT11"/>
    <mergeCell ref="QHU11:QHX11"/>
    <mergeCell ref="QHY11:QIB11"/>
    <mergeCell ref="QIC11:QIF11"/>
    <mergeCell ref="QIG11:QIJ11"/>
    <mergeCell ref="QIK11:QIN11"/>
    <mergeCell ref="QGS11:QGV11"/>
    <mergeCell ref="QGW11:QGZ11"/>
    <mergeCell ref="QHA11:QHD11"/>
    <mergeCell ref="QHE11:QHH11"/>
    <mergeCell ref="QHI11:QHL11"/>
    <mergeCell ref="QHM11:QHP11"/>
    <mergeCell ref="QFU11:QFX11"/>
    <mergeCell ref="QFY11:QGB11"/>
    <mergeCell ref="QGC11:QGF11"/>
    <mergeCell ref="QGG11:QGJ11"/>
    <mergeCell ref="QGK11:QGN11"/>
    <mergeCell ref="QGO11:QGR11"/>
    <mergeCell ref="QEW11:QEZ11"/>
    <mergeCell ref="QFA11:QFD11"/>
    <mergeCell ref="QFE11:QFH11"/>
    <mergeCell ref="QFI11:QFL11"/>
    <mergeCell ref="QFM11:QFP11"/>
    <mergeCell ref="QFQ11:QFT11"/>
    <mergeCell ref="QDY11:QEB11"/>
    <mergeCell ref="QEC11:QEF11"/>
    <mergeCell ref="QEG11:QEJ11"/>
    <mergeCell ref="QEK11:QEN11"/>
    <mergeCell ref="QEO11:QER11"/>
    <mergeCell ref="QES11:QEV11"/>
    <mergeCell ref="QDA11:QDD11"/>
    <mergeCell ref="QDE11:QDH11"/>
    <mergeCell ref="QDI11:QDL11"/>
    <mergeCell ref="QDM11:QDP11"/>
    <mergeCell ref="QDQ11:QDT11"/>
    <mergeCell ref="QDU11:QDX11"/>
    <mergeCell ref="QCC11:QCF11"/>
    <mergeCell ref="QCG11:QCJ11"/>
    <mergeCell ref="QCK11:QCN11"/>
    <mergeCell ref="QCO11:QCR11"/>
    <mergeCell ref="QCS11:QCV11"/>
    <mergeCell ref="QCW11:QCZ11"/>
    <mergeCell ref="QBE11:QBH11"/>
    <mergeCell ref="QBI11:QBL11"/>
    <mergeCell ref="QBM11:QBP11"/>
    <mergeCell ref="QBQ11:QBT11"/>
    <mergeCell ref="QBU11:QBX11"/>
    <mergeCell ref="QBY11:QCB11"/>
    <mergeCell ref="QAG11:QAJ11"/>
    <mergeCell ref="QAK11:QAN11"/>
    <mergeCell ref="QAO11:QAR11"/>
    <mergeCell ref="QAS11:QAV11"/>
    <mergeCell ref="QAW11:QAZ11"/>
    <mergeCell ref="QBA11:QBD11"/>
    <mergeCell ref="PZI11:PZL11"/>
    <mergeCell ref="PZM11:PZP11"/>
    <mergeCell ref="PZQ11:PZT11"/>
    <mergeCell ref="PZU11:PZX11"/>
    <mergeCell ref="PZY11:QAB11"/>
    <mergeCell ref="QAC11:QAF11"/>
    <mergeCell ref="PYK11:PYN11"/>
    <mergeCell ref="PYO11:PYR11"/>
    <mergeCell ref="PYS11:PYV11"/>
    <mergeCell ref="PYW11:PYZ11"/>
    <mergeCell ref="PZA11:PZD11"/>
    <mergeCell ref="PZE11:PZH11"/>
    <mergeCell ref="PXM11:PXP11"/>
    <mergeCell ref="PXQ11:PXT11"/>
    <mergeCell ref="PXU11:PXX11"/>
    <mergeCell ref="PXY11:PYB11"/>
    <mergeCell ref="PYC11:PYF11"/>
    <mergeCell ref="PYG11:PYJ11"/>
    <mergeCell ref="PWO11:PWR11"/>
    <mergeCell ref="PWS11:PWV11"/>
    <mergeCell ref="PWW11:PWZ11"/>
    <mergeCell ref="PXA11:PXD11"/>
    <mergeCell ref="PXE11:PXH11"/>
    <mergeCell ref="PXI11:PXL11"/>
    <mergeCell ref="PVQ11:PVT11"/>
    <mergeCell ref="PVU11:PVX11"/>
    <mergeCell ref="PVY11:PWB11"/>
    <mergeCell ref="PWC11:PWF11"/>
    <mergeCell ref="PWG11:PWJ11"/>
    <mergeCell ref="PWK11:PWN11"/>
    <mergeCell ref="PUS11:PUV11"/>
    <mergeCell ref="PUW11:PUZ11"/>
    <mergeCell ref="PVA11:PVD11"/>
    <mergeCell ref="PVE11:PVH11"/>
    <mergeCell ref="PVI11:PVL11"/>
    <mergeCell ref="PVM11:PVP11"/>
    <mergeCell ref="PTU11:PTX11"/>
    <mergeCell ref="PTY11:PUB11"/>
    <mergeCell ref="PUC11:PUF11"/>
    <mergeCell ref="PUG11:PUJ11"/>
    <mergeCell ref="PUK11:PUN11"/>
    <mergeCell ref="PUO11:PUR11"/>
    <mergeCell ref="PSW11:PSZ11"/>
    <mergeCell ref="PTA11:PTD11"/>
    <mergeCell ref="PTE11:PTH11"/>
    <mergeCell ref="PTI11:PTL11"/>
    <mergeCell ref="PTM11:PTP11"/>
    <mergeCell ref="PTQ11:PTT11"/>
    <mergeCell ref="PRY11:PSB11"/>
    <mergeCell ref="PSC11:PSF11"/>
    <mergeCell ref="PSG11:PSJ11"/>
    <mergeCell ref="PSK11:PSN11"/>
    <mergeCell ref="PSO11:PSR11"/>
    <mergeCell ref="PSS11:PSV11"/>
    <mergeCell ref="PRA11:PRD11"/>
    <mergeCell ref="PRE11:PRH11"/>
    <mergeCell ref="PRI11:PRL11"/>
    <mergeCell ref="PRM11:PRP11"/>
    <mergeCell ref="PRQ11:PRT11"/>
    <mergeCell ref="PRU11:PRX11"/>
    <mergeCell ref="PQC11:PQF11"/>
    <mergeCell ref="PQG11:PQJ11"/>
    <mergeCell ref="PQK11:PQN11"/>
    <mergeCell ref="PQO11:PQR11"/>
    <mergeCell ref="PQS11:PQV11"/>
    <mergeCell ref="PQW11:PQZ11"/>
    <mergeCell ref="PPE11:PPH11"/>
    <mergeCell ref="PPI11:PPL11"/>
    <mergeCell ref="PPM11:PPP11"/>
    <mergeCell ref="PPQ11:PPT11"/>
    <mergeCell ref="PPU11:PPX11"/>
    <mergeCell ref="PPY11:PQB11"/>
    <mergeCell ref="POG11:POJ11"/>
    <mergeCell ref="POK11:PON11"/>
    <mergeCell ref="POO11:POR11"/>
    <mergeCell ref="POS11:POV11"/>
    <mergeCell ref="POW11:POZ11"/>
    <mergeCell ref="PPA11:PPD11"/>
    <mergeCell ref="PNI11:PNL11"/>
    <mergeCell ref="PNM11:PNP11"/>
    <mergeCell ref="PNQ11:PNT11"/>
    <mergeCell ref="PNU11:PNX11"/>
    <mergeCell ref="PNY11:POB11"/>
    <mergeCell ref="POC11:POF11"/>
    <mergeCell ref="PMK11:PMN11"/>
    <mergeCell ref="PMO11:PMR11"/>
    <mergeCell ref="PMS11:PMV11"/>
    <mergeCell ref="PMW11:PMZ11"/>
    <mergeCell ref="PNA11:PND11"/>
    <mergeCell ref="PNE11:PNH11"/>
    <mergeCell ref="PLM11:PLP11"/>
    <mergeCell ref="PLQ11:PLT11"/>
    <mergeCell ref="PLU11:PLX11"/>
    <mergeCell ref="PLY11:PMB11"/>
    <mergeCell ref="PMC11:PMF11"/>
    <mergeCell ref="PMG11:PMJ11"/>
    <mergeCell ref="PKO11:PKR11"/>
    <mergeCell ref="PKS11:PKV11"/>
    <mergeCell ref="PKW11:PKZ11"/>
    <mergeCell ref="PLA11:PLD11"/>
    <mergeCell ref="PLE11:PLH11"/>
    <mergeCell ref="PLI11:PLL11"/>
    <mergeCell ref="PJQ11:PJT11"/>
    <mergeCell ref="PJU11:PJX11"/>
    <mergeCell ref="PJY11:PKB11"/>
    <mergeCell ref="PKC11:PKF11"/>
    <mergeCell ref="PKG11:PKJ11"/>
    <mergeCell ref="PKK11:PKN11"/>
    <mergeCell ref="PIS11:PIV11"/>
    <mergeCell ref="PIW11:PIZ11"/>
    <mergeCell ref="PJA11:PJD11"/>
    <mergeCell ref="PJE11:PJH11"/>
    <mergeCell ref="PJI11:PJL11"/>
    <mergeCell ref="PJM11:PJP11"/>
    <mergeCell ref="PHU11:PHX11"/>
    <mergeCell ref="PHY11:PIB11"/>
    <mergeCell ref="PIC11:PIF11"/>
    <mergeCell ref="PIG11:PIJ11"/>
    <mergeCell ref="PIK11:PIN11"/>
    <mergeCell ref="PIO11:PIR11"/>
    <mergeCell ref="PGW11:PGZ11"/>
    <mergeCell ref="PHA11:PHD11"/>
    <mergeCell ref="PHE11:PHH11"/>
    <mergeCell ref="PHI11:PHL11"/>
    <mergeCell ref="PHM11:PHP11"/>
    <mergeCell ref="PHQ11:PHT11"/>
    <mergeCell ref="PFY11:PGB11"/>
    <mergeCell ref="PGC11:PGF11"/>
    <mergeCell ref="PGG11:PGJ11"/>
    <mergeCell ref="PGK11:PGN11"/>
    <mergeCell ref="PGO11:PGR11"/>
    <mergeCell ref="PGS11:PGV11"/>
    <mergeCell ref="PFA11:PFD11"/>
    <mergeCell ref="PFE11:PFH11"/>
    <mergeCell ref="PFI11:PFL11"/>
    <mergeCell ref="PFM11:PFP11"/>
    <mergeCell ref="PFQ11:PFT11"/>
    <mergeCell ref="PFU11:PFX11"/>
    <mergeCell ref="PEC11:PEF11"/>
    <mergeCell ref="PEG11:PEJ11"/>
    <mergeCell ref="PEK11:PEN11"/>
    <mergeCell ref="PEO11:PER11"/>
    <mergeCell ref="PES11:PEV11"/>
    <mergeCell ref="PEW11:PEZ11"/>
    <mergeCell ref="PDE11:PDH11"/>
    <mergeCell ref="PDI11:PDL11"/>
    <mergeCell ref="PDM11:PDP11"/>
    <mergeCell ref="PDQ11:PDT11"/>
    <mergeCell ref="PDU11:PDX11"/>
    <mergeCell ref="PDY11:PEB11"/>
    <mergeCell ref="PCG11:PCJ11"/>
    <mergeCell ref="PCK11:PCN11"/>
    <mergeCell ref="PCO11:PCR11"/>
    <mergeCell ref="PCS11:PCV11"/>
    <mergeCell ref="PCW11:PCZ11"/>
    <mergeCell ref="PDA11:PDD11"/>
    <mergeCell ref="PBI11:PBL11"/>
    <mergeCell ref="PBM11:PBP11"/>
    <mergeCell ref="PBQ11:PBT11"/>
    <mergeCell ref="PBU11:PBX11"/>
    <mergeCell ref="PBY11:PCB11"/>
    <mergeCell ref="PCC11:PCF11"/>
    <mergeCell ref="PAK11:PAN11"/>
    <mergeCell ref="PAO11:PAR11"/>
    <mergeCell ref="PAS11:PAV11"/>
    <mergeCell ref="PAW11:PAZ11"/>
    <mergeCell ref="PBA11:PBD11"/>
    <mergeCell ref="PBE11:PBH11"/>
    <mergeCell ref="OZM11:OZP11"/>
    <mergeCell ref="OZQ11:OZT11"/>
    <mergeCell ref="OZU11:OZX11"/>
    <mergeCell ref="OZY11:PAB11"/>
    <mergeCell ref="PAC11:PAF11"/>
    <mergeCell ref="PAG11:PAJ11"/>
    <mergeCell ref="OYO11:OYR11"/>
    <mergeCell ref="OYS11:OYV11"/>
    <mergeCell ref="OYW11:OYZ11"/>
    <mergeCell ref="OZA11:OZD11"/>
    <mergeCell ref="OZE11:OZH11"/>
    <mergeCell ref="OZI11:OZL11"/>
    <mergeCell ref="OXQ11:OXT11"/>
    <mergeCell ref="OXU11:OXX11"/>
    <mergeCell ref="OXY11:OYB11"/>
    <mergeCell ref="OYC11:OYF11"/>
    <mergeCell ref="OYG11:OYJ11"/>
    <mergeCell ref="OYK11:OYN11"/>
    <mergeCell ref="OWS11:OWV11"/>
    <mergeCell ref="OWW11:OWZ11"/>
    <mergeCell ref="OXA11:OXD11"/>
    <mergeCell ref="OXE11:OXH11"/>
    <mergeCell ref="OXI11:OXL11"/>
    <mergeCell ref="OXM11:OXP11"/>
    <mergeCell ref="OVU11:OVX11"/>
    <mergeCell ref="OVY11:OWB11"/>
    <mergeCell ref="OWC11:OWF11"/>
    <mergeCell ref="OWG11:OWJ11"/>
    <mergeCell ref="OWK11:OWN11"/>
    <mergeCell ref="OWO11:OWR11"/>
    <mergeCell ref="OUW11:OUZ11"/>
    <mergeCell ref="OVA11:OVD11"/>
    <mergeCell ref="OVE11:OVH11"/>
    <mergeCell ref="OVI11:OVL11"/>
    <mergeCell ref="OVM11:OVP11"/>
    <mergeCell ref="OVQ11:OVT11"/>
    <mergeCell ref="OTY11:OUB11"/>
    <mergeCell ref="OUC11:OUF11"/>
    <mergeCell ref="OUG11:OUJ11"/>
    <mergeCell ref="OUK11:OUN11"/>
    <mergeCell ref="OUO11:OUR11"/>
    <mergeCell ref="OUS11:OUV11"/>
    <mergeCell ref="OTA11:OTD11"/>
    <mergeCell ref="OTE11:OTH11"/>
    <mergeCell ref="OTI11:OTL11"/>
    <mergeCell ref="OTM11:OTP11"/>
    <mergeCell ref="OTQ11:OTT11"/>
    <mergeCell ref="OTU11:OTX11"/>
    <mergeCell ref="OSC11:OSF11"/>
    <mergeCell ref="OSG11:OSJ11"/>
    <mergeCell ref="OSK11:OSN11"/>
    <mergeCell ref="OSO11:OSR11"/>
    <mergeCell ref="OSS11:OSV11"/>
    <mergeCell ref="OSW11:OSZ11"/>
    <mergeCell ref="ORE11:ORH11"/>
    <mergeCell ref="ORI11:ORL11"/>
    <mergeCell ref="ORM11:ORP11"/>
    <mergeCell ref="ORQ11:ORT11"/>
    <mergeCell ref="ORU11:ORX11"/>
    <mergeCell ref="ORY11:OSB11"/>
    <mergeCell ref="OQG11:OQJ11"/>
    <mergeCell ref="OQK11:OQN11"/>
    <mergeCell ref="OQO11:OQR11"/>
    <mergeCell ref="OQS11:OQV11"/>
    <mergeCell ref="OQW11:OQZ11"/>
    <mergeCell ref="ORA11:ORD11"/>
    <mergeCell ref="OPI11:OPL11"/>
    <mergeCell ref="OPM11:OPP11"/>
    <mergeCell ref="OPQ11:OPT11"/>
    <mergeCell ref="OPU11:OPX11"/>
    <mergeCell ref="OPY11:OQB11"/>
    <mergeCell ref="OQC11:OQF11"/>
    <mergeCell ref="OOK11:OON11"/>
    <mergeCell ref="OOO11:OOR11"/>
    <mergeCell ref="OOS11:OOV11"/>
    <mergeCell ref="OOW11:OOZ11"/>
    <mergeCell ref="OPA11:OPD11"/>
    <mergeCell ref="OPE11:OPH11"/>
    <mergeCell ref="ONM11:ONP11"/>
    <mergeCell ref="ONQ11:ONT11"/>
    <mergeCell ref="ONU11:ONX11"/>
    <mergeCell ref="ONY11:OOB11"/>
    <mergeCell ref="OOC11:OOF11"/>
    <mergeCell ref="OOG11:OOJ11"/>
    <mergeCell ref="OMO11:OMR11"/>
    <mergeCell ref="OMS11:OMV11"/>
    <mergeCell ref="OMW11:OMZ11"/>
    <mergeCell ref="ONA11:OND11"/>
    <mergeCell ref="ONE11:ONH11"/>
    <mergeCell ref="ONI11:ONL11"/>
    <mergeCell ref="OLQ11:OLT11"/>
    <mergeCell ref="OLU11:OLX11"/>
    <mergeCell ref="OLY11:OMB11"/>
    <mergeCell ref="OMC11:OMF11"/>
    <mergeCell ref="OMG11:OMJ11"/>
    <mergeCell ref="OMK11:OMN11"/>
    <mergeCell ref="OKS11:OKV11"/>
    <mergeCell ref="OKW11:OKZ11"/>
    <mergeCell ref="OLA11:OLD11"/>
    <mergeCell ref="OLE11:OLH11"/>
    <mergeCell ref="OLI11:OLL11"/>
    <mergeCell ref="OLM11:OLP11"/>
    <mergeCell ref="OJU11:OJX11"/>
    <mergeCell ref="OJY11:OKB11"/>
    <mergeCell ref="OKC11:OKF11"/>
    <mergeCell ref="OKG11:OKJ11"/>
    <mergeCell ref="OKK11:OKN11"/>
    <mergeCell ref="OKO11:OKR11"/>
    <mergeCell ref="OIW11:OIZ11"/>
    <mergeCell ref="OJA11:OJD11"/>
    <mergeCell ref="OJE11:OJH11"/>
    <mergeCell ref="OJI11:OJL11"/>
    <mergeCell ref="OJM11:OJP11"/>
    <mergeCell ref="OJQ11:OJT11"/>
    <mergeCell ref="OHY11:OIB11"/>
    <mergeCell ref="OIC11:OIF11"/>
    <mergeCell ref="OIG11:OIJ11"/>
    <mergeCell ref="OIK11:OIN11"/>
    <mergeCell ref="OIO11:OIR11"/>
    <mergeCell ref="OIS11:OIV11"/>
    <mergeCell ref="OHA11:OHD11"/>
    <mergeCell ref="OHE11:OHH11"/>
    <mergeCell ref="OHI11:OHL11"/>
    <mergeCell ref="OHM11:OHP11"/>
    <mergeCell ref="OHQ11:OHT11"/>
    <mergeCell ref="OHU11:OHX11"/>
    <mergeCell ref="OGC11:OGF11"/>
    <mergeCell ref="OGG11:OGJ11"/>
    <mergeCell ref="OGK11:OGN11"/>
    <mergeCell ref="OGO11:OGR11"/>
    <mergeCell ref="OGS11:OGV11"/>
    <mergeCell ref="OGW11:OGZ11"/>
    <mergeCell ref="OFE11:OFH11"/>
    <mergeCell ref="OFI11:OFL11"/>
    <mergeCell ref="OFM11:OFP11"/>
    <mergeCell ref="OFQ11:OFT11"/>
    <mergeCell ref="OFU11:OFX11"/>
    <mergeCell ref="OFY11:OGB11"/>
    <mergeCell ref="OEG11:OEJ11"/>
    <mergeCell ref="OEK11:OEN11"/>
    <mergeCell ref="OEO11:OER11"/>
    <mergeCell ref="OES11:OEV11"/>
    <mergeCell ref="OEW11:OEZ11"/>
    <mergeCell ref="OFA11:OFD11"/>
    <mergeCell ref="ODI11:ODL11"/>
    <mergeCell ref="ODM11:ODP11"/>
    <mergeCell ref="ODQ11:ODT11"/>
    <mergeCell ref="ODU11:ODX11"/>
    <mergeCell ref="ODY11:OEB11"/>
    <mergeCell ref="OEC11:OEF11"/>
    <mergeCell ref="OCK11:OCN11"/>
    <mergeCell ref="OCO11:OCR11"/>
    <mergeCell ref="OCS11:OCV11"/>
    <mergeCell ref="OCW11:OCZ11"/>
    <mergeCell ref="ODA11:ODD11"/>
    <mergeCell ref="ODE11:ODH11"/>
    <mergeCell ref="OBM11:OBP11"/>
    <mergeCell ref="OBQ11:OBT11"/>
    <mergeCell ref="OBU11:OBX11"/>
    <mergeCell ref="OBY11:OCB11"/>
    <mergeCell ref="OCC11:OCF11"/>
    <mergeCell ref="OCG11:OCJ11"/>
    <mergeCell ref="OAO11:OAR11"/>
    <mergeCell ref="OAS11:OAV11"/>
    <mergeCell ref="OAW11:OAZ11"/>
    <mergeCell ref="OBA11:OBD11"/>
    <mergeCell ref="OBE11:OBH11"/>
    <mergeCell ref="OBI11:OBL11"/>
    <mergeCell ref="NZQ11:NZT11"/>
    <mergeCell ref="NZU11:NZX11"/>
    <mergeCell ref="NZY11:OAB11"/>
    <mergeCell ref="OAC11:OAF11"/>
    <mergeCell ref="OAG11:OAJ11"/>
    <mergeCell ref="OAK11:OAN11"/>
    <mergeCell ref="NYS11:NYV11"/>
    <mergeCell ref="NYW11:NYZ11"/>
    <mergeCell ref="NZA11:NZD11"/>
    <mergeCell ref="NZE11:NZH11"/>
    <mergeCell ref="NZI11:NZL11"/>
    <mergeCell ref="NZM11:NZP11"/>
    <mergeCell ref="NXU11:NXX11"/>
    <mergeCell ref="NXY11:NYB11"/>
    <mergeCell ref="NYC11:NYF11"/>
    <mergeCell ref="NYG11:NYJ11"/>
    <mergeCell ref="NYK11:NYN11"/>
    <mergeCell ref="NYO11:NYR11"/>
    <mergeCell ref="NWW11:NWZ11"/>
    <mergeCell ref="NXA11:NXD11"/>
    <mergeCell ref="NXE11:NXH11"/>
    <mergeCell ref="NXI11:NXL11"/>
    <mergeCell ref="NXM11:NXP11"/>
    <mergeCell ref="NXQ11:NXT11"/>
    <mergeCell ref="NVY11:NWB11"/>
    <mergeCell ref="NWC11:NWF11"/>
    <mergeCell ref="NWG11:NWJ11"/>
    <mergeCell ref="NWK11:NWN11"/>
    <mergeCell ref="NWO11:NWR11"/>
    <mergeCell ref="NWS11:NWV11"/>
    <mergeCell ref="NVA11:NVD11"/>
    <mergeCell ref="NVE11:NVH11"/>
    <mergeCell ref="NVI11:NVL11"/>
    <mergeCell ref="NVM11:NVP11"/>
    <mergeCell ref="NVQ11:NVT11"/>
    <mergeCell ref="NVU11:NVX11"/>
    <mergeCell ref="NUC11:NUF11"/>
    <mergeCell ref="NUG11:NUJ11"/>
    <mergeCell ref="NUK11:NUN11"/>
    <mergeCell ref="NUO11:NUR11"/>
    <mergeCell ref="NUS11:NUV11"/>
    <mergeCell ref="NUW11:NUZ11"/>
    <mergeCell ref="NTE11:NTH11"/>
    <mergeCell ref="NTI11:NTL11"/>
    <mergeCell ref="NTM11:NTP11"/>
    <mergeCell ref="NTQ11:NTT11"/>
    <mergeCell ref="NTU11:NTX11"/>
    <mergeCell ref="NTY11:NUB11"/>
    <mergeCell ref="NSG11:NSJ11"/>
    <mergeCell ref="NSK11:NSN11"/>
    <mergeCell ref="NSO11:NSR11"/>
    <mergeCell ref="NSS11:NSV11"/>
    <mergeCell ref="NSW11:NSZ11"/>
    <mergeCell ref="NTA11:NTD11"/>
    <mergeCell ref="NRI11:NRL11"/>
    <mergeCell ref="NRM11:NRP11"/>
    <mergeCell ref="NRQ11:NRT11"/>
    <mergeCell ref="NRU11:NRX11"/>
    <mergeCell ref="NRY11:NSB11"/>
    <mergeCell ref="NSC11:NSF11"/>
    <mergeCell ref="NQK11:NQN11"/>
    <mergeCell ref="NQO11:NQR11"/>
    <mergeCell ref="NQS11:NQV11"/>
    <mergeCell ref="NQW11:NQZ11"/>
    <mergeCell ref="NRA11:NRD11"/>
    <mergeCell ref="NRE11:NRH11"/>
    <mergeCell ref="NPM11:NPP11"/>
    <mergeCell ref="NPQ11:NPT11"/>
    <mergeCell ref="NPU11:NPX11"/>
    <mergeCell ref="NPY11:NQB11"/>
    <mergeCell ref="NQC11:NQF11"/>
    <mergeCell ref="NQG11:NQJ11"/>
    <mergeCell ref="NOO11:NOR11"/>
    <mergeCell ref="NOS11:NOV11"/>
    <mergeCell ref="NOW11:NOZ11"/>
    <mergeCell ref="NPA11:NPD11"/>
    <mergeCell ref="NPE11:NPH11"/>
    <mergeCell ref="NPI11:NPL11"/>
    <mergeCell ref="NNQ11:NNT11"/>
    <mergeCell ref="NNU11:NNX11"/>
    <mergeCell ref="NNY11:NOB11"/>
    <mergeCell ref="NOC11:NOF11"/>
    <mergeCell ref="NOG11:NOJ11"/>
    <mergeCell ref="NOK11:NON11"/>
    <mergeCell ref="NMS11:NMV11"/>
    <mergeCell ref="NMW11:NMZ11"/>
    <mergeCell ref="NNA11:NND11"/>
    <mergeCell ref="NNE11:NNH11"/>
    <mergeCell ref="NNI11:NNL11"/>
    <mergeCell ref="NNM11:NNP11"/>
    <mergeCell ref="NLU11:NLX11"/>
    <mergeCell ref="NLY11:NMB11"/>
    <mergeCell ref="NMC11:NMF11"/>
    <mergeCell ref="NMG11:NMJ11"/>
    <mergeCell ref="NMK11:NMN11"/>
    <mergeCell ref="NMO11:NMR11"/>
    <mergeCell ref="NKW11:NKZ11"/>
    <mergeCell ref="NLA11:NLD11"/>
    <mergeCell ref="NLE11:NLH11"/>
    <mergeCell ref="NLI11:NLL11"/>
    <mergeCell ref="NLM11:NLP11"/>
    <mergeCell ref="NLQ11:NLT11"/>
    <mergeCell ref="NJY11:NKB11"/>
    <mergeCell ref="NKC11:NKF11"/>
    <mergeCell ref="NKG11:NKJ11"/>
    <mergeCell ref="NKK11:NKN11"/>
    <mergeCell ref="NKO11:NKR11"/>
    <mergeCell ref="NKS11:NKV11"/>
    <mergeCell ref="NJA11:NJD11"/>
    <mergeCell ref="NJE11:NJH11"/>
    <mergeCell ref="NJI11:NJL11"/>
    <mergeCell ref="NJM11:NJP11"/>
    <mergeCell ref="NJQ11:NJT11"/>
    <mergeCell ref="NJU11:NJX11"/>
    <mergeCell ref="NIC11:NIF11"/>
    <mergeCell ref="NIG11:NIJ11"/>
    <mergeCell ref="NIK11:NIN11"/>
    <mergeCell ref="NIO11:NIR11"/>
    <mergeCell ref="NIS11:NIV11"/>
    <mergeCell ref="NIW11:NIZ11"/>
    <mergeCell ref="NHE11:NHH11"/>
    <mergeCell ref="NHI11:NHL11"/>
    <mergeCell ref="NHM11:NHP11"/>
    <mergeCell ref="NHQ11:NHT11"/>
    <mergeCell ref="NHU11:NHX11"/>
    <mergeCell ref="NHY11:NIB11"/>
    <mergeCell ref="NGG11:NGJ11"/>
    <mergeCell ref="NGK11:NGN11"/>
    <mergeCell ref="NGO11:NGR11"/>
    <mergeCell ref="NGS11:NGV11"/>
    <mergeCell ref="NGW11:NGZ11"/>
    <mergeCell ref="NHA11:NHD11"/>
    <mergeCell ref="NFI11:NFL11"/>
    <mergeCell ref="NFM11:NFP11"/>
    <mergeCell ref="NFQ11:NFT11"/>
    <mergeCell ref="NFU11:NFX11"/>
    <mergeCell ref="NFY11:NGB11"/>
    <mergeCell ref="NGC11:NGF11"/>
    <mergeCell ref="NEK11:NEN11"/>
    <mergeCell ref="NEO11:NER11"/>
    <mergeCell ref="NES11:NEV11"/>
    <mergeCell ref="NEW11:NEZ11"/>
    <mergeCell ref="NFA11:NFD11"/>
    <mergeCell ref="NFE11:NFH11"/>
    <mergeCell ref="NDM11:NDP11"/>
    <mergeCell ref="NDQ11:NDT11"/>
    <mergeCell ref="NDU11:NDX11"/>
    <mergeCell ref="NDY11:NEB11"/>
    <mergeCell ref="NEC11:NEF11"/>
    <mergeCell ref="NEG11:NEJ11"/>
    <mergeCell ref="NCO11:NCR11"/>
    <mergeCell ref="NCS11:NCV11"/>
    <mergeCell ref="NCW11:NCZ11"/>
    <mergeCell ref="NDA11:NDD11"/>
    <mergeCell ref="NDE11:NDH11"/>
    <mergeCell ref="NDI11:NDL11"/>
    <mergeCell ref="NBQ11:NBT11"/>
    <mergeCell ref="NBU11:NBX11"/>
    <mergeCell ref="NBY11:NCB11"/>
    <mergeCell ref="NCC11:NCF11"/>
    <mergeCell ref="NCG11:NCJ11"/>
    <mergeCell ref="NCK11:NCN11"/>
    <mergeCell ref="NAS11:NAV11"/>
    <mergeCell ref="NAW11:NAZ11"/>
    <mergeCell ref="NBA11:NBD11"/>
    <mergeCell ref="NBE11:NBH11"/>
    <mergeCell ref="NBI11:NBL11"/>
    <mergeCell ref="NBM11:NBP11"/>
    <mergeCell ref="MZU11:MZX11"/>
    <mergeCell ref="MZY11:NAB11"/>
    <mergeCell ref="NAC11:NAF11"/>
    <mergeCell ref="NAG11:NAJ11"/>
    <mergeCell ref="NAK11:NAN11"/>
    <mergeCell ref="NAO11:NAR11"/>
    <mergeCell ref="MYW11:MYZ11"/>
    <mergeCell ref="MZA11:MZD11"/>
    <mergeCell ref="MZE11:MZH11"/>
    <mergeCell ref="MZI11:MZL11"/>
    <mergeCell ref="MZM11:MZP11"/>
    <mergeCell ref="MZQ11:MZT11"/>
    <mergeCell ref="MXY11:MYB11"/>
    <mergeCell ref="MYC11:MYF11"/>
    <mergeCell ref="MYG11:MYJ11"/>
    <mergeCell ref="MYK11:MYN11"/>
    <mergeCell ref="MYO11:MYR11"/>
    <mergeCell ref="MYS11:MYV11"/>
    <mergeCell ref="MXA11:MXD11"/>
    <mergeCell ref="MXE11:MXH11"/>
    <mergeCell ref="MXI11:MXL11"/>
    <mergeCell ref="MXM11:MXP11"/>
    <mergeCell ref="MXQ11:MXT11"/>
    <mergeCell ref="MXU11:MXX11"/>
    <mergeCell ref="MWC11:MWF11"/>
    <mergeCell ref="MWG11:MWJ11"/>
    <mergeCell ref="MWK11:MWN11"/>
    <mergeCell ref="MWO11:MWR11"/>
    <mergeCell ref="MWS11:MWV11"/>
    <mergeCell ref="MWW11:MWZ11"/>
    <mergeCell ref="MVE11:MVH11"/>
    <mergeCell ref="MVI11:MVL11"/>
    <mergeCell ref="MVM11:MVP11"/>
    <mergeCell ref="MVQ11:MVT11"/>
    <mergeCell ref="MVU11:MVX11"/>
    <mergeCell ref="MVY11:MWB11"/>
    <mergeCell ref="MUG11:MUJ11"/>
    <mergeCell ref="MUK11:MUN11"/>
    <mergeCell ref="MUO11:MUR11"/>
    <mergeCell ref="MUS11:MUV11"/>
    <mergeCell ref="MUW11:MUZ11"/>
    <mergeCell ref="MVA11:MVD11"/>
    <mergeCell ref="MTI11:MTL11"/>
    <mergeCell ref="MTM11:MTP11"/>
    <mergeCell ref="MTQ11:MTT11"/>
    <mergeCell ref="MTU11:MTX11"/>
    <mergeCell ref="MTY11:MUB11"/>
    <mergeCell ref="MUC11:MUF11"/>
    <mergeCell ref="MSK11:MSN11"/>
    <mergeCell ref="MSO11:MSR11"/>
    <mergeCell ref="MSS11:MSV11"/>
    <mergeCell ref="MSW11:MSZ11"/>
    <mergeCell ref="MTA11:MTD11"/>
    <mergeCell ref="MTE11:MTH11"/>
    <mergeCell ref="MRM11:MRP11"/>
    <mergeCell ref="MRQ11:MRT11"/>
    <mergeCell ref="MRU11:MRX11"/>
    <mergeCell ref="MRY11:MSB11"/>
    <mergeCell ref="MSC11:MSF11"/>
    <mergeCell ref="MSG11:MSJ11"/>
    <mergeCell ref="MQO11:MQR11"/>
    <mergeCell ref="MQS11:MQV11"/>
    <mergeCell ref="MQW11:MQZ11"/>
    <mergeCell ref="MRA11:MRD11"/>
    <mergeCell ref="MRE11:MRH11"/>
    <mergeCell ref="MRI11:MRL11"/>
    <mergeCell ref="MPQ11:MPT11"/>
    <mergeCell ref="MPU11:MPX11"/>
    <mergeCell ref="MPY11:MQB11"/>
    <mergeCell ref="MQC11:MQF11"/>
    <mergeCell ref="MQG11:MQJ11"/>
    <mergeCell ref="MQK11:MQN11"/>
    <mergeCell ref="MOS11:MOV11"/>
    <mergeCell ref="MOW11:MOZ11"/>
    <mergeCell ref="MPA11:MPD11"/>
    <mergeCell ref="MPE11:MPH11"/>
    <mergeCell ref="MPI11:MPL11"/>
    <mergeCell ref="MPM11:MPP11"/>
    <mergeCell ref="MNU11:MNX11"/>
    <mergeCell ref="MNY11:MOB11"/>
    <mergeCell ref="MOC11:MOF11"/>
    <mergeCell ref="MOG11:MOJ11"/>
    <mergeCell ref="MOK11:MON11"/>
    <mergeCell ref="MOO11:MOR11"/>
    <mergeCell ref="MMW11:MMZ11"/>
    <mergeCell ref="MNA11:MND11"/>
    <mergeCell ref="MNE11:MNH11"/>
    <mergeCell ref="MNI11:MNL11"/>
    <mergeCell ref="MNM11:MNP11"/>
    <mergeCell ref="MNQ11:MNT11"/>
    <mergeCell ref="MLY11:MMB11"/>
    <mergeCell ref="MMC11:MMF11"/>
    <mergeCell ref="MMG11:MMJ11"/>
    <mergeCell ref="MMK11:MMN11"/>
    <mergeCell ref="MMO11:MMR11"/>
    <mergeCell ref="MMS11:MMV11"/>
    <mergeCell ref="MLA11:MLD11"/>
    <mergeCell ref="MLE11:MLH11"/>
    <mergeCell ref="MLI11:MLL11"/>
    <mergeCell ref="MLM11:MLP11"/>
    <mergeCell ref="MLQ11:MLT11"/>
    <mergeCell ref="MLU11:MLX11"/>
    <mergeCell ref="MKC11:MKF11"/>
    <mergeCell ref="MKG11:MKJ11"/>
    <mergeCell ref="MKK11:MKN11"/>
    <mergeCell ref="MKO11:MKR11"/>
    <mergeCell ref="MKS11:MKV11"/>
    <mergeCell ref="MKW11:MKZ11"/>
    <mergeCell ref="MJE11:MJH11"/>
    <mergeCell ref="MJI11:MJL11"/>
    <mergeCell ref="MJM11:MJP11"/>
    <mergeCell ref="MJQ11:MJT11"/>
    <mergeCell ref="MJU11:MJX11"/>
    <mergeCell ref="MJY11:MKB11"/>
    <mergeCell ref="MIG11:MIJ11"/>
    <mergeCell ref="MIK11:MIN11"/>
    <mergeCell ref="MIO11:MIR11"/>
    <mergeCell ref="MIS11:MIV11"/>
    <mergeCell ref="MIW11:MIZ11"/>
    <mergeCell ref="MJA11:MJD11"/>
    <mergeCell ref="MHI11:MHL11"/>
    <mergeCell ref="MHM11:MHP11"/>
    <mergeCell ref="MHQ11:MHT11"/>
    <mergeCell ref="MHU11:MHX11"/>
    <mergeCell ref="MHY11:MIB11"/>
    <mergeCell ref="MIC11:MIF11"/>
    <mergeCell ref="MGK11:MGN11"/>
    <mergeCell ref="MGO11:MGR11"/>
    <mergeCell ref="MGS11:MGV11"/>
    <mergeCell ref="MGW11:MGZ11"/>
    <mergeCell ref="MHA11:MHD11"/>
    <mergeCell ref="MHE11:MHH11"/>
    <mergeCell ref="MFM11:MFP11"/>
    <mergeCell ref="MFQ11:MFT11"/>
    <mergeCell ref="MFU11:MFX11"/>
    <mergeCell ref="MFY11:MGB11"/>
    <mergeCell ref="MGC11:MGF11"/>
    <mergeCell ref="MGG11:MGJ11"/>
    <mergeCell ref="MEO11:MER11"/>
    <mergeCell ref="MES11:MEV11"/>
    <mergeCell ref="MEW11:MEZ11"/>
    <mergeCell ref="MFA11:MFD11"/>
    <mergeCell ref="MFE11:MFH11"/>
    <mergeCell ref="MFI11:MFL11"/>
    <mergeCell ref="MDQ11:MDT11"/>
    <mergeCell ref="MDU11:MDX11"/>
    <mergeCell ref="MDY11:MEB11"/>
    <mergeCell ref="MEC11:MEF11"/>
    <mergeCell ref="MEG11:MEJ11"/>
    <mergeCell ref="MEK11:MEN11"/>
    <mergeCell ref="MCS11:MCV11"/>
    <mergeCell ref="MCW11:MCZ11"/>
    <mergeCell ref="MDA11:MDD11"/>
    <mergeCell ref="MDE11:MDH11"/>
    <mergeCell ref="MDI11:MDL11"/>
    <mergeCell ref="MDM11:MDP11"/>
    <mergeCell ref="MBU11:MBX11"/>
    <mergeCell ref="MBY11:MCB11"/>
    <mergeCell ref="MCC11:MCF11"/>
    <mergeCell ref="MCG11:MCJ11"/>
    <mergeCell ref="MCK11:MCN11"/>
    <mergeCell ref="MCO11:MCR11"/>
    <mergeCell ref="MAW11:MAZ11"/>
    <mergeCell ref="MBA11:MBD11"/>
    <mergeCell ref="MBE11:MBH11"/>
    <mergeCell ref="MBI11:MBL11"/>
    <mergeCell ref="MBM11:MBP11"/>
    <mergeCell ref="MBQ11:MBT11"/>
    <mergeCell ref="LZY11:MAB11"/>
    <mergeCell ref="MAC11:MAF11"/>
    <mergeCell ref="MAG11:MAJ11"/>
    <mergeCell ref="MAK11:MAN11"/>
    <mergeCell ref="MAO11:MAR11"/>
    <mergeCell ref="MAS11:MAV11"/>
    <mergeCell ref="LZA11:LZD11"/>
    <mergeCell ref="LZE11:LZH11"/>
    <mergeCell ref="LZI11:LZL11"/>
    <mergeCell ref="LZM11:LZP11"/>
    <mergeCell ref="LZQ11:LZT11"/>
    <mergeCell ref="LZU11:LZX11"/>
    <mergeCell ref="LYC11:LYF11"/>
    <mergeCell ref="LYG11:LYJ11"/>
    <mergeCell ref="LYK11:LYN11"/>
    <mergeCell ref="LYO11:LYR11"/>
    <mergeCell ref="LYS11:LYV11"/>
    <mergeCell ref="LYW11:LYZ11"/>
    <mergeCell ref="LXE11:LXH11"/>
    <mergeCell ref="LXI11:LXL11"/>
    <mergeCell ref="LXM11:LXP11"/>
    <mergeCell ref="LXQ11:LXT11"/>
    <mergeCell ref="LXU11:LXX11"/>
    <mergeCell ref="LXY11:LYB11"/>
    <mergeCell ref="LWG11:LWJ11"/>
    <mergeCell ref="LWK11:LWN11"/>
    <mergeCell ref="LWO11:LWR11"/>
    <mergeCell ref="LWS11:LWV11"/>
    <mergeCell ref="LWW11:LWZ11"/>
    <mergeCell ref="LXA11:LXD11"/>
    <mergeCell ref="LVI11:LVL11"/>
    <mergeCell ref="LVM11:LVP11"/>
    <mergeCell ref="LVQ11:LVT11"/>
    <mergeCell ref="LVU11:LVX11"/>
    <mergeCell ref="LVY11:LWB11"/>
    <mergeCell ref="LWC11:LWF11"/>
    <mergeCell ref="LUK11:LUN11"/>
    <mergeCell ref="LUO11:LUR11"/>
    <mergeCell ref="LUS11:LUV11"/>
    <mergeCell ref="LUW11:LUZ11"/>
    <mergeCell ref="LVA11:LVD11"/>
    <mergeCell ref="LVE11:LVH11"/>
    <mergeCell ref="LTM11:LTP11"/>
    <mergeCell ref="LTQ11:LTT11"/>
    <mergeCell ref="LTU11:LTX11"/>
    <mergeCell ref="LTY11:LUB11"/>
    <mergeCell ref="LUC11:LUF11"/>
    <mergeCell ref="LUG11:LUJ11"/>
    <mergeCell ref="LSO11:LSR11"/>
    <mergeCell ref="LSS11:LSV11"/>
    <mergeCell ref="LSW11:LSZ11"/>
    <mergeCell ref="LTA11:LTD11"/>
    <mergeCell ref="LTE11:LTH11"/>
    <mergeCell ref="LTI11:LTL11"/>
    <mergeCell ref="LRQ11:LRT11"/>
    <mergeCell ref="LRU11:LRX11"/>
    <mergeCell ref="LRY11:LSB11"/>
    <mergeCell ref="LSC11:LSF11"/>
    <mergeCell ref="LSG11:LSJ11"/>
    <mergeCell ref="LSK11:LSN11"/>
    <mergeCell ref="LQS11:LQV11"/>
    <mergeCell ref="LQW11:LQZ11"/>
    <mergeCell ref="LRA11:LRD11"/>
    <mergeCell ref="LRE11:LRH11"/>
    <mergeCell ref="LRI11:LRL11"/>
    <mergeCell ref="LRM11:LRP11"/>
    <mergeCell ref="LPU11:LPX11"/>
    <mergeCell ref="LPY11:LQB11"/>
    <mergeCell ref="LQC11:LQF11"/>
    <mergeCell ref="LQG11:LQJ11"/>
    <mergeCell ref="LQK11:LQN11"/>
    <mergeCell ref="LQO11:LQR11"/>
    <mergeCell ref="LOW11:LOZ11"/>
    <mergeCell ref="LPA11:LPD11"/>
    <mergeCell ref="LPE11:LPH11"/>
    <mergeCell ref="LPI11:LPL11"/>
    <mergeCell ref="LPM11:LPP11"/>
    <mergeCell ref="LPQ11:LPT11"/>
    <mergeCell ref="LNY11:LOB11"/>
    <mergeCell ref="LOC11:LOF11"/>
    <mergeCell ref="LOG11:LOJ11"/>
    <mergeCell ref="LOK11:LON11"/>
    <mergeCell ref="LOO11:LOR11"/>
    <mergeCell ref="LOS11:LOV11"/>
    <mergeCell ref="LNA11:LND11"/>
    <mergeCell ref="LNE11:LNH11"/>
    <mergeCell ref="LNI11:LNL11"/>
    <mergeCell ref="LNM11:LNP11"/>
    <mergeCell ref="LNQ11:LNT11"/>
    <mergeCell ref="LNU11:LNX11"/>
    <mergeCell ref="LMC11:LMF11"/>
    <mergeCell ref="LMG11:LMJ11"/>
    <mergeCell ref="LMK11:LMN11"/>
    <mergeCell ref="LMO11:LMR11"/>
    <mergeCell ref="LMS11:LMV11"/>
    <mergeCell ref="LMW11:LMZ11"/>
    <mergeCell ref="LLE11:LLH11"/>
    <mergeCell ref="LLI11:LLL11"/>
    <mergeCell ref="LLM11:LLP11"/>
    <mergeCell ref="LLQ11:LLT11"/>
    <mergeCell ref="LLU11:LLX11"/>
    <mergeCell ref="LLY11:LMB11"/>
    <mergeCell ref="LKG11:LKJ11"/>
    <mergeCell ref="LKK11:LKN11"/>
    <mergeCell ref="LKO11:LKR11"/>
    <mergeCell ref="LKS11:LKV11"/>
    <mergeCell ref="LKW11:LKZ11"/>
    <mergeCell ref="LLA11:LLD11"/>
    <mergeCell ref="LJI11:LJL11"/>
    <mergeCell ref="LJM11:LJP11"/>
    <mergeCell ref="LJQ11:LJT11"/>
    <mergeCell ref="LJU11:LJX11"/>
    <mergeCell ref="LJY11:LKB11"/>
    <mergeCell ref="LKC11:LKF11"/>
    <mergeCell ref="LIK11:LIN11"/>
    <mergeCell ref="LIO11:LIR11"/>
    <mergeCell ref="LIS11:LIV11"/>
    <mergeCell ref="LIW11:LIZ11"/>
    <mergeCell ref="LJA11:LJD11"/>
    <mergeCell ref="LJE11:LJH11"/>
    <mergeCell ref="LHM11:LHP11"/>
    <mergeCell ref="LHQ11:LHT11"/>
    <mergeCell ref="LHU11:LHX11"/>
    <mergeCell ref="LHY11:LIB11"/>
    <mergeCell ref="LIC11:LIF11"/>
    <mergeCell ref="LIG11:LIJ11"/>
    <mergeCell ref="LGO11:LGR11"/>
    <mergeCell ref="LGS11:LGV11"/>
    <mergeCell ref="LGW11:LGZ11"/>
    <mergeCell ref="LHA11:LHD11"/>
    <mergeCell ref="LHE11:LHH11"/>
    <mergeCell ref="LHI11:LHL11"/>
    <mergeCell ref="LFQ11:LFT11"/>
    <mergeCell ref="LFU11:LFX11"/>
    <mergeCell ref="LFY11:LGB11"/>
    <mergeCell ref="LGC11:LGF11"/>
    <mergeCell ref="LGG11:LGJ11"/>
    <mergeCell ref="LGK11:LGN11"/>
    <mergeCell ref="LES11:LEV11"/>
    <mergeCell ref="LEW11:LEZ11"/>
    <mergeCell ref="LFA11:LFD11"/>
    <mergeCell ref="LFE11:LFH11"/>
    <mergeCell ref="LFI11:LFL11"/>
    <mergeCell ref="LFM11:LFP11"/>
    <mergeCell ref="LDU11:LDX11"/>
    <mergeCell ref="LDY11:LEB11"/>
    <mergeCell ref="LEC11:LEF11"/>
    <mergeCell ref="LEG11:LEJ11"/>
    <mergeCell ref="LEK11:LEN11"/>
    <mergeCell ref="LEO11:LER11"/>
    <mergeCell ref="LCW11:LCZ11"/>
    <mergeCell ref="LDA11:LDD11"/>
    <mergeCell ref="LDE11:LDH11"/>
    <mergeCell ref="LDI11:LDL11"/>
    <mergeCell ref="LDM11:LDP11"/>
    <mergeCell ref="LDQ11:LDT11"/>
    <mergeCell ref="LBY11:LCB11"/>
    <mergeCell ref="LCC11:LCF11"/>
    <mergeCell ref="LCG11:LCJ11"/>
    <mergeCell ref="LCK11:LCN11"/>
    <mergeCell ref="LCO11:LCR11"/>
    <mergeCell ref="LCS11:LCV11"/>
    <mergeCell ref="LBA11:LBD11"/>
    <mergeCell ref="LBE11:LBH11"/>
    <mergeCell ref="LBI11:LBL11"/>
    <mergeCell ref="LBM11:LBP11"/>
    <mergeCell ref="LBQ11:LBT11"/>
    <mergeCell ref="LBU11:LBX11"/>
    <mergeCell ref="LAC11:LAF11"/>
    <mergeCell ref="LAG11:LAJ11"/>
    <mergeCell ref="LAK11:LAN11"/>
    <mergeCell ref="LAO11:LAR11"/>
    <mergeCell ref="LAS11:LAV11"/>
    <mergeCell ref="LAW11:LAZ11"/>
    <mergeCell ref="KZE11:KZH11"/>
    <mergeCell ref="KZI11:KZL11"/>
    <mergeCell ref="KZM11:KZP11"/>
    <mergeCell ref="KZQ11:KZT11"/>
    <mergeCell ref="KZU11:KZX11"/>
    <mergeCell ref="KZY11:LAB11"/>
    <mergeCell ref="KYG11:KYJ11"/>
    <mergeCell ref="KYK11:KYN11"/>
    <mergeCell ref="KYO11:KYR11"/>
    <mergeCell ref="KYS11:KYV11"/>
    <mergeCell ref="KYW11:KYZ11"/>
    <mergeCell ref="KZA11:KZD11"/>
    <mergeCell ref="KXI11:KXL11"/>
    <mergeCell ref="KXM11:KXP11"/>
    <mergeCell ref="KXQ11:KXT11"/>
    <mergeCell ref="KXU11:KXX11"/>
    <mergeCell ref="KXY11:KYB11"/>
    <mergeCell ref="KYC11:KYF11"/>
    <mergeCell ref="KWK11:KWN11"/>
    <mergeCell ref="KWO11:KWR11"/>
    <mergeCell ref="KWS11:KWV11"/>
    <mergeCell ref="KWW11:KWZ11"/>
    <mergeCell ref="KXA11:KXD11"/>
    <mergeCell ref="KXE11:KXH11"/>
    <mergeCell ref="KVM11:KVP11"/>
    <mergeCell ref="KVQ11:KVT11"/>
    <mergeCell ref="KVU11:KVX11"/>
    <mergeCell ref="KVY11:KWB11"/>
    <mergeCell ref="KWC11:KWF11"/>
    <mergeCell ref="KWG11:KWJ11"/>
    <mergeCell ref="KUO11:KUR11"/>
    <mergeCell ref="KUS11:KUV11"/>
    <mergeCell ref="KUW11:KUZ11"/>
    <mergeCell ref="KVA11:KVD11"/>
    <mergeCell ref="KVE11:KVH11"/>
    <mergeCell ref="KVI11:KVL11"/>
    <mergeCell ref="KTQ11:KTT11"/>
    <mergeCell ref="KTU11:KTX11"/>
    <mergeCell ref="KTY11:KUB11"/>
    <mergeCell ref="KUC11:KUF11"/>
    <mergeCell ref="KUG11:KUJ11"/>
    <mergeCell ref="KUK11:KUN11"/>
    <mergeCell ref="KSS11:KSV11"/>
    <mergeCell ref="KSW11:KSZ11"/>
    <mergeCell ref="KTA11:KTD11"/>
    <mergeCell ref="KTE11:KTH11"/>
    <mergeCell ref="KTI11:KTL11"/>
    <mergeCell ref="KTM11:KTP11"/>
    <mergeCell ref="KRU11:KRX11"/>
    <mergeCell ref="KRY11:KSB11"/>
    <mergeCell ref="KSC11:KSF11"/>
    <mergeCell ref="KSG11:KSJ11"/>
    <mergeCell ref="KSK11:KSN11"/>
    <mergeCell ref="KSO11:KSR11"/>
    <mergeCell ref="KQW11:KQZ11"/>
    <mergeCell ref="KRA11:KRD11"/>
    <mergeCell ref="KRE11:KRH11"/>
    <mergeCell ref="KRI11:KRL11"/>
    <mergeCell ref="KRM11:KRP11"/>
    <mergeCell ref="KRQ11:KRT11"/>
    <mergeCell ref="KPY11:KQB11"/>
    <mergeCell ref="KQC11:KQF11"/>
    <mergeCell ref="KQG11:KQJ11"/>
    <mergeCell ref="KQK11:KQN11"/>
    <mergeCell ref="KQO11:KQR11"/>
    <mergeCell ref="KQS11:KQV11"/>
    <mergeCell ref="KPA11:KPD11"/>
    <mergeCell ref="KPE11:KPH11"/>
    <mergeCell ref="KPI11:KPL11"/>
    <mergeCell ref="KPM11:KPP11"/>
    <mergeCell ref="KPQ11:KPT11"/>
    <mergeCell ref="KPU11:KPX11"/>
    <mergeCell ref="KOC11:KOF11"/>
    <mergeCell ref="KOG11:KOJ11"/>
    <mergeCell ref="KOK11:KON11"/>
    <mergeCell ref="KOO11:KOR11"/>
    <mergeCell ref="KOS11:KOV11"/>
    <mergeCell ref="KOW11:KOZ11"/>
    <mergeCell ref="KNE11:KNH11"/>
    <mergeCell ref="KNI11:KNL11"/>
    <mergeCell ref="KNM11:KNP11"/>
    <mergeCell ref="KNQ11:KNT11"/>
    <mergeCell ref="KNU11:KNX11"/>
    <mergeCell ref="KNY11:KOB11"/>
    <mergeCell ref="KMG11:KMJ11"/>
    <mergeCell ref="KMK11:KMN11"/>
    <mergeCell ref="KMO11:KMR11"/>
    <mergeCell ref="KMS11:KMV11"/>
    <mergeCell ref="KMW11:KMZ11"/>
    <mergeCell ref="KNA11:KND11"/>
    <mergeCell ref="KLI11:KLL11"/>
    <mergeCell ref="KLM11:KLP11"/>
    <mergeCell ref="KLQ11:KLT11"/>
    <mergeCell ref="KLU11:KLX11"/>
    <mergeCell ref="KLY11:KMB11"/>
    <mergeCell ref="KMC11:KMF11"/>
    <mergeCell ref="KKK11:KKN11"/>
    <mergeCell ref="KKO11:KKR11"/>
    <mergeCell ref="KKS11:KKV11"/>
    <mergeCell ref="KKW11:KKZ11"/>
    <mergeCell ref="KLA11:KLD11"/>
    <mergeCell ref="KLE11:KLH11"/>
    <mergeCell ref="KJM11:KJP11"/>
    <mergeCell ref="KJQ11:KJT11"/>
    <mergeCell ref="KJU11:KJX11"/>
    <mergeCell ref="KJY11:KKB11"/>
    <mergeCell ref="KKC11:KKF11"/>
    <mergeCell ref="KKG11:KKJ11"/>
    <mergeCell ref="KIO11:KIR11"/>
    <mergeCell ref="KIS11:KIV11"/>
    <mergeCell ref="KIW11:KIZ11"/>
    <mergeCell ref="KJA11:KJD11"/>
    <mergeCell ref="KJE11:KJH11"/>
    <mergeCell ref="KJI11:KJL11"/>
    <mergeCell ref="KHQ11:KHT11"/>
    <mergeCell ref="KHU11:KHX11"/>
    <mergeCell ref="KHY11:KIB11"/>
    <mergeCell ref="KIC11:KIF11"/>
    <mergeCell ref="KIG11:KIJ11"/>
    <mergeCell ref="KIK11:KIN11"/>
    <mergeCell ref="KGS11:KGV11"/>
    <mergeCell ref="KGW11:KGZ11"/>
    <mergeCell ref="KHA11:KHD11"/>
    <mergeCell ref="KHE11:KHH11"/>
    <mergeCell ref="KHI11:KHL11"/>
    <mergeCell ref="KHM11:KHP11"/>
    <mergeCell ref="KFU11:KFX11"/>
    <mergeCell ref="KFY11:KGB11"/>
    <mergeCell ref="KGC11:KGF11"/>
    <mergeCell ref="KGG11:KGJ11"/>
    <mergeCell ref="KGK11:KGN11"/>
    <mergeCell ref="KGO11:KGR11"/>
    <mergeCell ref="KEW11:KEZ11"/>
    <mergeCell ref="KFA11:KFD11"/>
    <mergeCell ref="KFE11:KFH11"/>
    <mergeCell ref="KFI11:KFL11"/>
    <mergeCell ref="KFM11:KFP11"/>
    <mergeCell ref="KFQ11:KFT11"/>
    <mergeCell ref="KDY11:KEB11"/>
    <mergeCell ref="KEC11:KEF11"/>
    <mergeCell ref="KEG11:KEJ11"/>
    <mergeCell ref="KEK11:KEN11"/>
    <mergeCell ref="KEO11:KER11"/>
    <mergeCell ref="KES11:KEV11"/>
    <mergeCell ref="KDA11:KDD11"/>
    <mergeCell ref="KDE11:KDH11"/>
    <mergeCell ref="KDI11:KDL11"/>
    <mergeCell ref="KDM11:KDP11"/>
    <mergeCell ref="KDQ11:KDT11"/>
    <mergeCell ref="KDU11:KDX11"/>
    <mergeCell ref="KCC11:KCF11"/>
    <mergeCell ref="KCG11:KCJ11"/>
    <mergeCell ref="KCK11:KCN11"/>
    <mergeCell ref="KCO11:KCR11"/>
    <mergeCell ref="KCS11:KCV11"/>
    <mergeCell ref="KCW11:KCZ11"/>
    <mergeCell ref="KBE11:KBH11"/>
    <mergeCell ref="KBI11:KBL11"/>
    <mergeCell ref="KBM11:KBP11"/>
    <mergeCell ref="KBQ11:KBT11"/>
    <mergeCell ref="KBU11:KBX11"/>
    <mergeCell ref="KBY11:KCB11"/>
    <mergeCell ref="KAG11:KAJ11"/>
    <mergeCell ref="KAK11:KAN11"/>
    <mergeCell ref="KAO11:KAR11"/>
    <mergeCell ref="KAS11:KAV11"/>
    <mergeCell ref="KAW11:KAZ11"/>
    <mergeCell ref="KBA11:KBD11"/>
    <mergeCell ref="JZI11:JZL11"/>
    <mergeCell ref="JZM11:JZP11"/>
    <mergeCell ref="JZQ11:JZT11"/>
    <mergeCell ref="JZU11:JZX11"/>
    <mergeCell ref="JZY11:KAB11"/>
    <mergeCell ref="KAC11:KAF11"/>
    <mergeCell ref="JYK11:JYN11"/>
    <mergeCell ref="JYO11:JYR11"/>
    <mergeCell ref="JYS11:JYV11"/>
    <mergeCell ref="JYW11:JYZ11"/>
    <mergeCell ref="JZA11:JZD11"/>
    <mergeCell ref="JZE11:JZH11"/>
    <mergeCell ref="JXM11:JXP11"/>
    <mergeCell ref="JXQ11:JXT11"/>
    <mergeCell ref="JXU11:JXX11"/>
    <mergeCell ref="JXY11:JYB11"/>
    <mergeCell ref="JYC11:JYF11"/>
    <mergeCell ref="JYG11:JYJ11"/>
    <mergeCell ref="JWO11:JWR11"/>
    <mergeCell ref="JWS11:JWV11"/>
    <mergeCell ref="JWW11:JWZ11"/>
    <mergeCell ref="JXA11:JXD11"/>
    <mergeCell ref="JXE11:JXH11"/>
    <mergeCell ref="JXI11:JXL11"/>
    <mergeCell ref="JVQ11:JVT11"/>
    <mergeCell ref="JVU11:JVX11"/>
    <mergeCell ref="JVY11:JWB11"/>
    <mergeCell ref="JWC11:JWF11"/>
    <mergeCell ref="JWG11:JWJ11"/>
    <mergeCell ref="JWK11:JWN11"/>
    <mergeCell ref="JUS11:JUV11"/>
    <mergeCell ref="JUW11:JUZ11"/>
    <mergeCell ref="JVA11:JVD11"/>
    <mergeCell ref="JVE11:JVH11"/>
    <mergeCell ref="JVI11:JVL11"/>
    <mergeCell ref="JVM11:JVP11"/>
    <mergeCell ref="JTU11:JTX11"/>
    <mergeCell ref="JTY11:JUB11"/>
    <mergeCell ref="JUC11:JUF11"/>
    <mergeCell ref="JUG11:JUJ11"/>
    <mergeCell ref="JUK11:JUN11"/>
    <mergeCell ref="JUO11:JUR11"/>
    <mergeCell ref="JSW11:JSZ11"/>
    <mergeCell ref="JTA11:JTD11"/>
    <mergeCell ref="JTE11:JTH11"/>
    <mergeCell ref="JTI11:JTL11"/>
    <mergeCell ref="JTM11:JTP11"/>
    <mergeCell ref="JTQ11:JTT11"/>
    <mergeCell ref="JRY11:JSB11"/>
    <mergeCell ref="JSC11:JSF11"/>
    <mergeCell ref="JSG11:JSJ11"/>
    <mergeCell ref="JSK11:JSN11"/>
    <mergeCell ref="JSO11:JSR11"/>
    <mergeCell ref="JSS11:JSV11"/>
    <mergeCell ref="JRA11:JRD11"/>
    <mergeCell ref="JRE11:JRH11"/>
    <mergeCell ref="JRI11:JRL11"/>
    <mergeCell ref="JRM11:JRP11"/>
    <mergeCell ref="JRQ11:JRT11"/>
    <mergeCell ref="JRU11:JRX11"/>
    <mergeCell ref="JQC11:JQF11"/>
    <mergeCell ref="JQG11:JQJ11"/>
    <mergeCell ref="JQK11:JQN11"/>
    <mergeCell ref="JQO11:JQR11"/>
    <mergeCell ref="JQS11:JQV11"/>
    <mergeCell ref="JQW11:JQZ11"/>
    <mergeCell ref="JPE11:JPH11"/>
    <mergeCell ref="JPI11:JPL11"/>
    <mergeCell ref="JPM11:JPP11"/>
    <mergeCell ref="JPQ11:JPT11"/>
    <mergeCell ref="JPU11:JPX11"/>
    <mergeCell ref="JPY11:JQB11"/>
    <mergeCell ref="JOG11:JOJ11"/>
    <mergeCell ref="JOK11:JON11"/>
    <mergeCell ref="JOO11:JOR11"/>
    <mergeCell ref="JOS11:JOV11"/>
    <mergeCell ref="JOW11:JOZ11"/>
    <mergeCell ref="JPA11:JPD11"/>
    <mergeCell ref="JNI11:JNL11"/>
    <mergeCell ref="JNM11:JNP11"/>
    <mergeCell ref="JNQ11:JNT11"/>
    <mergeCell ref="JNU11:JNX11"/>
    <mergeCell ref="JNY11:JOB11"/>
    <mergeCell ref="JOC11:JOF11"/>
    <mergeCell ref="JMK11:JMN11"/>
    <mergeCell ref="JMO11:JMR11"/>
    <mergeCell ref="JMS11:JMV11"/>
    <mergeCell ref="JMW11:JMZ11"/>
    <mergeCell ref="JNA11:JND11"/>
    <mergeCell ref="JNE11:JNH11"/>
    <mergeCell ref="JLM11:JLP11"/>
    <mergeCell ref="JLQ11:JLT11"/>
    <mergeCell ref="JLU11:JLX11"/>
    <mergeCell ref="JLY11:JMB11"/>
    <mergeCell ref="JMC11:JMF11"/>
    <mergeCell ref="JMG11:JMJ11"/>
    <mergeCell ref="JKO11:JKR11"/>
    <mergeCell ref="JKS11:JKV11"/>
    <mergeCell ref="JKW11:JKZ11"/>
    <mergeCell ref="JLA11:JLD11"/>
    <mergeCell ref="JLE11:JLH11"/>
    <mergeCell ref="JLI11:JLL11"/>
    <mergeCell ref="JJQ11:JJT11"/>
    <mergeCell ref="JJU11:JJX11"/>
    <mergeCell ref="JJY11:JKB11"/>
    <mergeCell ref="JKC11:JKF11"/>
    <mergeCell ref="JKG11:JKJ11"/>
    <mergeCell ref="JKK11:JKN11"/>
    <mergeCell ref="JIS11:JIV11"/>
    <mergeCell ref="JIW11:JIZ11"/>
    <mergeCell ref="JJA11:JJD11"/>
    <mergeCell ref="JJE11:JJH11"/>
    <mergeCell ref="JJI11:JJL11"/>
    <mergeCell ref="JJM11:JJP11"/>
    <mergeCell ref="JHU11:JHX11"/>
    <mergeCell ref="JHY11:JIB11"/>
    <mergeCell ref="JIC11:JIF11"/>
    <mergeCell ref="JIG11:JIJ11"/>
    <mergeCell ref="JIK11:JIN11"/>
    <mergeCell ref="JIO11:JIR11"/>
    <mergeCell ref="JGW11:JGZ11"/>
    <mergeCell ref="JHA11:JHD11"/>
    <mergeCell ref="JHE11:JHH11"/>
    <mergeCell ref="JHI11:JHL11"/>
    <mergeCell ref="JHM11:JHP11"/>
    <mergeCell ref="JHQ11:JHT11"/>
    <mergeCell ref="JFY11:JGB11"/>
    <mergeCell ref="JGC11:JGF11"/>
    <mergeCell ref="JGG11:JGJ11"/>
    <mergeCell ref="JGK11:JGN11"/>
    <mergeCell ref="JGO11:JGR11"/>
    <mergeCell ref="JGS11:JGV11"/>
    <mergeCell ref="JFA11:JFD11"/>
    <mergeCell ref="JFE11:JFH11"/>
    <mergeCell ref="JFI11:JFL11"/>
    <mergeCell ref="JFM11:JFP11"/>
    <mergeCell ref="JFQ11:JFT11"/>
    <mergeCell ref="JFU11:JFX11"/>
    <mergeCell ref="JEC11:JEF11"/>
    <mergeCell ref="JEG11:JEJ11"/>
    <mergeCell ref="JEK11:JEN11"/>
    <mergeCell ref="JEO11:JER11"/>
    <mergeCell ref="JES11:JEV11"/>
    <mergeCell ref="JEW11:JEZ11"/>
    <mergeCell ref="JDE11:JDH11"/>
    <mergeCell ref="JDI11:JDL11"/>
    <mergeCell ref="JDM11:JDP11"/>
    <mergeCell ref="JDQ11:JDT11"/>
    <mergeCell ref="JDU11:JDX11"/>
    <mergeCell ref="JDY11:JEB11"/>
    <mergeCell ref="JCG11:JCJ11"/>
    <mergeCell ref="JCK11:JCN11"/>
    <mergeCell ref="JCO11:JCR11"/>
    <mergeCell ref="JCS11:JCV11"/>
    <mergeCell ref="JCW11:JCZ11"/>
    <mergeCell ref="JDA11:JDD11"/>
    <mergeCell ref="JBI11:JBL11"/>
    <mergeCell ref="JBM11:JBP11"/>
    <mergeCell ref="JBQ11:JBT11"/>
    <mergeCell ref="JBU11:JBX11"/>
    <mergeCell ref="JBY11:JCB11"/>
    <mergeCell ref="JCC11:JCF11"/>
    <mergeCell ref="JAK11:JAN11"/>
    <mergeCell ref="JAO11:JAR11"/>
    <mergeCell ref="JAS11:JAV11"/>
    <mergeCell ref="JAW11:JAZ11"/>
    <mergeCell ref="JBA11:JBD11"/>
    <mergeCell ref="JBE11:JBH11"/>
    <mergeCell ref="IZM11:IZP11"/>
    <mergeCell ref="IZQ11:IZT11"/>
    <mergeCell ref="IZU11:IZX11"/>
    <mergeCell ref="IZY11:JAB11"/>
    <mergeCell ref="JAC11:JAF11"/>
    <mergeCell ref="JAG11:JAJ11"/>
    <mergeCell ref="IYO11:IYR11"/>
    <mergeCell ref="IYS11:IYV11"/>
    <mergeCell ref="IYW11:IYZ11"/>
    <mergeCell ref="IZA11:IZD11"/>
    <mergeCell ref="IZE11:IZH11"/>
    <mergeCell ref="IZI11:IZL11"/>
    <mergeCell ref="IXQ11:IXT11"/>
    <mergeCell ref="IXU11:IXX11"/>
    <mergeCell ref="IXY11:IYB11"/>
    <mergeCell ref="IYC11:IYF11"/>
    <mergeCell ref="IYG11:IYJ11"/>
    <mergeCell ref="IYK11:IYN11"/>
    <mergeCell ref="IWS11:IWV11"/>
    <mergeCell ref="IWW11:IWZ11"/>
    <mergeCell ref="IXA11:IXD11"/>
    <mergeCell ref="IXE11:IXH11"/>
    <mergeCell ref="IXI11:IXL11"/>
    <mergeCell ref="IXM11:IXP11"/>
    <mergeCell ref="IVU11:IVX11"/>
    <mergeCell ref="IVY11:IWB11"/>
    <mergeCell ref="IWC11:IWF11"/>
    <mergeCell ref="IWG11:IWJ11"/>
    <mergeCell ref="IWK11:IWN11"/>
    <mergeCell ref="IWO11:IWR11"/>
    <mergeCell ref="IUW11:IUZ11"/>
    <mergeCell ref="IVA11:IVD11"/>
    <mergeCell ref="IVE11:IVH11"/>
    <mergeCell ref="IVI11:IVL11"/>
    <mergeCell ref="IVM11:IVP11"/>
    <mergeCell ref="IVQ11:IVT11"/>
    <mergeCell ref="ITY11:IUB11"/>
    <mergeCell ref="IUC11:IUF11"/>
    <mergeCell ref="IUG11:IUJ11"/>
    <mergeCell ref="IUK11:IUN11"/>
    <mergeCell ref="IUO11:IUR11"/>
    <mergeCell ref="IUS11:IUV11"/>
    <mergeCell ref="ITA11:ITD11"/>
    <mergeCell ref="ITE11:ITH11"/>
    <mergeCell ref="ITI11:ITL11"/>
    <mergeCell ref="ITM11:ITP11"/>
    <mergeCell ref="ITQ11:ITT11"/>
    <mergeCell ref="ITU11:ITX11"/>
    <mergeCell ref="ISC11:ISF11"/>
    <mergeCell ref="ISG11:ISJ11"/>
    <mergeCell ref="ISK11:ISN11"/>
    <mergeCell ref="ISO11:ISR11"/>
    <mergeCell ref="ISS11:ISV11"/>
    <mergeCell ref="ISW11:ISZ11"/>
    <mergeCell ref="IRE11:IRH11"/>
    <mergeCell ref="IRI11:IRL11"/>
    <mergeCell ref="IRM11:IRP11"/>
    <mergeCell ref="IRQ11:IRT11"/>
    <mergeCell ref="IRU11:IRX11"/>
    <mergeCell ref="IRY11:ISB11"/>
    <mergeCell ref="IQG11:IQJ11"/>
    <mergeCell ref="IQK11:IQN11"/>
    <mergeCell ref="IQO11:IQR11"/>
    <mergeCell ref="IQS11:IQV11"/>
    <mergeCell ref="IQW11:IQZ11"/>
    <mergeCell ref="IRA11:IRD11"/>
    <mergeCell ref="IPI11:IPL11"/>
    <mergeCell ref="IPM11:IPP11"/>
    <mergeCell ref="IPQ11:IPT11"/>
    <mergeCell ref="IPU11:IPX11"/>
    <mergeCell ref="IPY11:IQB11"/>
    <mergeCell ref="IQC11:IQF11"/>
    <mergeCell ref="IOK11:ION11"/>
    <mergeCell ref="IOO11:IOR11"/>
    <mergeCell ref="IOS11:IOV11"/>
    <mergeCell ref="IOW11:IOZ11"/>
    <mergeCell ref="IPA11:IPD11"/>
    <mergeCell ref="IPE11:IPH11"/>
    <mergeCell ref="INM11:INP11"/>
    <mergeCell ref="INQ11:INT11"/>
    <mergeCell ref="INU11:INX11"/>
    <mergeCell ref="INY11:IOB11"/>
    <mergeCell ref="IOC11:IOF11"/>
    <mergeCell ref="IOG11:IOJ11"/>
    <mergeCell ref="IMO11:IMR11"/>
    <mergeCell ref="IMS11:IMV11"/>
    <mergeCell ref="IMW11:IMZ11"/>
    <mergeCell ref="INA11:IND11"/>
    <mergeCell ref="INE11:INH11"/>
    <mergeCell ref="INI11:INL11"/>
    <mergeCell ref="ILQ11:ILT11"/>
    <mergeCell ref="ILU11:ILX11"/>
    <mergeCell ref="ILY11:IMB11"/>
    <mergeCell ref="IMC11:IMF11"/>
    <mergeCell ref="IMG11:IMJ11"/>
    <mergeCell ref="IMK11:IMN11"/>
    <mergeCell ref="IKS11:IKV11"/>
    <mergeCell ref="IKW11:IKZ11"/>
    <mergeCell ref="ILA11:ILD11"/>
    <mergeCell ref="ILE11:ILH11"/>
    <mergeCell ref="ILI11:ILL11"/>
    <mergeCell ref="ILM11:ILP11"/>
    <mergeCell ref="IJU11:IJX11"/>
    <mergeCell ref="IJY11:IKB11"/>
    <mergeCell ref="IKC11:IKF11"/>
    <mergeCell ref="IKG11:IKJ11"/>
    <mergeCell ref="IKK11:IKN11"/>
    <mergeCell ref="IKO11:IKR11"/>
    <mergeCell ref="IIW11:IIZ11"/>
    <mergeCell ref="IJA11:IJD11"/>
    <mergeCell ref="IJE11:IJH11"/>
    <mergeCell ref="IJI11:IJL11"/>
    <mergeCell ref="IJM11:IJP11"/>
    <mergeCell ref="IJQ11:IJT11"/>
    <mergeCell ref="IHY11:IIB11"/>
    <mergeCell ref="IIC11:IIF11"/>
    <mergeCell ref="IIG11:IIJ11"/>
    <mergeCell ref="IIK11:IIN11"/>
    <mergeCell ref="IIO11:IIR11"/>
    <mergeCell ref="IIS11:IIV11"/>
    <mergeCell ref="IHA11:IHD11"/>
    <mergeCell ref="IHE11:IHH11"/>
    <mergeCell ref="IHI11:IHL11"/>
    <mergeCell ref="IHM11:IHP11"/>
    <mergeCell ref="IHQ11:IHT11"/>
    <mergeCell ref="IHU11:IHX11"/>
    <mergeCell ref="IGC11:IGF11"/>
    <mergeCell ref="IGG11:IGJ11"/>
    <mergeCell ref="IGK11:IGN11"/>
    <mergeCell ref="IGO11:IGR11"/>
    <mergeCell ref="IGS11:IGV11"/>
    <mergeCell ref="IGW11:IGZ11"/>
    <mergeCell ref="IFE11:IFH11"/>
    <mergeCell ref="IFI11:IFL11"/>
    <mergeCell ref="IFM11:IFP11"/>
    <mergeCell ref="IFQ11:IFT11"/>
    <mergeCell ref="IFU11:IFX11"/>
    <mergeCell ref="IFY11:IGB11"/>
    <mergeCell ref="IEG11:IEJ11"/>
    <mergeCell ref="IEK11:IEN11"/>
    <mergeCell ref="IEO11:IER11"/>
    <mergeCell ref="IES11:IEV11"/>
    <mergeCell ref="IEW11:IEZ11"/>
    <mergeCell ref="IFA11:IFD11"/>
    <mergeCell ref="IDI11:IDL11"/>
    <mergeCell ref="IDM11:IDP11"/>
    <mergeCell ref="IDQ11:IDT11"/>
    <mergeCell ref="IDU11:IDX11"/>
    <mergeCell ref="IDY11:IEB11"/>
    <mergeCell ref="IEC11:IEF11"/>
    <mergeCell ref="ICK11:ICN11"/>
    <mergeCell ref="ICO11:ICR11"/>
    <mergeCell ref="ICS11:ICV11"/>
    <mergeCell ref="ICW11:ICZ11"/>
    <mergeCell ref="IDA11:IDD11"/>
    <mergeCell ref="IDE11:IDH11"/>
    <mergeCell ref="IBM11:IBP11"/>
    <mergeCell ref="IBQ11:IBT11"/>
    <mergeCell ref="IBU11:IBX11"/>
    <mergeCell ref="IBY11:ICB11"/>
    <mergeCell ref="ICC11:ICF11"/>
    <mergeCell ref="ICG11:ICJ11"/>
    <mergeCell ref="IAO11:IAR11"/>
    <mergeCell ref="IAS11:IAV11"/>
    <mergeCell ref="IAW11:IAZ11"/>
    <mergeCell ref="IBA11:IBD11"/>
    <mergeCell ref="IBE11:IBH11"/>
    <mergeCell ref="IBI11:IBL11"/>
    <mergeCell ref="HZQ11:HZT11"/>
    <mergeCell ref="HZU11:HZX11"/>
    <mergeCell ref="HZY11:IAB11"/>
    <mergeCell ref="IAC11:IAF11"/>
    <mergeCell ref="IAG11:IAJ11"/>
    <mergeCell ref="IAK11:IAN11"/>
    <mergeCell ref="HYS11:HYV11"/>
    <mergeCell ref="HYW11:HYZ11"/>
    <mergeCell ref="HZA11:HZD11"/>
    <mergeCell ref="HZE11:HZH11"/>
    <mergeCell ref="HZI11:HZL11"/>
    <mergeCell ref="HZM11:HZP11"/>
    <mergeCell ref="HXU11:HXX11"/>
    <mergeCell ref="HXY11:HYB11"/>
    <mergeCell ref="HYC11:HYF11"/>
    <mergeCell ref="HYG11:HYJ11"/>
    <mergeCell ref="HYK11:HYN11"/>
    <mergeCell ref="HYO11:HYR11"/>
    <mergeCell ref="HWW11:HWZ11"/>
    <mergeCell ref="HXA11:HXD11"/>
    <mergeCell ref="HXE11:HXH11"/>
    <mergeCell ref="HXI11:HXL11"/>
    <mergeCell ref="HXM11:HXP11"/>
    <mergeCell ref="HXQ11:HXT11"/>
    <mergeCell ref="HVY11:HWB11"/>
    <mergeCell ref="HWC11:HWF11"/>
    <mergeCell ref="HWG11:HWJ11"/>
    <mergeCell ref="HWK11:HWN11"/>
    <mergeCell ref="HWO11:HWR11"/>
    <mergeCell ref="HWS11:HWV11"/>
    <mergeCell ref="HVA11:HVD11"/>
    <mergeCell ref="HVE11:HVH11"/>
    <mergeCell ref="HVI11:HVL11"/>
    <mergeCell ref="HVM11:HVP11"/>
    <mergeCell ref="HVQ11:HVT11"/>
    <mergeCell ref="HVU11:HVX11"/>
    <mergeCell ref="HUC11:HUF11"/>
    <mergeCell ref="HUG11:HUJ11"/>
    <mergeCell ref="HUK11:HUN11"/>
    <mergeCell ref="HUO11:HUR11"/>
    <mergeCell ref="HUS11:HUV11"/>
    <mergeCell ref="HUW11:HUZ11"/>
    <mergeCell ref="HTE11:HTH11"/>
    <mergeCell ref="HTI11:HTL11"/>
    <mergeCell ref="HTM11:HTP11"/>
    <mergeCell ref="HTQ11:HTT11"/>
    <mergeCell ref="HTU11:HTX11"/>
    <mergeCell ref="HTY11:HUB11"/>
    <mergeCell ref="HSG11:HSJ11"/>
    <mergeCell ref="HSK11:HSN11"/>
    <mergeCell ref="HSO11:HSR11"/>
    <mergeCell ref="HSS11:HSV11"/>
    <mergeCell ref="HSW11:HSZ11"/>
    <mergeCell ref="HTA11:HTD11"/>
    <mergeCell ref="HRI11:HRL11"/>
    <mergeCell ref="HRM11:HRP11"/>
    <mergeCell ref="HRQ11:HRT11"/>
    <mergeCell ref="HRU11:HRX11"/>
    <mergeCell ref="HRY11:HSB11"/>
    <mergeCell ref="HSC11:HSF11"/>
    <mergeCell ref="HQK11:HQN11"/>
    <mergeCell ref="HQO11:HQR11"/>
    <mergeCell ref="HQS11:HQV11"/>
    <mergeCell ref="HQW11:HQZ11"/>
    <mergeCell ref="HRA11:HRD11"/>
    <mergeCell ref="HRE11:HRH11"/>
    <mergeCell ref="HPM11:HPP11"/>
    <mergeCell ref="HPQ11:HPT11"/>
    <mergeCell ref="HPU11:HPX11"/>
    <mergeCell ref="HPY11:HQB11"/>
    <mergeCell ref="HQC11:HQF11"/>
    <mergeCell ref="HQG11:HQJ11"/>
    <mergeCell ref="HOO11:HOR11"/>
    <mergeCell ref="HOS11:HOV11"/>
    <mergeCell ref="HOW11:HOZ11"/>
    <mergeCell ref="HPA11:HPD11"/>
    <mergeCell ref="HPE11:HPH11"/>
    <mergeCell ref="HPI11:HPL11"/>
    <mergeCell ref="HNQ11:HNT11"/>
    <mergeCell ref="HNU11:HNX11"/>
    <mergeCell ref="HNY11:HOB11"/>
    <mergeCell ref="HOC11:HOF11"/>
    <mergeCell ref="HOG11:HOJ11"/>
    <mergeCell ref="HOK11:HON11"/>
    <mergeCell ref="HMS11:HMV11"/>
    <mergeCell ref="HMW11:HMZ11"/>
    <mergeCell ref="HNA11:HND11"/>
    <mergeCell ref="HNE11:HNH11"/>
    <mergeCell ref="HNI11:HNL11"/>
    <mergeCell ref="HNM11:HNP11"/>
    <mergeCell ref="HLU11:HLX11"/>
    <mergeCell ref="HLY11:HMB11"/>
    <mergeCell ref="HMC11:HMF11"/>
    <mergeCell ref="HMG11:HMJ11"/>
    <mergeCell ref="HMK11:HMN11"/>
    <mergeCell ref="HMO11:HMR11"/>
    <mergeCell ref="HKW11:HKZ11"/>
    <mergeCell ref="HLA11:HLD11"/>
    <mergeCell ref="HLE11:HLH11"/>
    <mergeCell ref="HLI11:HLL11"/>
    <mergeCell ref="HLM11:HLP11"/>
    <mergeCell ref="HLQ11:HLT11"/>
    <mergeCell ref="HJY11:HKB11"/>
    <mergeCell ref="HKC11:HKF11"/>
    <mergeCell ref="HKG11:HKJ11"/>
    <mergeCell ref="HKK11:HKN11"/>
    <mergeCell ref="HKO11:HKR11"/>
    <mergeCell ref="HKS11:HKV11"/>
    <mergeCell ref="HJA11:HJD11"/>
    <mergeCell ref="HJE11:HJH11"/>
    <mergeCell ref="HJI11:HJL11"/>
    <mergeCell ref="HJM11:HJP11"/>
    <mergeCell ref="HJQ11:HJT11"/>
    <mergeCell ref="HJU11:HJX11"/>
    <mergeCell ref="HIC11:HIF11"/>
    <mergeCell ref="HIG11:HIJ11"/>
    <mergeCell ref="HIK11:HIN11"/>
    <mergeCell ref="HIO11:HIR11"/>
    <mergeCell ref="HIS11:HIV11"/>
    <mergeCell ref="HIW11:HIZ11"/>
    <mergeCell ref="HHE11:HHH11"/>
    <mergeCell ref="HHI11:HHL11"/>
    <mergeCell ref="HHM11:HHP11"/>
    <mergeCell ref="HHQ11:HHT11"/>
    <mergeCell ref="HHU11:HHX11"/>
    <mergeCell ref="HHY11:HIB11"/>
    <mergeCell ref="HGG11:HGJ11"/>
    <mergeCell ref="HGK11:HGN11"/>
    <mergeCell ref="HGO11:HGR11"/>
    <mergeCell ref="HGS11:HGV11"/>
    <mergeCell ref="HGW11:HGZ11"/>
    <mergeCell ref="HHA11:HHD11"/>
    <mergeCell ref="HFI11:HFL11"/>
    <mergeCell ref="HFM11:HFP11"/>
    <mergeCell ref="HFQ11:HFT11"/>
    <mergeCell ref="HFU11:HFX11"/>
    <mergeCell ref="HFY11:HGB11"/>
    <mergeCell ref="HGC11:HGF11"/>
    <mergeCell ref="HEK11:HEN11"/>
    <mergeCell ref="HEO11:HER11"/>
    <mergeCell ref="HES11:HEV11"/>
    <mergeCell ref="HEW11:HEZ11"/>
    <mergeCell ref="HFA11:HFD11"/>
    <mergeCell ref="HFE11:HFH11"/>
    <mergeCell ref="HDM11:HDP11"/>
    <mergeCell ref="HDQ11:HDT11"/>
    <mergeCell ref="HDU11:HDX11"/>
    <mergeCell ref="HDY11:HEB11"/>
    <mergeCell ref="HEC11:HEF11"/>
    <mergeCell ref="HEG11:HEJ11"/>
    <mergeCell ref="HCO11:HCR11"/>
    <mergeCell ref="HCS11:HCV11"/>
    <mergeCell ref="HCW11:HCZ11"/>
    <mergeCell ref="HDA11:HDD11"/>
    <mergeCell ref="HDE11:HDH11"/>
    <mergeCell ref="HDI11:HDL11"/>
    <mergeCell ref="HBQ11:HBT11"/>
    <mergeCell ref="HBU11:HBX11"/>
    <mergeCell ref="HBY11:HCB11"/>
    <mergeCell ref="HCC11:HCF11"/>
    <mergeCell ref="HCG11:HCJ11"/>
    <mergeCell ref="HCK11:HCN11"/>
    <mergeCell ref="HAS11:HAV11"/>
    <mergeCell ref="HAW11:HAZ11"/>
    <mergeCell ref="HBA11:HBD11"/>
    <mergeCell ref="HBE11:HBH11"/>
    <mergeCell ref="HBI11:HBL11"/>
    <mergeCell ref="HBM11:HBP11"/>
    <mergeCell ref="GZU11:GZX11"/>
    <mergeCell ref="GZY11:HAB11"/>
    <mergeCell ref="HAC11:HAF11"/>
    <mergeCell ref="HAG11:HAJ11"/>
    <mergeCell ref="HAK11:HAN11"/>
    <mergeCell ref="HAO11:HAR11"/>
    <mergeCell ref="GYW11:GYZ11"/>
    <mergeCell ref="GZA11:GZD11"/>
    <mergeCell ref="GZE11:GZH11"/>
    <mergeCell ref="GZI11:GZL11"/>
    <mergeCell ref="GZM11:GZP11"/>
    <mergeCell ref="GZQ11:GZT11"/>
    <mergeCell ref="GXY11:GYB11"/>
    <mergeCell ref="GYC11:GYF11"/>
    <mergeCell ref="GYG11:GYJ11"/>
    <mergeCell ref="GYK11:GYN11"/>
    <mergeCell ref="GYO11:GYR11"/>
    <mergeCell ref="GYS11:GYV11"/>
    <mergeCell ref="GXA11:GXD11"/>
    <mergeCell ref="GXE11:GXH11"/>
    <mergeCell ref="GXI11:GXL11"/>
    <mergeCell ref="GXM11:GXP11"/>
    <mergeCell ref="GXQ11:GXT11"/>
    <mergeCell ref="GXU11:GXX11"/>
    <mergeCell ref="GWC11:GWF11"/>
    <mergeCell ref="GWG11:GWJ11"/>
    <mergeCell ref="GWK11:GWN11"/>
    <mergeCell ref="GWO11:GWR11"/>
    <mergeCell ref="GWS11:GWV11"/>
    <mergeCell ref="GWW11:GWZ11"/>
    <mergeCell ref="GVE11:GVH11"/>
    <mergeCell ref="GVI11:GVL11"/>
    <mergeCell ref="GVM11:GVP11"/>
    <mergeCell ref="GVQ11:GVT11"/>
    <mergeCell ref="GVU11:GVX11"/>
    <mergeCell ref="GVY11:GWB11"/>
    <mergeCell ref="GUG11:GUJ11"/>
    <mergeCell ref="GUK11:GUN11"/>
    <mergeCell ref="GUO11:GUR11"/>
    <mergeCell ref="GUS11:GUV11"/>
    <mergeCell ref="GUW11:GUZ11"/>
    <mergeCell ref="GVA11:GVD11"/>
    <mergeCell ref="GTI11:GTL11"/>
    <mergeCell ref="GTM11:GTP11"/>
    <mergeCell ref="GTQ11:GTT11"/>
    <mergeCell ref="GTU11:GTX11"/>
    <mergeCell ref="GTY11:GUB11"/>
    <mergeCell ref="GUC11:GUF11"/>
    <mergeCell ref="GSK11:GSN11"/>
    <mergeCell ref="GSO11:GSR11"/>
    <mergeCell ref="GSS11:GSV11"/>
    <mergeCell ref="GSW11:GSZ11"/>
    <mergeCell ref="GTA11:GTD11"/>
    <mergeCell ref="GTE11:GTH11"/>
    <mergeCell ref="GRM11:GRP11"/>
    <mergeCell ref="GRQ11:GRT11"/>
    <mergeCell ref="GRU11:GRX11"/>
    <mergeCell ref="GRY11:GSB11"/>
    <mergeCell ref="GSC11:GSF11"/>
    <mergeCell ref="GSG11:GSJ11"/>
    <mergeCell ref="GQO11:GQR11"/>
    <mergeCell ref="GQS11:GQV11"/>
    <mergeCell ref="GQW11:GQZ11"/>
    <mergeCell ref="GRA11:GRD11"/>
    <mergeCell ref="GRE11:GRH11"/>
    <mergeCell ref="GRI11:GRL11"/>
    <mergeCell ref="GPQ11:GPT11"/>
    <mergeCell ref="GPU11:GPX11"/>
    <mergeCell ref="GPY11:GQB11"/>
    <mergeCell ref="GQC11:GQF11"/>
    <mergeCell ref="GQG11:GQJ11"/>
    <mergeCell ref="GQK11:GQN11"/>
    <mergeCell ref="GOS11:GOV11"/>
    <mergeCell ref="GOW11:GOZ11"/>
    <mergeCell ref="GPA11:GPD11"/>
    <mergeCell ref="GPE11:GPH11"/>
    <mergeCell ref="GPI11:GPL11"/>
    <mergeCell ref="GPM11:GPP11"/>
    <mergeCell ref="GNU11:GNX11"/>
    <mergeCell ref="GNY11:GOB11"/>
    <mergeCell ref="GOC11:GOF11"/>
    <mergeCell ref="GOG11:GOJ11"/>
    <mergeCell ref="GOK11:GON11"/>
    <mergeCell ref="GOO11:GOR11"/>
    <mergeCell ref="GMW11:GMZ11"/>
    <mergeCell ref="GNA11:GND11"/>
    <mergeCell ref="GNE11:GNH11"/>
    <mergeCell ref="GNI11:GNL11"/>
    <mergeCell ref="GNM11:GNP11"/>
    <mergeCell ref="GNQ11:GNT11"/>
    <mergeCell ref="GLY11:GMB11"/>
    <mergeCell ref="GMC11:GMF11"/>
    <mergeCell ref="GMG11:GMJ11"/>
    <mergeCell ref="GMK11:GMN11"/>
    <mergeCell ref="GMO11:GMR11"/>
    <mergeCell ref="GMS11:GMV11"/>
    <mergeCell ref="GLA11:GLD11"/>
    <mergeCell ref="GLE11:GLH11"/>
    <mergeCell ref="GLI11:GLL11"/>
    <mergeCell ref="GLM11:GLP11"/>
    <mergeCell ref="GLQ11:GLT11"/>
    <mergeCell ref="GLU11:GLX11"/>
    <mergeCell ref="GKC11:GKF11"/>
    <mergeCell ref="GKG11:GKJ11"/>
    <mergeCell ref="GKK11:GKN11"/>
    <mergeCell ref="GKO11:GKR11"/>
    <mergeCell ref="GKS11:GKV11"/>
    <mergeCell ref="GKW11:GKZ11"/>
    <mergeCell ref="GJE11:GJH11"/>
    <mergeCell ref="GJI11:GJL11"/>
    <mergeCell ref="GJM11:GJP11"/>
    <mergeCell ref="GJQ11:GJT11"/>
    <mergeCell ref="GJU11:GJX11"/>
    <mergeCell ref="GJY11:GKB11"/>
    <mergeCell ref="GIG11:GIJ11"/>
    <mergeCell ref="GIK11:GIN11"/>
    <mergeCell ref="GIO11:GIR11"/>
    <mergeCell ref="GIS11:GIV11"/>
    <mergeCell ref="GIW11:GIZ11"/>
    <mergeCell ref="GJA11:GJD11"/>
    <mergeCell ref="GHI11:GHL11"/>
    <mergeCell ref="GHM11:GHP11"/>
    <mergeCell ref="GHQ11:GHT11"/>
    <mergeCell ref="GHU11:GHX11"/>
    <mergeCell ref="GHY11:GIB11"/>
    <mergeCell ref="GIC11:GIF11"/>
    <mergeCell ref="GGK11:GGN11"/>
    <mergeCell ref="GGO11:GGR11"/>
    <mergeCell ref="GGS11:GGV11"/>
    <mergeCell ref="GGW11:GGZ11"/>
    <mergeCell ref="GHA11:GHD11"/>
    <mergeCell ref="GHE11:GHH11"/>
    <mergeCell ref="GFM11:GFP11"/>
    <mergeCell ref="GFQ11:GFT11"/>
    <mergeCell ref="GFU11:GFX11"/>
    <mergeCell ref="GFY11:GGB11"/>
    <mergeCell ref="GGC11:GGF11"/>
    <mergeCell ref="GGG11:GGJ11"/>
    <mergeCell ref="GEO11:GER11"/>
    <mergeCell ref="GES11:GEV11"/>
    <mergeCell ref="GEW11:GEZ11"/>
    <mergeCell ref="GFA11:GFD11"/>
    <mergeCell ref="GFE11:GFH11"/>
    <mergeCell ref="GFI11:GFL11"/>
    <mergeCell ref="GDQ11:GDT11"/>
    <mergeCell ref="GDU11:GDX11"/>
    <mergeCell ref="GDY11:GEB11"/>
    <mergeCell ref="GEC11:GEF11"/>
    <mergeCell ref="GEG11:GEJ11"/>
    <mergeCell ref="GEK11:GEN11"/>
    <mergeCell ref="GCS11:GCV11"/>
    <mergeCell ref="GCW11:GCZ11"/>
    <mergeCell ref="GDA11:GDD11"/>
    <mergeCell ref="GDE11:GDH11"/>
    <mergeCell ref="GDI11:GDL11"/>
    <mergeCell ref="GDM11:GDP11"/>
    <mergeCell ref="GBU11:GBX11"/>
    <mergeCell ref="GBY11:GCB11"/>
    <mergeCell ref="GCC11:GCF11"/>
    <mergeCell ref="GCG11:GCJ11"/>
    <mergeCell ref="GCK11:GCN11"/>
    <mergeCell ref="GCO11:GCR11"/>
    <mergeCell ref="GAW11:GAZ11"/>
    <mergeCell ref="GBA11:GBD11"/>
    <mergeCell ref="GBE11:GBH11"/>
    <mergeCell ref="GBI11:GBL11"/>
    <mergeCell ref="GBM11:GBP11"/>
    <mergeCell ref="GBQ11:GBT11"/>
    <mergeCell ref="FZY11:GAB11"/>
    <mergeCell ref="GAC11:GAF11"/>
    <mergeCell ref="GAG11:GAJ11"/>
    <mergeCell ref="GAK11:GAN11"/>
    <mergeCell ref="GAO11:GAR11"/>
    <mergeCell ref="GAS11:GAV11"/>
    <mergeCell ref="FZA11:FZD11"/>
    <mergeCell ref="FZE11:FZH11"/>
    <mergeCell ref="FZI11:FZL11"/>
    <mergeCell ref="FZM11:FZP11"/>
    <mergeCell ref="FZQ11:FZT11"/>
    <mergeCell ref="FZU11:FZX11"/>
    <mergeCell ref="FYC11:FYF11"/>
    <mergeCell ref="FYG11:FYJ11"/>
    <mergeCell ref="FYK11:FYN11"/>
    <mergeCell ref="FYO11:FYR11"/>
    <mergeCell ref="FYS11:FYV11"/>
    <mergeCell ref="FYW11:FYZ11"/>
    <mergeCell ref="FXE11:FXH11"/>
    <mergeCell ref="FXI11:FXL11"/>
    <mergeCell ref="FXM11:FXP11"/>
    <mergeCell ref="FXQ11:FXT11"/>
    <mergeCell ref="FXU11:FXX11"/>
    <mergeCell ref="FXY11:FYB11"/>
    <mergeCell ref="FWG11:FWJ11"/>
    <mergeCell ref="FWK11:FWN11"/>
    <mergeCell ref="FWO11:FWR11"/>
    <mergeCell ref="FWS11:FWV11"/>
    <mergeCell ref="FWW11:FWZ11"/>
    <mergeCell ref="FXA11:FXD11"/>
    <mergeCell ref="FVI11:FVL11"/>
    <mergeCell ref="FVM11:FVP11"/>
    <mergeCell ref="FVQ11:FVT11"/>
    <mergeCell ref="FVU11:FVX11"/>
    <mergeCell ref="FVY11:FWB11"/>
    <mergeCell ref="FWC11:FWF11"/>
    <mergeCell ref="FUK11:FUN11"/>
    <mergeCell ref="FUO11:FUR11"/>
    <mergeCell ref="FUS11:FUV11"/>
    <mergeCell ref="FUW11:FUZ11"/>
    <mergeCell ref="FVA11:FVD11"/>
    <mergeCell ref="FVE11:FVH11"/>
    <mergeCell ref="FTM11:FTP11"/>
    <mergeCell ref="FTQ11:FTT11"/>
    <mergeCell ref="FTU11:FTX11"/>
    <mergeCell ref="FTY11:FUB11"/>
    <mergeCell ref="FUC11:FUF11"/>
    <mergeCell ref="FUG11:FUJ11"/>
    <mergeCell ref="FSO11:FSR11"/>
    <mergeCell ref="FSS11:FSV11"/>
    <mergeCell ref="FSW11:FSZ11"/>
    <mergeCell ref="FTA11:FTD11"/>
    <mergeCell ref="FTE11:FTH11"/>
    <mergeCell ref="FTI11:FTL11"/>
    <mergeCell ref="FRQ11:FRT11"/>
    <mergeCell ref="FRU11:FRX11"/>
    <mergeCell ref="FRY11:FSB11"/>
    <mergeCell ref="FSC11:FSF11"/>
    <mergeCell ref="FSG11:FSJ11"/>
    <mergeCell ref="FSK11:FSN11"/>
    <mergeCell ref="FQS11:FQV11"/>
    <mergeCell ref="FQW11:FQZ11"/>
    <mergeCell ref="FRA11:FRD11"/>
    <mergeCell ref="FRE11:FRH11"/>
    <mergeCell ref="FRI11:FRL11"/>
    <mergeCell ref="FRM11:FRP11"/>
    <mergeCell ref="FPU11:FPX11"/>
    <mergeCell ref="FPY11:FQB11"/>
    <mergeCell ref="FQC11:FQF11"/>
    <mergeCell ref="FQG11:FQJ11"/>
    <mergeCell ref="FQK11:FQN11"/>
    <mergeCell ref="FQO11:FQR11"/>
    <mergeCell ref="FOW11:FOZ11"/>
    <mergeCell ref="FPA11:FPD11"/>
    <mergeCell ref="FPE11:FPH11"/>
    <mergeCell ref="FPI11:FPL11"/>
    <mergeCell ref="FPM11:FPP11"/>
    <mergeCell ref="FPQ11:FPT11"/>
    <mergeCell ref="FNY11:FOB11"/>
    <mergeCell ref="FOC11:FOF11"/>
    <mergeCell ref="FOG11:FOJ11"/>
    <mergeCell ref="FOK11:FON11"/>
    <mergeCell ref="FOO11:FOR11"/>
    <mergeCell ref="FOS11:FOV11"/>
    <mergeCell ref="FNA11:FND11"/>
    <mergeCell ref="FNE11:FNH11"/>
    <mergeCell ref="FNI11:FNL11"/>
    <mergeCell ref="FNM11:FNP11"/>
    <mergeCell ref="FNQ11:FNT11"/>
    <mergeCell ref="FNU11:FNX11"/>
    <mergeCell ref="FMC11:FMF11"/>
    <mergeCell ref="FMG11:FMJ11"/>
    <mergeCell ref="FMK11:FMN11"/>
    <mergeCell ref="FMO11:FMR11"/>
    <mergeCell ref="FMS11:FMV11"/>
    <mergeCell ref="FMW11:FMZ11"/>
    <mergeCell ref="FLE11:FLH11"/>
    <mergeCell ref="FLI11:FLL11"/>
    <mergeCell ref="FLM11:FLP11"/>
    <mergeCell ref="FLQ11:FLT11"/>
    <mergeCell ref="FLU11:FLX11"/>
    <mergeCell ref="FLY11:FMB11"/>
    <mergeCell ref="FKG11:FKJ11"/>
    <mergeCell ref="FKK11:FKN11"/>
    <mergeCell ref="FKO11:FKR11"/>
    <mergeCell ref="FKS11:FKV11"/>
    <mergeCell ref="FKW11:FKZ11"/>
    <mergeCell ref="FLA11:FLD11"/>
    <mergeCell ref="FJI11:FJL11"/>
    <mergeCell ref="FJM11:FJP11"/>
    <mergeCell ref="FJQ11:FJT11"/>
    <mergeCell ref="FJU11:FJX11"/>
    <mergeCell ref="FJY11:FKB11"/>
    <mergeCell ref="FKC11:FKF11"/>
    <mergeCell ref="FIK11:FIN11"/>
    <mergeCell ref="FIO11:FIR11"/>
    <mergeCell ref="FIS11:FIV11"/>
    <mergeCell ref="FIW11:FIZ11"/>
    <mergeCell ref="FJA11:FJD11"/>
    <mergeCell ref="FJE11:FJH11"/>
    <mergeCell ref="FHM11:FHP11"/>
    <mergeCell ref="FHQ11:FHT11"/>
    <mergeCell ref="FHU11:FHX11"/>
    <mergeCell ref="FHY11:FIB11"/>
    <mergeCell ref="FIC11:FIF11"/>
    <mergeCell ref="FIG11:FIJ11"/>
    <mergeCell ref="FGO11:FGR11"/>
    <mergeCell ref="FGS11:FGV11"/>
    <mergeCell ref="FGW11:FGZ11"/>
    <mergeCell ref="FHA11:FHD11"/>
    <mergeCell ref="FHE11:FHH11"/>
    <mergeCell ref="FHI11:FHL11"/>
    <mergeCell ref="FFQ11:FFT11"/>
    <mergeCell ref="FFU11:FFX11"/>
    <mergeCell ref="FFY11:FGB11"/>
    <mergeCell ref="FGC11:FGF11"/>
    <mergeCell ref="FGG11:FGJ11"/>
    <mergeCell ref="FGK11:FGN11"/>
    <mergeCell ref="FES11:FEV11"/>
    <mergeCell ref="FEW11:FEZ11"/>
    <mergeCell ref="FFA11:FFD11"/>
    <mergeCell ref="FFE11:FFH11"/>
    <mergeCell ref="FFI11:FFL11"/>
    <mergeCell ref="FFM11:FFP11"/>
    <mergeCell ref="FDU11:FDX11"/>
    <mergeCell ref="FDY11:FEB11"/>
    <mergeCell ref="FEC11:FEF11"/>
    <mergeCell ref="FEG11:FEJ11"/>
    <mergeCell ref="FEK11:FEN11"/>
    <mergeCell ref="FEO11:FER11"/>
    <mergeCell ref="FCW11:FCZ11"/>
    <mergeCell ref="FDA11:FDD11"/>
    <mergeCell ref="FDE11:FDH11"/>
    <mergeCell ref="FDI11:FDL11"/>
    <mergeCell ref="FDM11:FDP11"/>
    <mergeCell ref="FDQ11:FDT11"/>
    <mergeCell ref="FBY11:FCB11"/>
    <mergeCell ref="FCC11:FCF11"/>
    <mergeCell ref="FCG11:FCJ11"/>
    <mergeCell ref="FCK11:FCN11"/>
    <mergeCell ref="FCO11:FCR11"/>
    <mergeCell ref="FCS11:FCV11"/>
    <mergeCell ref="FBA11:FBD11"/>
    <mergeCell ref="FBE11:FBH11"/>
    <mergeCell ref="FBI11:FBL11"/>
    <mergeCell ref="FBM11:FBP11"/>
    <mergeCell ref="FBQ11:FBT11"/>
    <mergeCell ref="FBU11:FBX11"/>
    <mergeCell ref="FAC11:FAF11"/>
    <mergeCell ref="FAG11:FAJ11"/>
    <mergeCell ref="FAK11:FAN11"/>
    <mergeCell ref="FAO11:FAR11"/>
    <mergeCell ref="FAS11:FAV11"/>
    <mergeCell ref="FAW11:FAZ11"/>
    <mergeCell ref="EZE11:EZH11"/>
    <mergeCell ref="EZI11:EZL11"/>
    <mergeCell ref="EZM11:EZP11"/>
    <mergeCell ref="EZQ11:EZT11"/>
    <mergeCell ref="EZU11:EZX11"/>
    <mergeCell ref="EZY11:FAB11"/>
    <mergeCell ref="EYG11:EYJ11"/>
    <mergeCell ref="EYK11:EYN11"/>
    <mergeCell ref="EYO11:EYR11"/>
    <mergeCell ref="EYS11:EYV11"/>
    <mergeCell ref="EYW11:EYZ11"/>
    <mergeCell ref="EZA11:EZD11"/>
    <mergeCell ref="EXI11:EXL11"/>
    <mergeCell ref="EXM11:EXP11"/>
    <mergeCell ref="EXQ11:EXT11"/>
    <mergeCell ref="EXU11:EXX11"/>
    <mergeCell ref="EXY11:EYB11"/>
    <mergeCell ref="EYC11:EYF11"/>
    <mergeCell ref="EWK11:EWN11"/>
    <mergeCell ref="EWO11:EWR11"/>
    <mergeCell ref="EWS11:EWV11"/>
    <mergeCell ref="EWW11:EWZ11"/>
    <mergeCell ref="EXA11:EXD11"/>
    <mergeCell ref="EXE11:EXH11"/>
    <mergeCell ref="EVM11:EVP11"/>
    <mergeCell ref="EVQ11:EVT11"/>
    <mergeCell ref="EVU11:EVX11"/>
    <mergeCell ref="EVY11:EWB11"/>
    <mergeCell ref="EWC11:EWF11"/>
    <mergeCell ref="EWG11:EWJ11"/>
    <mergeCell ref="EUO11:EUR11"/>
    <mergeCell ref="EUS11:EUV11"/>
    <mergeCell ref="EUW11:EUZ11"/>
    <mergeCell ref="EVA11:EVD11"/>
    <mergeCell ref="EVE11:EVH11"/>
    <mergeCell ref="EVI11:EVL11"/>
    <mergeCell ref="ETQ11:ETT11"/>
    <mergeCell ref="ETU11:ETX11"/>
    <mergeCell ref="ETY11:EUB11"/>
    <mergeCell ref="EUC11:EUF11"/>
    <mergeCell ref="EUG11:EUJ11"/>
    <mergeCell ref="EUK11:EUN11"/>
    <mergeCell ref="ESS11:ESV11"/>
    <mergeCell ref="ESW11:ESZ11"/>
    <mergeCell ref="ETA11:ETD11"/>
    <mergeCell ref="ETE11:ETH11"/>
    <mergeCell ref="ETI11:ETL11"/>
    <mergeCell ref="ETM11:ETP11"/>
    <mergeCell ref="ERU11:ERX11"/>
    <mergeCell ref="ERY11:ESB11"/>
    <mergeCell ref="ESC11:ESF11"/>
    <mergeCell ref="ESG11:ESJ11"/>
    <mergeCell ref="ESK11:ESN11"/>
    <mergeCell ref="ESO11:ESR11"/>
    <mergeCell ref="EQW11:EQZ11"/>
    <mergeCell ref="ERA11:ERD11"/>
    <mergeCell ref="ERE11:ERH11"/>
    <mergeCell ref="ERI11:ERL11"/>
    <mergeCell ref="ERM11:ERP11"/>
    <mergeCell ref="ERQ11:ERT11"/>
    <mergeCell ref="EPY11:EQB11"/>
    <mergeCell ref="EQC11:EQF11"/>
    <mergeCell ref="EQG11:EQJ11"/>
    <mergeCell ref="EQK11:EQN11"/>
    <mergeCell ref="EQO11:EQR11"/>
    <mergeCell ref="EQS11:EQV11"/>
    <mergeCell ref="EPA11:EPD11"/>
    <mergeCell ref="EPE11:EPH11"/>
    <mergeCell ref="EPI11:EPL11"/>
    <mergeCell ref="EPM11:EPP11"/>
    <mergeCell ref="EPQ11:EPT11"/>
    <mergeCell ref="EPU11:EPX11"/>
    <mergeCell ref="EOC11:EOF11"/>
    <mergeCell ref="EOG11:EOJ11"/>
    <mergeCell ref="EOK11:EON11"/>
    <mergeCell ref="EOO11:EOR11"/>
    <mergeCell ref="EOS11:EOV11"/>
    <mergeCell ref="EOW11:EOZ11"/>
    <mergeCell ref="ENE11:ENH11"/>
    <mergeCell ref="ENI11:ENL11"/>
    <mergeCell ref="ENM11:ENP11"/>
    <mergeCell ref="ENQ11:ENT11"/>
    <mergeCell ref="ENU11:ENX11"/>
    <mergeCell ref="ENY11:EOB11"/>
    <mergeCell ref="EMG11:EMJ11"/>
    <mergeCell ref="EMK11:EMN11"/>
    <mergeCell ref="EMO11:EMR11"/>
    <mergeCell ref="EMS11:EMV11"/>
    <mergeCell ref="EMW11:EMZ11"/>
    <mergeCell ref="ENA11:END11"/>
    <mergeCell ref="ELI11:ELL11"/>
    <mergeCell ref="ELM11:ELP11"/>
    <mergeCell ref="ELQ11:ELT11"/>
    <mergeCell ref="ELU11:ELX11"/>
    <mergeCell ref="ELY11:EMB11"/>
    <mergeCell ref="EMC11:EMF11"/>
    <mergeCell ref="EKK11:EKN11"/>
    <mergeCell ref="EKO11:EKR11"/>
    <mergeCell ref="EKS11:EKV11"/>
    <mergeCell ref="EKW11:EKZ11"/>
    <mergeCell ref="ELA11:ELD11"/>
    <mergeCell ref="ELE11:ELH11"/>
    <mergeCell ref="EJM11:EJP11"/>
    <mergeCell ref="EJQ11:EJT11"/>
    <mergeCell ref="EJU11:EJX11"/>
    <mergeCell ref="EJY11:EKB11"/>
    <mergeCell ref="EKC11:EKF11"/>
    <mergeCell ref="EKG11:EKJ11"/>
    <mergeCell ref="EIO11:EIR11"/>
    <mergeCell ref="EIS11:EIV11"/>
    <mergeCell ref="EIW11:EIZ11"/>
    <mergeCell ref="EJA11:EJD11"/>
    <mergeCell ref="EJE11:EJH11"/>
    <mergeCell ref="EJI11:EJL11"/>
    <mergeCell ref="EHQ11:EHT11"/>
    <mergeCell ref="EHU11:EHX11"/>
    <mergeCell ref="EHY11:EIB11"/>
    <mergeCell ref="EIC11:EIF11"/>
    <mergeCell ref="EIG11:EIJ11"/>
    <mergeCell ref="EIK11:EIN11"/>
    <mergeCell ref="EGS11:EGV11"/>
    <mergeCell ref="EGW11:EGZ11"/>
    <mergeCell ref="EHA11:EHD11"/>
    <mergeCell ref="EHE11:EHH11"/>
    <mergeCell ref="EHI11:EHL11"/>
    <mergeCell ref="EHM11:EHP11"/>
    <mergeCell ref="EFU11:EFX11"/>
    <mergeCell ref="EFY11:EGB11"/>
    <mergeCell ref="EGC11:EGF11"/>
    <mergeCell ref="EGG11:EGJ11"/>
    <mergeCell ref="EGK11:EGN11"/>
    <mergeCell ref="EGO11:EGR11"/>
    <mergeCell ref="EEW11:EEZ11"/>
    <mergeCell ref="EFA11:EFD11"/>
    <mergeCell ref="EFE11:EFH11"/>
    <mergeCell ref="EFI11:EFL11"/>
    <mergeCell ref="EFM11:EFP11"/>
    <mergeCell ref="EFQ11:EFT11"/>
    <mergeCell ref="EDY11:EEB11"/>
    <mergeCell ref="EEC11:EEF11"/>
    <mergeCell ref="EEG11:EEJ11"/>
    <mergeCell ref="EEK11:EEN11"/>
    <mergeCell ref="EEO11:EER11"/>
    <mergeCell ref="EES11:EEV11"/>
    <mergeCell ref="EDA11:EDD11"/>
    <mergeCell ref="EDE11:EDH11"/>
    <mergeCell ref="EDI11:EDL11"/>
    <mergeCell ref="EDM11:EDP11"/>
    <mergeCell ref="EDQ11:EDT11"/>
    <mergeCell ref="EDU11:EDX11"/>
    <mergeCell ref="ECC11:ECF11"/>
    <mergeCell ref="ECG11:ECJ11"/>
    <mergeCell ref="ECK11:ECN11"/>
    <mergeCell ref="ECO11:ECR11"/>
    <mergeCell ref="ECS11:ECV11"/>
    <mergeCell ref="ECW11:ECZ11"/>
    <mergeCell ref="EBE11:EBH11"/>
    <mergeCell ref="EBI11:EBL11"/>
    <mergeCell ref="EBM11:EBP11"/>
    <mergeCell ref="EBQ11:EBT11"/>
    <mergeCell ref="EBU11:EBX11"/>
    <mergeCell ref="EBY11:ECB11"/>
    <mergeCell ref="EAG11:EAJ11"/>
    <mergeCell ref="EAK11:EAN11"/>
    <mergeCell ref="EAO11:EAR11"/>
    <mergeCell ref="EAS11:EAV11"/>
    <mergeCell ref="EAW11:EAZ11"/>
    <mergeCell ref="EBA11:EBD11"/>
    <mergeCell ref="DZI11:DZL11"/>
    <mergeCell ref="DZM11:DZP11"/>
    <mergeCell ref="DZQ11:DZT11"/>
    <mergeCell ref="DZU11:DZX11"/>
    <mergeCell ref="DZY11:EAB11"/>
    <mergeCell ref="EAC11:EAF11"/>
    <mergeCell ref="DYK11:DYN11"/>
    <mergeCell ref="DYO11:DYR11"/>
    <mergeCell ref="DYS11:DYV11"/>
    <mergeCell ref="DYW11:DYZ11"/>
    <mergeCell ref="DZA11:DZD11"/>
    <mergeCell ref="DZE11:DZH11"/>
    <mergeCell ref="DXM11:DXP11"/>
    <mergeCell ref="DXQ11:DXT11"/>
    <mergeCell ref="DXU11:DXX11"/>
    <mergeCell ref="DXY11:DYB11"/>
    <mergeCell ref="DYC11:DYF11"/>
    <mergeCell ref="DYG11:DYJ11"/>
    <mergeCell ref="DWO11:DWR11"/>
    <mergeCell ref="DWS11:DWV11"/>
    <mergeCell ref="DWW11:DWZ11"/>
    <mergeCell ref="DXA11:DXD11"/>
    <mergeCell ref="DXE11:DXH11"/>
    <mergeCell ref="DXI11:DXL11"/>
    <mergeCell ref="DVQ11:DVT11"/>
    <mergeCell ref="DVU11:DVX11"/>
    <mergeCell ref="DVY11:DWB11"/>
    <mergeCell ref="DWC11:DWF11"/>
    <mergeCell ref="DWG11:DWJ11"/>
    <mergeCell ref="DWK11:DWN11"/>
    <mergeCell ref="DUS11:DUV11"/>
    <mergeCell ref="DUW11:DUZ11"/>
    <mergeCell ref="DVA11:DVD11"/>
    <mergeCell ref="DVE11:DVH11"/>
    <mergeCell ref="DVI11:DVL11"/>
    <mergeCell ref="DVM11:DVP11"/>
    <mergeCell ref="DTU11:DTX11"/>
    <mergeCell ref="DTY11:DUB11"/>
    <mergeCell ref="DUC11:DUF11"/>
    <mergeCell ref="DUG11:DUJ11"/>
    <mergeCell ref="DUK11:DUN11"/>
    <mergeCell ref="DUO11:DUR11"/>
    <mergeCell ref="DSW11:DSZ11"/>
    <mergeCell ref="DTA11:DTD11"/>
    <mergeCell ref="DTE11:DTH11"/>
    <mergeCell ref="DTI11:DTL11"/>
    <mergeCell ref="DTM11:DTP11"/>
    <mergeCell ref="DTQ11:DTT11"/>
    <mergeCell ref="DRY11:DSB11"/>
    <mergeCell ref="DSC11:DSF11"/>
    <mergeCell ref="DSG11:DSJ11"/>
    <mergeCell ref="DSK11:DSN11"/>
    <mergeCell ref="DSO11:DSR11"/>
    <mergeCell ref="DSS11:DSV11"/>
    <mergeCell ref="DRA11:DRD11"/>
    <mergeCell ref="DRE11:DRH11"/>
    <mergeCell ref="DRI11:DRL11"/>
    <mergeCell ref="DRM11:DRP11"/>
    <mergeCell ref="DRQ11:DRT11"/>
    <mergeCell ref="DRU11:DRX11"/>
    <mergeCell ref="DQC11:DQF11"/>
    <mergeCell ref="DQG11:DQJ11"/>
    <mergeCell ref="DQK11:DQN11"/>
    <mergeCell ref="DQO11:DQR11"/>
    <mergeCell ref="DQS11:DQV11"/>
    <mergeCell ref="DQW11:DQZ11"/>
    <mergeCell ref="DPE11:DPH11"/>
    <mergeCell ref="DPI11:DPL11"/>
    <mergeCell ref="DPM11:DPP11"/>
    <mergeCell ref="DPQ11:DPT11"/>
    <mergeCell ref="DPU11:DPX11"/>
    <mergeCell ref="DPY11:DQB11"/>
    <mergeCell ref="DOG11:DOJ11"/>
    <mergeCell ref="DOK11:DON11"/>
    <mergeCell ref="DOO11:DOR11"/>
    <mergeCell ref="DOS11:DOV11"/>
    <mergeCell ref="DOW11:DOZ11"/>
    <mergeCell ref="DPA11:DPD11"/>
    <mergeCell ref="DNI11:DNL11"/>
    <mergeCell ref="DNM11:DNP11"/>
    <mergeCell ref="DNQ11:DNT11"/>
    <mergeCell ref="DNU11:DNX11"/>
    <mergeCell ref="DNY11:DOB11"/>
    <mergeCell ref="DOC11:DOF11"/>
    <mergeCell ref="DMK11:DMN11"/>
    <mergeCell ref="DMO11:DMR11"/>
    <mergeCell ref="DMS11:DMV11"/>
    <mergeCell ref="DMW11:DMZ11"/>
    <mergeCell ref="DNA11:DND11"/>
    <mergeCell ref="DNE11:DNH11"/>
    <mergeCell ref="DLM11:DLP11"/>
    <mergeCell ref="DLQ11:DLT11"/>
    <mergeCell ref="DLU11:DLX11"/>
    <mergeCell ref="DLY11:DMB11"/>
    <mergeCell ref="DMC11:DMF11"/>
    <mergeCell ref="DMG11:DMJ11"/>
    <mergeCell ref="DKO11:DKR11"/>
    <mergeCell ref="DKS11:DKV11"/>
    <mergeCell ref="DKW11:DKZ11"/>
    <mergeCell ref="DLA11:DLD11"/>
    <mergeCell ref="DLE11:DLH11"/>
    <mergeCell ref="DLI11:DLL11"/>
    <mergeCell ref="DJQ11:DJT11"/>
    <mergeCell ref="DJU11:DJX11"/>
    <mergeCell ref="DJY11:DKB11"/>
    <mergeCell ref="DKC11:DKF11"/>
    <mergeCell ref="DKG11:DKJ11"/>
    <mergeCell ref="DKK11:DKN11"/>
    <mergeCell ref="DIS11:DIV11"/>
    <mergeCell ref="DIW11:DIZ11"/>
    <mergeCell ref="DJA11:DJD11"/>
    <mergeCell ref="DJE11:DJH11"/>
    <mergeCell ref="DJI11:DJL11"/>
    <mergeCell ref="DJM11:DJP11"/>
    <mergeCell ref="DHU11:DHX11"/>
    <mergeCell ref="DHY11:DIB11"/>
    <mergeCell ref="DIC11:DIF11"/>
    <mergeCell ref="DIG11:DIJ11"/>
    <mergeCell ref="DIK11:DIN11"/>
    <mergeCell ref="DIO11:DIR11"/>
    <mergeCell ref="DGW11:DGZ11"/>
    <mergeCell ref="DHA11:DHD11"/>
    <mergeCell ref="DHE11:DHH11"/>
    <mergeCell ref="DHI11:DHL11"/>
    <mergeCell ref="DHM11:DHP11"/>
    <mergeCell ref="DHQ11:DHT11"/>
    <mergeCell ref="DFY11:DGB11"/>
    <mergeCell ref="DGC11:DGF11"/>
    <mergeCell ref="DGG11:DGJ11"/>
    <mergeCell ref="DGK11:DGN11"/>
    <mergeCell ref="DGO11:DGR11"/>
    <mergeCell ref="DGS11:DGV11"/>
    <mergeCell ref="DFA11:DFD11"/>
    <mergeCell ref="DFE11:DFH11"/>
    <mergeCell ref="DFI11:DFL11"/>
    <mergeCell ref="DFM11:DFP11"/>
    <mergeCell ref="DFQ11:DFT11"/>
    <mergeCell ref="DFU11:DFX11"/>
    <mergeCell ref="DEC11:DEF11"/>
    <mergeCell ref="DEG11:DEJ11"/>
    <mergeCell ref="DEK11:DEN11"/>
    <mergeCell ref="DEO11:DER11"/>
    <mergeCell ref="DES11:DEV11"/>
    <mergeCell ref="DEW11:DEZ11"/>
    <mergeCell ref="DDE11:DDH11"/>
    <mergeCell ref="DDI11:DDL11"/>
    <mergeCell ref="DDM11:DDP11"/>
    <mergeCell ref="DDQ11:DDT11"/>
    <mergeCell ref="DDU11:DDX11"/>
    <mergeCell ref="DDY11:DEB11"/>
    <mergeCell ref="DCG11:DCJ11"/>
    <mergeCell ref="DCK11:DCN11"/>
    <mergeCell ref="DCO11:DCR11"/>
    <mergeCell ref="DCS11:DCV11"/>
    <mergeCell ref="DCW11:DCZ11"/>
    <mergeCell ref="DDA11:DDD11"/>
    <mergeCell ref="DBI11:DBL11"/>
    <mergeCell ref="DBM11:DBP11"/>
    <mergeCell ref="DBQ11:DBT11"/>
    <mergeCell ref="DBU11:DBX11"/>
    <mergeCell ref="DBY11:DCB11"/>
    <mergeCell ref="DCC11:DCF11"/>
    <mergeCell ref="DAK11:DAN11"/>
    <mergeCell ref="DAO11:DAR11"/>
    <mergeCell ref="DAS11:DAV11"/>
    <mergeCell ref="DAW11:DAZ11"/>
    <mergeCell ref="DBA11:DBD11"/>
    <mergeCell ref="DBE11:DBH11"/>
    <mergeCell ref="CZM11:CZP11"/>
    <mergeCell ref="CZQ11:CZT11"/>
    <mergeCell ref="CZU11:CZX11"/>
    <mergeCell ref="CZY11:DAB11"/>
    <mergeCell ref="DAC11:DAF11"/>
    <mergeCell ref="DAG11:DAJ11"/>
    <mergeCell ref="CYO11:CYR11"/>
    <mergeCell ref="CYS11:CYV11"/>
    <mergeCell ref="CYW11:CYZ11"/>
    <mergeCell ref="CZA11:CZD11"/>
    <mergeCell ref="CZE11:CZH11"/>
    <mergeCell ref="CZI11:CZL11"/>
    <mergeCell ref="CXQ11:CXT11"/>
    <mergeCell ref="CXU11:CXX11"/>
    <mergeCell ref="CXY11:CYB11"/>
    <mergeCell ref="CYC11:CYF11"/>
    <mergeCell ref="CYG11:CYJ11"/>
    <mergeCell ref="CYK11:CYN11"/>
    <mergeCell ref="CWS11:CWV11"/>
    <mergeCell ref="CWW11:CWZ11"/>
    <mergeCell ref="CXA11:CXD11"/>
    <mergeCell ref="CXE11:CXH11"/>
    <mergeCell ref="CXI11:CXL11"/>
    <mergeCell ref="CXM11:CXP11"/>
    <mergeCell ref="CVU11:CVX11"/>
    <mergeCell ref="CVY11:CWB11"/>
    <mergeCell ref="CWC11:CWF11"/>
    <mergeCell ref="CWG11:CWJ11"/>
    <mergeCell ref="CWK11:CWN11"/>
    <mergeCell ref="CWO11:CWR11"/>
    <mergeCell ref="CUW11:CUZ11"/>
    <mergeCell ref="CVA11:CVD11"/>
    <mergeCell ref="CVE11:CVH11"/>
    <mergeCell ref="CVI11:CVL11"/>
    <mergeCell ref="CVM11:CVP11"/>
    <mergeCell ref="CVQ11:CVT11"/>
    <mergeCell ref="CTY11:CUB11"/>
    <mergeCell ref="CUC11:CUF11"/>
    <mergeCell ref="CUG11:CUJ11"/>
    <mergeCell ref="CUK11:CUN11"/>
    <mergeCell ref="CUO11:CUR11"/>
    <mergeCell ref="CUS11:CUV11"/>
    <mergeCell ref="CTA11:CTD11"/>
    <mergeCell ref="CTE11:CTH11"/>
    <mergeCell ref="CTI11:CTL11"/>
    <mergeCell ref="CTM11:CTP11"/>
    <mergeCell ref="CTQ11:CTT11"/>
    <mergeCell ref="CTU11:CTX11"/>
    <mergeCell ref="CSC11:CSF11"/>
    <mergeCell ref="CSG11:CSJ11"/>
    <mergeCell ref="CSK11:CSN11"/>
    <mergeCell ref="CSO11:CSR11"/>
    <mergeCell ref="CSS11:CSV11"/>
    <mergeCell ref="CSW11:CSZ11"/>
    <mergeCell ref="CRE11:CRH11"/>
    <mergeCell ref="CRI11:CRL11"/>
    <mergeCell ref="CRM11:CRP11"/>
    <mergeCell ref="CRQ11:CRT11"/>
    <mergeCell ref="CRU11:CRX11"/>
    <mergeCell ref="CRY11:CSB11"/>
    <mergeCell ref="CQG11:CQJ11"/>
    <mergeCell ref="CQK11:CQN11"/>
    <mergeCell ref="CQO11:CQR11"/>
    <mergeCell ref="CQS11:CQV11"/>
    <mergeCell ref="CQW11:CQZ11"/>
    <mergeCell ref="CRA11:CRD11"/>
    <mergeCell ref="CPI11:CPL11"/>
    <mergeCell ref="CPM11:CPP11"/>
    <mergeCell ref="CPQ11:CPT11"/>
    <mergeCell ref="CPU11:CPX11"/>
    <mergeCell ref="CPY11:CQB11"/>
    <mergeCell ref="CQC11:CQF11"/>
    <mergeCell ref="COK11:CON11"/>
    <mergeCell ref="COO11:COR11"/>
    <mergeCell ref="COS11:COV11"/>
    <mergeCell ref="COW11:COZ11"/>
    <mergeCell ref="CPA11:CPD11"/>
    <mergeCell ref="CPE11:CPH11"/>
    <mergeCell ref="CNM11:CNP11"/>
    <mergeCell ref="CNQ11:CNT11"/>
    <mergeCell ref="CNU11:CNX11"/>
    <mergeCell ref="CNY11:COB11"/>
    <mergeCell ref="COC11:COF11"/>
    <mergeCell ref="COG11:COJ11"/>
    <mergeCell ref="CMO11:CMR11"/>
    <mergeCell ref="CMS11:CMV11"/>
    <mergeCell ref="CMW11:CMZ11"/>
    <mergeCell ref="CNA11:CND11"/>
    <mergeCell ref="CNE11:CNH11"/>
    <mergeCell ref="CNI11:CNL11"/>
    <mergeCell ref="CLQ11:CLT11"/>
    <mergeCell ref="CLU11:CLX11"/>
    <mergeCell ref="CLY11:CMB11"/>
    <mergeCell ref="CMC11:CMF11"/>
    <mergeCell ref="CMG11:CMJ11"/>
    <mergeCell ref="CMK11:CMN11"/>
    <mergeCell ref="CKS11:CKV11"/>
    <mergeCell ref="CKW11:CKZ11"/>
    <mergeCell ref="CLA11:CLD11"/>
    <mergeCell ref="CLE11:CLH11"/>
    <mergeCell ref="CLI11:CLL11"/>
    <mergeCell ref="CLM11:CLP11"/>
    <mergeCell ref="CJU11:CJX11"/>
    <mergeCell ref="CJY11:CKB11"/>
    <mergeCell ref="CKC11:CKF11"/>
    <mergeCell ref="CKG11:CKJ11"/>
    <mergeCell ref="CKK11:CKN11"/>
    <mergeCell ref="CKO11:CKR11"/>
    <mergeCell ref="CIW11:CIZ11"/>
    <mergeCell ref="CJA11:CJD11"/>
    <mergeCell ref="CJE11:CJH11"/>
    <mergeCell ref="CJI11:CJL11"/>
    <mergeCell ref="CJM11:CJP11"/>
    <mergeCell ref="CJQ11:CJT11"/>
    <mergeCell ref="CHY11:CIB11"/>
    <mergeCell ref="CIC11:CIF11"/>
    <mergeCell ref="CIG11:CIJ11"/>
    <mergeCell ref="CIK11:CIN11"/>
    <mergeCell ref="CIO11:CIR11"/>
    <mergeCell ref="CIS11:CIV11"/>
    <mergeCell ref="CHA11:CHD11"/>
    <mergeCell ref="CHE11:CHH11"/>
    <mergeCell ref="CHI11:CHL11"/>
    <mergeCell ref="CHM11:CHP11"/>
    <mergeCell ref="CHQ11:CHT11"/>
    <mergeCell ref="CHU11:CHX11"/>
    <mergeCell ref="CGC11:CGF11"/>
    <mergeCell ref="CGG11:CGJ11"/>
    <mergeCell ref="CGK11:CGN11"/>
    <mergeCell ref="CGO11:CGR11"/>
    <mergeCell ref="CGS11:CGV11"/>
    <mergeCell ref="CGW11:CGZ11"/>
    <mergeCell ref="CFE11:CFH11"/>
    <mergeCell ref="CFI11:CFL11"/>
    <mergeCell ref="CFM11:CFP11"/>
    <mergeCell ref="CFQ11:CFT11"/>
    <mergeCell ref="CFU11:CFX11"/>
    <mergeCell ref="CFY11:CGB11"/>
    <mergeCell ref="CEG11:CEJ11"/>
    <mergeCell ref="CEK11:CEN11"/>
    <mergeCell ref="CEO11:CER11"/>
    <mergeCell ref="CES11:CEV11"/>
    <mergeCell ref="CEW11:CEZ11"/>
    <mergeCell ref="CFA11:CFD11"/>
    <mergeCell ref="CDI11:CDL11"/>
    <mergeCell ref="CDM11:CDP11"/>
    <mergeCell ref="CDQ11:CDT11"/>
    <mergeCell ref="CDU11:CDX11"/>
    <mergeCell ref="CDY11:CEB11"/>
    <mergeCell ref="CEC11:CEF11"/>
    <mergeCell ref="CCK11:CCN11"/>
    <mergeCell ref="CCO11:CCR11"/>
    <mergeCell ref="CCS11:CCV11"/>
    <mergeCell ref="CCW11:CCZ11"/>
    <mergeCell ref="CDA11:CDD11"/>
    <mergeCell ref="CDE11:CDH11"/>
    <mergeCell ref="CBM11:CBP11"/>
    <mergeCell ref="CBQ11:CBT11"/>
    <mergeCell ref="CBU11:CBX11"/>
    <mergeCell ref="CBY11:CCB11"/>
    <mergeCell ref="CCC11:CCF11"/>
    <mergeCell ref="CCG11:CCJ11"/>
    <mergeCell ref="CAO11:CAR11"/>
    <mergeCell ref="CAS11:CAV11"/>
    <mergeCell ref="CAW11:CAZ11"/>
    <mergeCell ref="CBA11:CBD11"/>
    <mergeCell ref="CBE11:CBH11"/>
    <mergeCell ref="CBI11:CBL11"/>
    <mergeCell ref="BZQ11:BZT11"/>
    <mergeCell ref="BZU11:BZX11"/>
    <mergeCell ref="BZY11:CAB11"/>
    <mergeCell ref="CAC11:CAF11"/>
    <mergeCell ref="CAG11:CAJ11"/>
    <mergeCell ref="CAK11:CAN11"/>
    <mergeCell ref="BYS11:BYV11"/>
    <mergeCell ref="BYW11:BYZ11"/>
    <mergeCell ref="BZA11:BZD11"/>
    <mergeCell ref="BZE11:BZH11"/>
    <mergeCell ref="BZI11:BZL11"/>
    <mergeCell ref="BZM11:BZP11"/>
    <mergeCell ref="BXU11:BXX11"/>
    <mergeCell ref="BXY11:BYB11"/>
    <mergeCell ref="BYC11:BYF11"/>
    <mergeCell ref="BYG11:BYJ11"/>
    <mergeCell ref="BYK11:BYN11"/>
    <mergeCell ref="BYO11:BYR11"/>
    <mergeCell ref="BWW11:BWZ11"/>
    <mergeCell ref="BXA11:BXD11"/>
    <mergeCell ref="BXE11:BXH11"/>
    <mergeCell ref="BXI11:BXL11"/>
    <mergeCell ref="BXM11:BXP11"/>
    <mergeCell ref="BXQ11:BXT11"/>
    <mergeCell ref="BVY11:BWB11"/>
    <mergeCell ref="BWC11:BWF11"/>
    <mergeCell ref="BWG11:BWJ11"/>
    <mergeCell ref="BWK11:BWN11"/>
    <mergeCell ref="BWO11:BWR11"/>
    <mergeCell ref="BWS11:BWV11"/>
    <mergeCell ref="BVA11:BVD11"/>
    <mergeCell ref="BVE11:BVH11"/>
    <mergeCell ref="BVI11:BVL11"/>
    <mergeCell ref="BVM11:BVP11"/>
    <mergeCell ref="BVQ11:BVT11"/>
    <mergeCell ref="BVU11:BVX11"/>
    <mergeCell ref="BUC11:BUF11"/>
    <mergeCell ref="BUG11:BUJ11"/>
    <mergeCell ref="BUK11:BUN11"/>
    <mergeCell ref="BUO11:BUR11"/>
    <mergeCell ref="BUS11:BUV11"/>
    <mergeCell ref="BUW11:BUZ11"/>
    <mergeCell ref="BTE11:BTH11"/>
    <mergeCell ref="BTI11:BTL11"/>
    <mergeCell ref="BTM11:BTP11"/>
    <mergeCell ref="BTQ11:BTT11"/>
    <mergeCell ref="BTU11:BTX11"/>
    <mergeCell ref="BTY11:BUB11"/>
    <mergeCell ref="BSG11:BSJ11"/>
    <mergeCell ref="BSK11:BSN11"/>
    <mergeCell ref="BSO11:BSR11"/>
    <mergeCell ref="BSS11:BSV11"/>
    <mergeCell ref="BSW11:BSZ11"/>
    <mergeCell ref="BTA11:BTD11"/>
    <mergeCell ref="BRI11:BRL11"/>
    <mergeCell ref="BRM11:BRP11"/>
    <mergeCell ref="BRQ11:BRT11"/>
    <mergeCell ref="BRU11:BRX11"/>
    <mergeCell ref="BRY11:BSB11"/>
    <mergeCell ref="BSC11:BSF11"/>
    <mergeCell ref="BQK11:BQN11"/>
    <mergeCell ref="BQO11:BQR11"/>
    <mergeCell ref="BQS11:BQV11"/>
    <mergeCell ref="BQW11:BQZ11"/>
    <mergeCell ref="BRA11:BRD11"/>
    <mergeCell ref="BRE11:BRH11"/>
    <mergeCell ref="BPM11:BPP11"/>
    <mergeCell ref="BPQ11:BPT11"/>
    <mergeCell ref="BPU11:BPX11"/>
    <mergeCell ref="BPY11:BQB11"/>
    <mergeCell ref="BQC11:BQF11"/>
    <mergeCell ref="BQG11:BQJ11"/>
    <mergeCell ref="BOO11:BOR11"/>
    <mergeCell ref="BOS11:BOV11"/>
    <mergeCell ref="BOW11:BOZ11"/>
    <mergeCell ref="BPA11:BPD11"/>
    <mergeCell ref="BPE11:BPH11"/>
    <mergeCell ref="BPI11:BPL11"/>
    <mergeCell ref="BNQ11:BNT11"/>
    <mergeCell ref="BNU11:BNX11"/>
    <mergeCell ref="BNY11:BOB11"/>
    <mergeCell ref="BOC11:BOF11"/>
    <mergeCell ref="BOG11:BOJ11"/>
    <mergeCell ref="BOK11:BON11"/>
    <mergeCell ref="BMS11:BMV11"/>
    <mergeCell ref="BMW11:BMZ11"/>
    <mergeCell ref="BNA11:BND11"/>
    <mergeCell ref="BNE11:BNH11"/>
    <mergeCell ref="BNI11:BNL11"/>
    <mergeCell ref="BNM11:BNP11"/>
    <mergeCell ref="BLU11:BLX11"/>
    <mergeCell ref="BLY11:BMB11"/>
    <mergeCell ref="BMC11:BMF11"/>
    <mergeCell ref="BMG11:BMJ11"/>
    <mergeCell ref="BMK11:BMN11"/>
    <mergeCell ref="BMO11:BMR11"/>
    <mergeCell ref="BKW11:BKZ11"/>
    <mergeCell ref="BLA11:BLD11"/>
    <mergeCell ref="BLE11:BLH11"/>
    <mergeCell ref="BLI11:BLL11"/>
    <mergeCell ref="BLM11:BLP11"/>
    <mergeCell ref="BLQ11:BLT11"/>
    <mergeCell ref="BJY11:BKB11"/>
    <mergeCell ref="BKC11:BKF11"/>
    <mergeCell ref="BKG11:BKJ11"/>
    <mergeCell ref="BKK11:BKN11"/>
    <mergeCell ref="BKO11:BKR11"/>
    <mergeCell ref="BKS11:BKV11"/>
    <mergeCell ref="BJA11:BJD11"/>
    <mergeCell ref="BJE11:BJH11"/>
    <mergeCell ref="BJI11:BJL11"/>
    <mergeCell ref="BJM11:BJP11"/>
    <mergeCell ref="BJQ11:BJT11"/>
    <mergeCell ref="BJU11:BJX11"/>
    <mergeCell ref="BIC11:BIF11"/>
    <mergeCell ref="BIG11:BIJ11"/>
    <mergeCell ref="BIK11:BIN11"/>
    <mergeCell ref="BIO11:BIR11"/>
    <mergeCell ref="BIS11:BIV11"/>
    <mergeCell ref="BIW11:BIZ11"/>
    <mergeCell ref="BHE11:BHH11"/>
    <mergeCell ref="BHI11:BHL11"/>
    <mergeCell ref="BHM11:BHP11"/>
    <mergeCell ref="BHQ11:BHT11"/>
    <mergeCell ref="BHU11:BHX11"/>
    <mergeCell ref="BHY11:BIB11"/>
    <mergeCell ref="BGG11:BGJ11"/>
    <mergeCell ref="BGK11:BGN11"/>
    <mergeCell ref="BGO11:BGR11"/>
    <mergeCell ref="BGS11:BGV11"/>
    <mergeCell ref="BGW11:BGZ11"/>
    <mergeCell ref="BHA11:BHD11"/>
    <mergeCell ref="BFI11:BFL11"/>
    <mergeCell ref="BFM11:BFP11"/>
    <mergeCell ref="BFQ11:BFT11"/>
    <mergeCell ref="BFU11:BFX11"/>
    <mergeCell ref="BFY11:BGB11"/>
    <mergeCell ref="BGC11:BGF11"/>
    <mergeCell ref="BEK11:BEN11"/>
    <mergeCell ref="BEO11:BER11"/>
    <mergeCell ref="BES11:BEV11"/>
    <mergeCell ref="BEW11:BEZ11"/>
    <mergeCell ref="BFA11:BFD11"/>
    <mergeCell ref="BFE11:BFH11"/>
    <mergeCell ref="BDM11:BDP11"/>
    <mergeCell ref="BDQ11:BDT11"/>
    <mergeCell ref="BDU11:BDX11"/>
    <mergeCell ref="BDY11:BEB11"/>
    <mergeCell ref="BEC11:BEF11"/>
    <mergeCell ref="BEG11:BEJ11"/>
    <mergeCell ref="BCO11:BCR11"/>
    <mergeCell ref="BCS11:BCV11"/>
    <mergeCell ref="BCW11:BCZ11"/>
    <mergeCell ref="BDA11:BDD11"/>
    <mergeCell ref="BDE11:BDH11"/>
    <mergeCell ref="BDI11:BDL11"/>
    <mergeCell ref="BBQ11:BBT11"/>
    <mergeCell ref="BBU11:BBX11"/>
    <mergeCell ref="BBY11:BCB11"/>
    <mergeCell ref="BCC11:BCF11"/>
    <mergeCell ref="BCG11:BCJ11"/>
    <mergeCell ref="BCK11:BCN11"/>
    <mergeCell ref="BAS11:BAV11"/>
    <mergeCell ref="BAW11:BAZ11"/>
    <mergeCell ref="BBA11:BBD11"/>
    <mergeCell ref="BBE11:BBH11"/>
    <mergeCell ref="BBI11:BBL11"/>
    <mergeCell ref="BBM11:BBP11"/>
    <mergeCell ref="AZU11:AZX11"/>
    <mergeCell ref="AZY11:BAB11"/>
    <mergeCell ref="BAC11:BAF11"/>
    <mergeCell ref="BAG11:BAJ11"/>
    <mergeCell ref="BAK11:BAN11"/>
    <mergeCell ref="BAO11:BAR11"/>
    <mergeCell ref="AYW11:AYZ11"/>
    <mergeCell ref="AZA11:AZD11"/>
    <mergeCell ref="AZE11:AZH11"/>
    <mergeCell ref="AZI11:AZL11"/>
    <mergeCell ref="AZM11:AZP11"/>
    <mergeCell ref="AZQ11:AZT11"/>
    <mergeCell ref="AXY11:AYB11"/>
    <mergeCell ref="AYC11:AYF11"/>
    <mergeCell ref="AYG11:AYJ11"/>
    <mergeCell ref="AYK11:AYN11"/>
    <mergeCell ref="AYO11:AYR11"/>
    <mergeCell ref="AYS11:AYV11"/>
    <mergeCell ref="AXA11:AXD11"/>
    <mergeCell ref="AXE11:AXH11"/>
    <mergeCell ref="AXI11:AXL11"/>
    <mergeCell ref="AXM11:AXP11"/>
    <mergeCell ref="AXQ11:AXT11"/>
    <mergeCell ref="AXU11:AXX11"/>
    <mergeCell ref="AWC11:AWF11"/>
    <mergeCell ref="AWG11:AWJ11"/>
    <mergeCell ref="AWK11:AWN11"/>
    <mergeCell ref="AWO11:AWR11"/>
    <mergeCell ref="AWS11:AWV11"/>
    <mergeCell ref="AWW11:AWZ11"/>
    <mergeCell ref="AVE11:AVH11"/>
    <mergeCell ref="AVI11:AVL11"/>
    <mergeCell ref="AVM11:AVP11"/>
    <mergeCell ref="AVQ11:AVT11"/>
    <mergeCell ref="AVU11:AVX11"/>
    <mergeCell ref="AVY11:AWB11"/>
    <mergeCell ref="AUG11:AUJ11"/>
    <mergeCell ref="AUK11:AUN11"/>
    <mergeCell ref="AUO11:AUR11"/>
    <mergeCell ref="AUS11:AUV11"/>
    <mergeCell ref="AUW11:AUZ11"/>
    <mergeCell ref="AVA11:AVD11"/>
    <mergeCell ref="ATI11:ATL11"/>
    <mergeCell ref="ATM11:ATP11"/>
    <mergeCell ref="ATQ11:ATT11"/>
    <mergeCell ref="ATU11:ATX11"/>
    <mergeCell ref="ATY11:AUB11"/>
    <mergeCell ref="AUC11:AUF11"/>
    <mergeCell ref="ASK11:ASN11"/>
    <mergeCell ref="ASO11:ASR11"/>
    <mergeCell ref="ASS11:ASV11"/>
    <mergeCell ref="ASW11:ASZ11"/>
    <mergeCell ref="ATA11:ATD11"/>
    <mergeCell ref="ATE11:ATH11"/>
    <mergeCell ref="ARM11:ARP11"/>
    <mergeCell ref="ARQ11:ART11"/>
    <mergeCell ref="ARU11:ARX11"/>
    <mergeCell ref="ARY11:ASB11"/>
    <mergeCell ref="ASC11:ASF11"/>
    <mergeCell ref="ASG11:ASJ11"/>
    <mergeCell ref="AQO11:AQR11"/>
    <mergeCell ref="AQS11:AQV11"/>
    <mergeCell ref="AQW11:AQZ11"/>
    <mergeCell ref="ARA11:ARD11"/>
    <mergeCell ref="ARE11:ARH11"/>
    <mergeCell ref="ARI11:ARL11"/>
    <mergeCell ref="APQ11:APT11"/>
    <mergeCell ref="APU11:APX11"/>
    <mergeCell ref="APY11:AQB11"/>
    <mergeCell ref="AQC11:AQF11"/>
    <mergeCell ref="AQG11:AQJ11"/>
    <mergeCell ref="AQK11:AQN11"/>
    <mergeCell ref="AOS11:AOV11"/>
    <mergeCell ref="AOW11:AOZ11"/>
    <mergeCell ref="APA11:APD11"/>
    <mergeCell ref="APE11:APH11"/>
    <mergeCell ref="API11:APL11"/>
    <mergeCell ref="APM11:APP11"/>
    <mergeCell ref="ANU11:ANX11"/>
    <mergeCell ref="ANY11:AOB11"/>
    <mergeCell ref="AOC11:AOF11"/>
    <mergeCell ref="AOG11:AOJ11"/>
    <mergeCell ref="AOK11:AON11"/>
    <mergeCell ref="AOO11:AOR11"/>
    <mergeCell ref="AMW11:AMZ11"/>
    <mergeCell ref="ANA11:AND11"/>
    <mergeCell ref="ANE11:ANH11"/>
    <mergeCell ref="ANI11:ANL11"/>
    <mergeCell ref="ANM11:ANP11"/>
    <mergeCell ref="ANQ11:ANT11"/>
    <mergeCell ref="ALY11:AMB11"/>
    <mergeCell ref="AMC11:AMF11"/>
    <mergeCell ref="AMG11:AMJ11"/>
    <mergeCell ref="AMK11:AMN11"/>
    <mergeCell ref="AMO11:AMR11"/>
    <mergeCell ref="AMS11:AMV11"/>
    <mergeCell ref="ALA11:ALD11"/>
    <mergeCell ref="ALE11:ALH11"/>
    <mergeCell ref="ALI11:ALL11"/>
    <mergeCell ref="ALM11:ALP11"/>
    <mergeCell ref="ALQ11:ALT11"/>
    <mergeCell ref="ALU11:ALX11"/>
    <mergeCell ref="AKC11:AKF11"/>
    <mergeCell ref="AKG11:AKJ11"/>
    <mergeCell ref="AKK11:AKN11"/>
    <mergeCell ref="AKO11:AKR11"/>
    <mergeCell ref="AKS11:AKV11"/>
    <mergeCell ref="AKW11:AKZ11"/>
    <mergeCell ref="AJE11:AJH11"/>
    <mergeCell ref="AJI11:AJL11"/>
    <mergeCell ref="AJM11:AJP11"/>
    <mergeCell ref="AJQ11:AJT11"/>
    <mergeCell ref="AJU11:AJX11"/>
    <mergeCell ref="AJY11:AKB11"/>
    <mergeCell ref="AIG11:AIJ11"/>
    <mergeCell ref="AIK11:AIN11"/>
    <mergeCell ref="AIO11:AIR11"/>
    <mergeCell ref="AIS11:AIV11"/>
    <mergeCell ref="AIW11:AIZ11"/>
    <mergeCell ref="AJA11:AJD11"/>
    <mergeCell ref="AHI11:AHL11"/>
    <mergeCell ref="AHM11:AHP11"/>
    <mergeCell ref="AHQ11:AHT11"/>
    <mergeCell ref="AHU11:AHX11"/>
    <mergeCell ref="AHY11:AIB11"/>
    <mergeCell ref="AIC11:AIF11"/>
    <mergeCell ref="AGK11:AGN11"/>
    <mergeCell ref="AGO11:AGR11"/>
    <mergeCell ref="AGS11:AGV11"/>
    <mergeCell ref="AGW11:AGZ11"/>
    <mergeCell ref="AHA11:AHD11"/>
    <mergeCell ref="AHE11:AHH11"/>
    <mergeCell ref="AFM11:AFP11"/>
    <mergeCell ref="AFQ11:AFT11"/>
    <mergeCell ref="AFU11:AFX11"/>
    <mergeCell ref="AFY11:AGB11"/>
    <mergeCell ref="AGC11:AGF11"/>
    <mergeCell ref="AGG11:AGJ11"/>
    <mergeCell ref="AEO11:AER11"/>
    <mergeCell ref="AES11:AEV11"/>
    <mergeCell ref="AEW11:AEZ11"/>
    <mergeCell ref="AFA11:AFD11"/>
    <mergeCell ref="AFE11:AFH11"/>
    <mergeCell ref="AFI11:AFL11"/>
    <mergeCell ref="ADQ11:ADT11"/>
    <mergeCell ref="ADU11:ADX11"/>
    <mergeCell ref="ADY11:AEB11"/>
    <mergeCell ref="AEC11:AEF11"/>
    <mergeCell ref="AEG11:AEJ11"/>
    <mergeCell ref="AEK11:AEN11"/>
    <mergeCell ref="ACS11:ACV11"/>
    <mergeCell ref="ACW11:ACZ11"/>
    <mergeCell ref="ADA11:ADD11"/>
    <mergeCell ref="ADE11:ADH11"/>
    <mergeCell ref="ADI11:ADL11"/>
    <mergeCell ref="ADM11:ADP11"/>
    <mergeCell ref="ABU11:ABX11"/>
    <mergeCell ref="ABY11:ACB11"/>
    <mergeCell ref="ACC11:ACF11"/>
    <mergeCell ref="ACG11:ACJ11"/>
    <mergeCell ref="ACK11:ACN11"/>
    <mergeCell ref="ACO11:ACR11"/>
    <mergeCell ref="AAW11:AAZ11"/>
    <mergeCell ref="ABA11:ABD11"/>
    <mergeCell ref="ABE11:ABH11"/>
    <mergeCell ref="ABI11:ABL11"/>
    <mergeCell ref="ABM11:ABP11"/>
    <mergeCell ref="ABQ11:ABT11"/>
    <mergeCell ref="ZY11:AAB11"/>
    <mergeCell ref="AAC11:AAF11"/>
    <mergeCell ref="AAG11:AAJ11"/>
    <mergeCell ref="AAK11:AAN11"/>
    <mergeCell ref="AAO11:AAR11"/>
    <mergeCell ref="AAS11:AAV11"/>
    <mergeCell ref="ZA11:ZD11"/>
    <mergeCell ref="ZE11:ZH11"/>
    <mergeCell ref="ZI11:ZL11"/>
    <mergeCell ref="ZM11:ZP11"/>
    <mergeCell ref="ZQ11:ZT11"/>
    <mergeCell ref="ZU11:ZX11"/>
    <mergeCell ref="YC11:YF11"/>
    <mergeCell ref="YG11:YJ11"/>
    <mergeCell ref="YK11:YN11"/>
    <mergeCell ref="YO11:YR11"/>
    <mergeCell ref="YS11:YV11"/>
    <mergeCell ref="YW11:YZ11"/>
    <mergeCell ref="XE11:XH11"/>
    <mergeCell ref="XI11:XL11"/>
    <mergeCell ref="XM11:XP11"/>
    <mergeCell ref="XQ11:XT11"/>
    <mergeCell ref="XU11:XX11"/>
    <mergeCell ref="XY11:YB11"/>
    <mergeCell ref="WG11:WJ11"/>
    <mergeCell ref="WK11:WN11"/>
    <mergeCell ref="WO11:WR11"/>
    <mergeCell ref="WS11:WV11"/>
    <mergeCell ref="WW11:WZ11"/>
    <mergeCell ref="XA11:XD11"/>
    <mergeCell ref="VI11:VL11"/>
    <mergeCell ref="VM11:VP11"/>
    <mergeCell ref="VQ11:VT11"/>
    <mergeCell ref="VU11:VX11"/>
    <mergeCell ref="VY11:WB11"/>
    <mergeCell ref="WC11:WF11"/>
    <mergeCell ref="UK11:UN11"/>
    <mergeCell ref="UO11:UR11"/>
    <mergeCell ref="US11:UV11"/>
    <mergeCell ref="UW11:UZ11"/>
    <mergeCell ref="VA11:VD11"/>
    <mergeCell ref="VE11:VH11"/>
    <mergeCell ref="TM11:TP11"/>
    <mergeCell ref="TQ11:TT11"/>
    <mergeCell ref="TU11:TX11"/>
    <mergeCell ref="TY11:UB11"/>
    <mergeCell ref="UC11:UF11"/>
    <mergeCell ref="UG11:UJ11"/>
    <mergeCell ref="SO11:SR11"/>
    <mergeCell ref="SS11:SV11"/>
    <mergeCell ref="SW11:SZ11"/>
    <mergeCell ref="TA11:TD11"/>
    <mergeCell ref="TE11:TH11"/>
    <mergeCell ref="TI11:TL11"/>
    <mergeCell ref="RQ11:RT11"/>
    <mergeCell ref="RU11:RX11"/>
    <mergeCell ref="RY11:SB11"/>
    <mergeCell ref="SC11:SF11"/>
    <mergeCell ref="SG11:SJ11"/>
    <mergeCell ref="SK11:SN11"/>
    <mergeCell ref="QS11:QV11"/>
    <mergeCell ref="QW11:QZ11"/>
    <mergeCell ref="RA11:RD11"/>
    <mergeCell ref="RE11:RH11"/>
    <mergeCell ref="RI11:RL11"/>
    <mergeCell ref="RM11:RP11"/>
    <mergeCell ref="PU11:PX11"/>
    <mergeCell ref="PY11:QB11"/>
    <mergeCell ref="QC11:QF11"/>
    <mergeCell ref="QG11:QJ11"/>
    <mergeCell ref="QK11:QN11"/>
    <mergeCell ref="QO11:QR11"/>
    <mergeCell ref="OW11:OZ11"/>
    <mergeCell ref="PA11:PD11"/>
    <mergeCell ref="PE11:PH11"/>
    <mergeCell ref="PI11:PL11"/>
    <mergeCell ref="PM11:PP11"/>
    <mergeCell ref="PQ11:PT11"/>
    <mergeCell ref="NY11:OB11"/>
    <mergeCell ref="OC11:OF11"/>
    <mergeCell ref="OG11:OJ11"/>
    <mergeCell ref="OK11:ON11"/>
    <mergeCell ref="OO11:OR11"/>
    <mergeCell ref="OS11:OV11"/>
    <mergeCell ref="NA11:ND11"/>
    <mergeCell ref="NE11:NH11"/>
    <mergeCell ref="NI11:NL11"/>
    <mergeCell ref="NM11:NP11"/>
    <mergeCell ref="NQ11:NT11"/>
    <mergeCell ref="NU11:NX11"/>
    <mergeCell ref="MC11:MF11"/>
    <mergeCell ref="MG11:MJ11"/>
    <mergeCell ref="MK11:MN11"/>
    <mergeCell ref="MO11:MR11"/>
    <mergeCell ref="MS11:MV11"/>
    <mergeCell ref="MW11:MZ11"/>
    <mergeCell ref="LE11:LH11"/>
    <mergeCell ref="LI11:LL11"/>
    <mergeCell ref="LM11:LP11"/>
    <mergeCell ref="LQ11:LT11"/>
    <mergeCell ref="LU11:LX11"/>
    <mergeCell ref="LY11:MB11"/>
    <mergeCell ref="KG11:KJ11"/>
    <mergeCell ref="KK11:KN11"/>
    <mergeCell ref="KO11:KR11"/>
    <mergeCell ref="KS11:KV11"/>
    <mergeCell ref="KW11:KZ11"/>
    <mergeCell ref="LA11:LD11"/>
    <mergeCell ref="JI11:JL11"/>
    <mergeCell ref="JM11:JP11"/>
    <mergeCell ref="JQ11:JT11"/>
    <mergeCell ref="JU11:JX11"/>
    <mergeCell ref="JY11:KB11"/>
    <mergeCell ref="KC11:KF11"/>
    <mergeCell ref="IK11:IN11"/>
    <mergeCell ref="IO11:IR11"/>
    <mergeCell ref="IS11:IV11"/>
    <mergeCell ref="IW11:IZ11"/>
    <mergeCell ref="JA11:JD11"/>
    <mergeCell ref="JE11:JH11"/>
    <mergeCell ref="HM11:HP11"/>
    <mergeCell ref="HQ11:HT11"/>
    <mergeCell ref="HU11:HX11"/>
    <mergeCell ref="HY11:IB11"/>
    <mergeCell ref="IC11:IF11"/>
    <mergeCell ref="IG11:IJ11"/>
    <mergeCell ref="GO11:GR11"/>
    <mergeCell ref="GS11:GV11"/>
    <mergeCell ref="GW11:GZ11"/>
    <mergeCell ref="HA11:HD11"/>
    <mergeCell ref="HE11:HH11"/>
    <mergeCell ref="HI11:HL11"/>
    <mergeCell ref="FQ11:FT11"/>
    <mergeCell ref="FU11:FX11"/>
    <mergeCell ref="FY11:GB11"/>
    <mergeCell ref="GC11:GF11"/>
    <mergeCell ref="GG11:GJ11"/>
    <mergeCell ref="GK11:GN11"/>
    <mergeCell ref="ES11:EV11"/>
    <mergeCell ref="EW11:EZ11"/>
    <mergeCell ref="FA11:FD11"/>
    <mergeCell ref="FE11:FH11"/>
    <mergeCell ref="FI11:FL11"/>
    <mergeCell ref="FM11:FP11"/>
    <mergeCell ref="DU11:DX11"/>
    <mergeCell ref="DY11:EB11"/>
    <mergeCell ref="EC11:EF11"/>
    <mergeCell ref="EG11:EJ11"/>
    <mergeCell ref="EK11:EN11"/>
    <mergeCell ref="EO11:ER11"/>
    <mergeCell ref="CW11:CZ11"/>
    <mergeCell ref="DA11:DD11"/>
    <mergeCell ref="DE11:DH11"/>
    <mergeCell ref="DI11:DL11"/>
    <mergeCell ref="DM11:DP11"/>
    <mergeCell ref="DQ11:DT11"/>
    <mergeCell ref="BY11:CB11"/>
    <mergeCell ref="CC11:CF11"/>
    <mergeCell ref="CG11:CJ11"/>
    <mergeCell ref="CK11:CN11"/>
    <mergeCell ref="CO11:CR11"/>
    <mergeCell ref="CS11:CV11"/>
    <mergeCell ref="BA11:BD11"/>
    <mergeCell ref="BE11:BH11"/>
    <mergeCell ref="BI11:BL11"/>
    <mergeCell ref="BM11:BP11"/>
    <mergeCell ref="BQ11:BT11"/>
    <mergeCell ref="BU11:BX11"/>
    <mergeCell ref="A34:A35"/>
    <mergeCell ref="A1:D1"/>
    <mergeCell ref="A159:B159"/>
    <mergeCell ref="A169:B169"/>
    <mergeCell ref="A226:D226"/>
    <mergeCell ref="A235:D235"/>
    <mergeCell ref="A247:D247"/>
    <mergeCell ref="A199:D199"/>
    <mergeCell ref="A224:D224"/>
    <mergeCell ref="AC11:AF11"/>
    <mergeCell ref="AG11:AJ11"/>
    <mergeCell ref="AK11:AN11"/>
    <mergeCell ref="AO11:AR11"/>
    <mergeCell ref="AS11:AV11"/>
    <mergeCell ref="AW11:AZ11"/>
    <mergeCell ref="E11:H11"/>
    <mergeCell ref="I11:L11"/>
    <mergeCell ref="M11:P11"/>
    <mergeCell ref="Q11:T11"/>
    <mergeCell ref="U11:X11"/>
    <mergeCell ref="Y11:AB11"/>
    <mergeCell ref="A2:D2"/>
    <mergeCell ref="A8:D8"/>
    <mergeCell ref="A11:D11"/>
    <mergeCell ref="B4:C4"/>
    <mergeCell ref="B5:C5"/>
    <mergeCell ref="B6:C6"/>
    <mergeCell ref="B9:C9"/>
    <mergeCell ref="B10:C10"/>
    <mergeCell ref="B44:C44"/>
    <mergeCell ref="B45:C45"/>
    <mergeCell ref="B48:C48"/>
    <mergeCell ref="B47:C47"/>
    <mergeCell ref="B50:C50"/>
    <mergeCell ref="B49:C49"/>
    <mergeCell ref="B51:C51"/>
    <mergeCell ref="B52:C52"/>
    <mergeCell ref="B53:C53"/>
    <mergeCell ref="B54:C54"/>
    <mergeCell ref="B55:C55"/>
    <mergeCell ref="B56:C56"/>
    <mergeCell ref="B57:C57"/>
    <mergeCell ref="B58:C58"/>
    <mergeCell ref="B59:C59"/>
    <mergeCell ref="B99:C99"/>
    <mergeCell ref="B100:C100"/>
    <mergeCell ref="B101:C101"/>
    <mergeCell ref="A246:D246"/>
    <mergeCell ref="A142:D142"/>
  </mergeCells>
  <printOptions horizontalCentered="1" verticalCentered="1"/>
  <pageMargins left="0.23622047244094491" right="0.23622047244094491" top="0.74803149606299213" bottom="0.74803149606299213" header="0.31496062992125984" footer="0.31496062992125984"/>
  <pageSetup paperSize="9" scale="74" orientation="portrait" r:id="rId1"/>
  <rowBreaks count="4" manualBreakCount="4">
    <brk id="43" max="3" man="1"/>
    <brk id="94" max="3" man="1"/>
    <brk id="141" max="3" man="1"/>
    <brk id="199" max="3" man="1"/>
  </rowBreaks>
  <drawing r:id="rId2"/>
</worksheet>
</file>

<file path=docProps/app.xml><?xml version="1.0" encoding="utf-8"?>
<Properties xmlns="http://schemas.openxmlformats.org/officeDocument/2006/extended-properties" xmlns:vt="http://schemas.openxmlformats.org/officeDocument/2006/docPropsVTypes">
  <Template/>
  <TotalTime>1816</TotalTime>
  <Application>Microsoft Excel</Application>
  <DocSecurity>0</DocSecurity>
  <ScaleCrop>false</ScaleCrop>
  <HeadingPairs>
    <vt:vector size="4" baseType="variant">
      <vt:variant>
        <vt:lpstr>Planilhas</vt:lpstr>
      </vt:variant>
      <vt:variant>
        <vt:i4>6</vt:i4>
      </vt:variant>
      <vt:variant>
        <vt:lpstr>Intervalos Nomeados</vt:lpstr>
      </vt:variant>
      <vt:variant>
        <vt:i4>19</vt:i4>
      </vt:variant>
    </vt:vector>
  </HeadingPairs>
  <TitlesOfParts>
    <vt:vector size="25" baseType="lpstr">
      <vt:lpstr>1. Início</vt:lpstr>
      <vt:lpstr>2. Novas instalações</vt:lpstr>
      <vt:lpstr>3. Calc de Potência do Sistema</vt:lpstr>
      <vt:lpstr>4. Cotações</vt:lpstr>
      <vt:lpstr>5. Dados Financeiros</vt:lpstr>
      <vt:lpstr>6. Proposta Comercial</vt:lpstr>
      <vt:lpstr>'5. Dados Financeiros'!Area_de_impressao</vt:lpstr>
      <vt:lpstr>'6. Proposta Comercial'!Area_de_impressao</vt:lpstr>
      <vt:lpstr>'5. Dados Financeiros'!Print_Area_0</vt:lpstr>
      <vt:lpstr>'5. Dados Financeiros'!Print_Area_0_0</vt:lpstr>
      <vt:lpstr>'5. Dados Financeiros'!Print_Area_0_0_0</vt:lpstr>
      <vt:lpstr>'5. Dados Financeiros'!Print_Area_0_0_0_0</vt:lpstr>
      <vt:lpstr>'5. Dados Financeiros'!Print_Area_0_0_0_0_0</vt:lpstr>
      <vt:lpstr>'5. Dados Financeiros'!Print_Area_0_0_0_0_0_0</vt:lpstr>
      <vt:lpstr>'5. Dados Financeiros'!Print_Area_0_0_0_0_0_0_0</vt:lpstr>
      <vt:lpstr>'5. Dados Financeiros'!Print_Area_0_0_0_0_0_0_0_0</vt:lpstr>
      <vt:lpstr>'5. Dados Financeiros'!Print_Area_0_0_0_0_0_0_0_0_0</vt:lpstr>
      <vt:lpstr>'5. Dados Financeiros'!Print_Area_0_0_0_0_0_0_0_0_0_0</vt:lpstr>
      <vt:lpstr>'5. Dados Financeiros'!Print_Area_0_0_0_0_0_0_0_0_0_0_0</vt:lpstr>
      <vt:lpstr>'5. Dados Financeiros'!Print_Area_0_0_0_0_0_0_0_0_0_0_0_0</vt:lpstr>
      <vt:lpstr>'5. Dados Financeiros'!Print_Area_0_0_0_0_0_0_0_0_0_0_0_0_0</vt:lpstr>
      <vt:lpstr>'5. Dados Financeiros'!Print_Area_0_0_0_0_0_0_0_0_0_0_0_0_0_0</vt:lpstr>
      <vt:lpstr>'5. Dados Financeiros'!Print_Area_0_0_0_0_0_0_0_0_0_0_0_0_0_0_0</vt:lpstr>
      <vt:lpstr>'5. Dados Financeiros'!Print_Area_0_0_0_0_0_0_0_0_0_0_0_0_0_0_0_0</vt:lpstr>
      <vt:lpstr>'5. Dados Financeiros'!Print_Area_0_0_0_0_0_0_0_0_0_0_0_0_0_0_0_0_0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Frederico</dc:creator>
  <dc:description/>
  <cp:lastModifiedBy>Rafael Maia</cp:lastModifiedBy>
  <cp:revision>60</cp:revision>
  <cp:lastPrinted>2022-02-21T16:15:36Z</cp:lastPrinted>
  <dcterms:created xsi:type="dcterms:W3CDTF">2017-01-13T11:44:52Z</dcterms:created>
  <dcterms:modified xsi:type="dcterms:W3CDTF">2022-05-25T16:45:45Z</dcterms:modified>
  <dc:language>pt-BR</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15.0300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