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0.Início" sheetId="1" r:id="rId4"/>
    <sheet state="visible" name="1.Clusters" sheetId="2" r:id="rId5"/>
    <sheet state="visible" name="2.Base de Clientes" sheetId="3" r:id="rId6"/>
    <sheet state="visible" name="3.Resultado do ICP" sheetId="4" r:id="rId7"/>
    <sheet state="hidden" name="Apoio" sheetId="5" r:id="rId8"/>
    <sheet state="visible" name="Dicas" sheetId="6" r:id="rId9"/>
  </sheets>
  <definedNames>
    <definedName hidden="1" localSheetId="2" name="_xlnm._FilterDatabase">'2.Base de Clientes'!$B$4:$Q$1004</definedName>
    <definedName hidden="1" localSheetId="3" name="_xlnm._FilterDatabase">'3.Resultado do ICP'!$B$5:$J$55</definedName>
    <definedName hidden="1" localSheetId="2" name="Z_B7E20CF0_20F8_4E43_86EC_B9447E047F94_.wvu.FilterData">'2.Base de Clientes'!$C$5:$C$1004</definedName>
  </definedNames>
  <calcPr/>
  <customWorkbookViews>
    <customWorkbookView activeSheetId="0" maximized="1" windowHeight="0" windowWidth="0" guid="{B7E20CF0-20F8-4E43-86EC-B9447E047F94}" name="Filtro 1"/>
  </customWorkbookViews>
</workbook>
</file>

<file path=xl/sharedStrings.xml><?xml version="1.0" encoding="utf-8"?>
<sst xmlns="http://schemas.openxmlformats.org/spreadsheetml/2006/main" count="176" uniqueCount="149">
  <si>
    <t>Insira seu nome ao lado para começarmos</t>
  </si>
  <si>
    <t>desenvolvido por cadu growth machine</t>
  </si>
  <si>
    <t>Nome do Cluster 1</t>
  </si>
  <si>
    <t>Nome do Cluster 2</t>
  </si>
  <si>
    <t>Nome do Cluster 3</t>
  </si>
  <si>
    <t>Taxa de Conversão</t>
  </si>
  <si>
    <t>Desenvolvido por Cadu Growth Machine</t>
  </si>
  <si>
    <t>Clusters</t>
  </si>
  <si>
    <t>Critérios de segmentação</t>
  </si>
  <si>
    <t>Empresa</t>
  </si>
  <si>
    <t>Ticket médio</t>
  </si>
  <si>
    <t>CLT</t>
  </si>
  <si>
    <t>Necessidade</t>
  </si>
  <si>
    <t>Ciclo de Compra</t>
  </si>
  <si>
    <t>Sucesso</t>
  </si>
  <si>
    <t>Orçamento</t>
  </si>
  <si>
    <t>Campeão</t>
  </si>
  <si>
    <t>LTV</t>
  </si>
  <si>
    <t>Atratividade</t>
  </si>
  <si>
    <t>Critérios</t>
  </si>
  <si>
    <t>Facilidade</t>
  </si>
  <si>
    <t>Score</t>
  </si>
  <si>
    <t>RESULTADO DO ICP</t>
  </si>
  <si>
    <t>POSIÇÃO</t>
  </si>
  <si>
    <t>SCORE</t>
  </si>
  <si>
    <t>ICP</t>
  </si>
  <si>
    <t>INDICÊNCIA</t>
  </si>
  <si>
    <t>REPRESENTATIVIDADE</t>
  </si>
  <si>
    <t>TICKET MÉDIO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</si>
  <si>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</si>
  <si>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</si>
  <si>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</si>
  <si>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</si>
  <si>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</si>
  <si>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</si>
  <si>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</si>
  <si>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</si>
  <si>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</si>
  <si>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</si>
  <si>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11º</t>
  </si>
  <si>
    <t>12º</t>
  </si>
  <si>
    <t>13º</t>
  </si>
  <si>
    <t>14º</t>
  </si>
  <si>
    <t>15º</t>
  </si>
  <si>
    <t>16º</t>
  </si>
  <si>
    <t>17º</t>
  </si>
  <si>
    <t>18º</t>
  </si>
  <si>
    <t>19º</t>
  </si>
  <si>
    <t>20º</t>
  </si>
  <si>
    <t>21º</t>
  </si>
  <si>
    <t>22º</t>
  </si>
  <si>
    <t>23º</t>
  </si>
  <si>
    <t>24º</t>
  </si>
  <si>
    <t>25º</t>
  </si>
  <si>
    <t>26º</t>
  </si>
  <si>
    <t>27º</t>
  </si>
  <si>
    <t>28º</t>
  </si>
  <si>
    <t>29º</t>
  </si>
  <si>
    <t>30º</t>
  </si>
  <si>
    <t>31º</t>
  </si>
  <si>
    <t>32º</t>
  </si>
  <si>
    <t>33º</t>
  </si>
  <si>
    <t>34º</t>
  </si>
  <si>
    <t>35º</t>
  </si>
  <si>
    <t>36º</t>
  </si>
  <si>
    <t>37º</t>
  </si>
  <si>
    <t>38º</t>
  </si>
  <si>
    <t>39º</t>
  </si>
  <si>
    <t>40º</t>
  </si>
  <si>
    <t>41º</t>
  </si>
  <si>
    <t>42º</t>
  </si>
  <si>
    <t>43º</t>
  </si>
  <si>
    <t>44º</t>
  </si>
  <si>
    <t>45º</t>
  </si>
  <si>
    <t>46º</t>
  </si>
  <si>
    <t>47º</t>
  </si>
  <si>
    <t>48º</t>
  </si>
  <si>
    <t>49º</t>
  </si>
  <si>
    <t>50º</t>
  </si>
  <si>
    <t>Análise isolada do cluster 1</t>
  </si>
  <si>
    <t>Análise isolada do cluster 2</t>
  </si>
  <si>
    <t>Análise isolada do cluster 3</t>
  </si>
  <si>
    <t>Score ranking</t>
  </si>
  <si>
    <t>Score arred</t>
  </si>
  <si>
    <t>Qtd empresas</t>
  </si>
  <si>
    <t>Representatividade</t>
  </si>
  <si>
    <t>Ticket Médio</t>
  </si>
  <si>
    <t>ANÁLISE ISOLADA DOS CLUSTERS</t>
  </si>
  <si>
    <t>Incidência</t>
  </si>
  <si>
    <t>Score Médio</t>
  </si>
  <si>
    <t>total</t>
  </si>
  <si>
    <r>
      <rPr>
        <rFont val="Arial"/>
        <b/>
        <i/>
        <color rgb="FF000000"/>
        <sz val="10.0"/>
      </rPr>
      <t>Fórmula do Score</t>
    </r>
    <r>
      <rPr>
        <rFont val="Arial"/>
        <color rgb="FF000000"/>
        <sz val="10.0"/>
      </rPr>
      <t xml:space="preserve"> = Média (Atratividade + Critérios + Facilidade para Ganhar) * 1000. Onde: Atratividade = LTV em uma escala de 0 a 1, sendo 1 o maior LTV da base de clientes; Critérios = Somatório (2 * Necessidade + 2 * Sucesso + Campeão + Orçamento + Ciclo de Venda) / 70 e Facilicidade = Média (Tx de conversão cluster 1 + Tx cluster 2 + Tx cluster 3)</t>
    </r>
  </si>
  <si>
    <t>Definição dos critérios de segmentação</t>
  </si>
  <si>
    <r>
      <rPr>
        <rFont val="Arial"/>
        <b/>
        <color rgb="FF000000"/>
        <sz val="10.0"/>
      </rPr>
      <t>Necessidade</t>
    </r>
    <r>
      <rPr>
        <rFont val="Arial"/>
        <color rgb="FF000000"/>
        <sz val="10.0"/>
      </rPr>
      <t xml:space="preserve"> = Em uma escala de 0 a 10 o quanto o seu cliente tinha uma necessidade clara que sua solução resolvia (10 tinha uma necessidade muito clara e 0 não tinha muita necessidade)</t>
    </r>
  </si>
  <si>
    <r>
      <rPr>
        <rFont val="Arial"/>
        <b/>
        <color rgb="FF000000"/>
        <sz val="10.0"/>
      </rPr>
      <t>Sucesso</t>
    </r>
    <r>
      <rPr>
        <rFont val="Arial"/>
        <color rgb="FF000000"/>
        <sz val="10.0"/>
      </rPr>
      <t xml:space="preserve"> = Em uma escala de 0 a 10 o quanto o seu cliente teve de sucesso usando a sua solução (10 teve muito sucesso e 0 não teve nenhum sucesso)</t>
    </r>
  </si>
  <si>
    <r>
      <rPr>
        <rFont val="Arial"/>
        <b/>
        <color rgb="FF000000"/>
        <sz val="10.0"/>
      </rPr>
      <t>Campeão</t>
    </r>
    <r>
      <rPr>
        <rFont val="Arial"/>
        <color rgb="FF000000"/>
        <sz val="10.0"/>
      </rPr>
      <t xml:space="preserve"> = Em uma escala de 0 a 10 o quanto o seu cliente é evangelizador/fã/cliente promotor da sua solução (10 é muito promotor e 0 é muito detrator)</t>
    </r>
  </si>
  <si>
    <r>
      <rPr>
        <rFont val="Arial"/>
        <b/>
        <color rgb="FF000000"/>
        <sz val="10.0"/>
      </rPr>
      <t>Orçamento</t>
    </r>
    <r>
      <rPr>
        <rFont val="Arial"/>
        <color rgb="FF000000"/>
        <sz val="10.0"/>
      </rPr>
      <t xml:space="preserve"> = Em uma escala de 0 a 10 o quanto o seu cliente tinha de orçamento no momento da contratação (10 o preço apresentado não foi um problema e 0 teve que dar muitos descontos para fechar negócio)</t>
    </r>
  </si>
  <si>
    <r>
      <rPr>
        <rFont val="Arial"/>
        <b/>
        <color rgb="FF000000"/>
        <sz val="10.0"/>
      </rPr>
      <t>Ciclo de Venda</t>
    </r>
    <r>
      <rPr>
        <rFont val="Arial"/>
        <color rgb="FF000000"/>
        <sz val="10.0"/>
      </rPr>
      <t xml:space="preserve"> = Em uma escala de 0 a 10 o quanto foi demorado vender para o seu cliente (10 muito rápido e 0 muito demorado)</t>
    </r>
  </si>
  <si>
    <t>Exemplos de Clusters</t>
  </si>
  <si>
    <t>Número de Funcionários</t>
  </si>
  <si>
    <t>Segmento de Mercado</t>
  </si>
  <si>
    <t>Faturamento Anual</t>
  </si>
  <si>
    <t>Tipo de Empresa</t>
  </si>
  <si>
    <t>Porte</t>
  </si>
  <si>
    <t>Localidade</t>
  </si>
  <si>
    <t>1 - 10</t>
  </si>
  <si>
    <t>Consultoria e Serviços</t>
  </si>
  <si>
    <t xml:space="preserve">Até 360 mil </t>
  </si>
  <si>
    <t>Empresa de capital aberto</t>
  </si>
  <si>
    <t>MEI/Autônomo</t>
  </si>
  <si>
    <t>MG</t>
  </si>
  <si>
    <t>11 - 50</t>
  </si>
  <si>
    <t xml:space="preserve">Agências de marketing </t>
  </si>
  <si>
    <t>De 360 mil a 4,8 milhões</t>
  </si>
  <si>
    <t>Empresa privada</t>
  </si>
  <si>
    <t>Micro</t>
  </si>
  <si>
    <t>SP</t>
  </si>
  <si>
    <t>51 - 200</t>
  </si>
  <si>
    <t>Engenharia e Arquitetura</t>
  </si>
  <si>
    <t>De 4,8 milhões a 100 milhões</t>
  </si>
  <si>
    <t>Instituição Acadêmica</t>
  </si>
  <si>
    <t>Pequeno</t>
  </si>
  <si>
    <t>RJ</t>
  </si>
  <si>
    <t>201 - 500</t>
  </si>
  <si>
    <t xml:space="preserve">Indústria </t>
  </si>
  <si>
    <t>De 100 milhões a 300 milhões</t>
  </si>
  <si>
    <t>Órgão Governamental</t>
  </si>
  <si>
    <t>Médio</t>
  </si>
  <si>
    <t>RS</t>
  </si>
  <si>
    <t>Acima de 500</t>
  </si>
  <si>
    <t>Software e Tecnologia</t>
  </si>
  <si>
    <t>Acima de 300 milhões</t>
  </si>
  <si>
    <t>Organização sem fins lucrativos</t>
  </si>
  <si>
    <t>Grande</t>
  </si>
  <si>
    <t>PR</t>
  </si>
  <si>
    <t>Taxas de conversão em clusters</t>
  </si>
  <si>
    <t>As taxas de conversão utilizadas em cada cluster devem seguir o mesmo padrão. Indicamos que a taxa de conversão seja = número de oportunidades geradas / vendas realizadas</t>
  </si>
  <si>
    <t>Definições: Ticket médio, CLT e LTV</t>
  </si>
  <si>
    <r>
      <rPr>
        <rFont val="Arial"/>
        <b/>
        <color rgb="FF000000"/>
        <sz val="10.0"/>
      </rPr>
      <t>Ticket Médio</t>
    </r>
    <r>
      <rPr>
        <rFont val="Arial"/>
        <color rgb="FF000000"/>
        <sz val="10.0"/>
      </rPr>
      <t xml:space="preserve"> = Valor mensal pago pelo seu cliente, em caso de negócios recorrentes. Para negócios com vendas transacionais (pontuais ou one shot) é o valor médio de cada venda</t>
    </r>
  </si>
  <si>
    <t>CLT = Customer Lifetime, que é o ciclo de vida do cliente ou tempo da vida do cliente e representa o tempo (em meses) que o seu cliente fica pagando pelo seu serviço até cancelar, em caso de negócios recorrentes. Para negócios transacionais é a quantidade de vezes que o seu cliente compra o seu produto ou serviço até deixar de comprar. (exemplo: se o seu cliente compra o seu produto ou serviço 4 vezes por ano durante 3 anos, o seu CLT será 12).</t>
  </si>
  <si>
    <r>
      <rPr>
        <rFont val="Arial"/>
        <b/>
        <color rgb="FF000000"/>
        <sz val="10.0"/>
      </rPr>
      <t>LTV</t>
    </r>
    <r>
      <rPr>
        <rFont val="Arial"/>
        <color rgb="FF000000"/>
        <sz val="10.0"/>
      </rPr>
      <t xml:space="preserve"> = Lifetime value, que é o valor do tempo da vida do cliente, ou seja, é o quanto o seu cliente deixará de receita para a sua empresa ao longo de sua vida. LTV = CLT * Ticket médio</t>
    </r>
  </si>
  <si>
    <t>Passo a Passo</t>
  </si>
  <si>
    <t>1) Na aba "1. Clusters", defina os cluster que serão utilizados (mínimo de 2 e máximo de 3). Lembrando que os clusters ou agrupamentos devem fazer sentido para o seu negócio. A ideia aqui é encontrarmos nichos que tem comportamentos e problemas parecidos.</t>
  </si>
  <si>
    <t xml:space="preserve">2) Na aba "1. Clusters", defina as variáveis de cada cluster escolhido (limite de 10 por cluster). Aqui, quanto menos variáveis puder utilizar melhor será, pois a amostragem ficará menos dispersa. </t>
  </si>
  <si>
    <t>3) Na aba "2. Base de Clientes", coloque os clientes que serão analisados na coluna "Empresa". Mínimo de 50 se utilizar 2 clusters e de 150 para 3 clusters.</t>
  </si>
  <si>
    <t>4) Na aba "2. Base de Clientes", classifique as empresas de acordo com os clusters escolhidos.</t>
  </si>
  <si>
    <t>5) Na aba "2. Base de Clientes", informe o LTV e o CLT de cada empresa.</t>
  </si>
  <si>
    <t>6) Na aba "2. Base de Clientes", pontue na escala de 0 a 10 cada critério de segmentação.</t>
  </si>
  <si>
    <t>7) Na aba "3. Resultado do ICP" veja o resultado do seu perfil de cliente ideal baseado nos critérios utilizados por você.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</si>
</sst>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-&quot;R$&quot;* #,##0.00_-;\-&quot;R$&quot;* #,##0.00_-;_-&quot;R$&quot;* &quot;-&quot;??_-;_-@"/>
    <numFmt numFmtId="165" formatCode="[$R$ -416]#,##0.00"/>
    <numFmt numFmtId="166" formatCode="#,##0.000"/>
    <numFmt numFmtId="167" formatCode="_-&quot;R$&quot;\ * #,##0.00_-;\-&quot;R$&quot;\ * #,##0.00_-;_-&quot;R$&quot;\ * &quot;-&quot;??_-;_-@"/>
    <numFmt numFmtId="168" formatCode="&quot;R$&quot;\ #,##0.00"/>
  </numFmts>
  <fonts count="20">
    <font>
      <sz val="10.0"/>
      <color rgb="FF000000"/>
      <name val="Arial"/>
    </font>
    <font>
      <color theme="1"/>
      <name val="Calibri"/>
    </font>
    <font>
      <b/>
      <color rgb="FF000000"/>
      <name val="Arial"/>
    </font>
    <font>
      <color theme="1"/>
      <name val="Arial"/>
    </font>
    <font/>
    <font>
      <color rgb="FF000000"/>
      <name val="Arial"/>
    </font>
    <font>
      <b/>
      <u/>
      <sz val="12.0"/>
      <color rgb="FFFF9900"/>
      <name val="Arial"/>
    </font>
    <font>
      <b/>
      <color rgb="FFED7D31"/>
      <name val="Arial"/>
    </font>
    <font>
      <b/>
      <sz val="10.0"/>
      <color rgb="FF000000"/>
      <name val="Arial"/>
    </font>
    <font>
      <b/>
      <sz val="10.0"/>
      <color theme="1"/>
      <name val="Arial"/>
    </font>
    <font>
      <sz val="10.0"/>
      <color theme="1"/>
      <name val="Calibri"/>
    </font>
    <font>
      <sz val="10.0"/>
      <color theme="1"/>
      <name val="Arial"/>
    </font>
    <font>
      <b/>
      <sz val="12.0"/>
      <color theme="1"/>
      <name val="Calibri"/>
    </font>
    <font>
      <b/>
      <i/>
      <sz val="10.0"/>
      <color rgb="FF000000"/>
      <name val="Arial"/>
    </font>
    <font>
      <b/>
      <sz val="10.0"/>
      <color theme="1"/>
      <name val="Calibri"/>
    </font>
    <font>
      <b/>
      <sz val="12.0"/>
      <color theme="1"/>
      <name val="Arial"/>
    </font>
    <font>
      <sz val="10.0"/>
      <color rgb="FF000000"/>
      <name val="Calibri"/>
    </font>
    <font>
      <b/>
      <sz val="10.0"/>
      <color rgb="FF000000"/>
      <name val="Calibri"/>
    </font>
    <font>
      <b/>
      <i/>
      <u/>
      <sz val="10.0"/>
      <color rgb="FF000000"/>
      <name val="Arial"/>
    </font>
    <font>
      <b/>
      <i/>
      <u/>
      <sz val="10.0"/>
      <color rgb="FF000000"/>
      <name val="Arial"/>
    </font>
  </fonts>
  <fills count="11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F4B083"/>
        <bgColor rgb="FFF4B083"/>
      </patternFill>
    </fill>
    <fill>
      <patternFill patternType="solid">
        <fgColor rgb="FFF2F2F2"/>
        <bgColor rgb="FFF2F2F2"/>
      </patternFill>
    </fill>
    <fill>
      <patternFill patternType="solid">
        <fgColor rgb="FFFBE4D5"/>
        <bgColor rgb="FFFBE4D5"/>
      </patternFill>
    </fill>
    <fill>
      <patternFill patternType="solid">
        <fgColor rgb="FFBFBFBF"/>
        <bgColor rgb="FFBFBFBF"/>
      </patternFill>
    </fill>
    <fill>
      <patternFill patternType="solid">
        <fgColor rgb="FFADB9CA"/>
        <bgColor rgb="FFADB9CA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rgb="FFF9CB9C"/>
        <bgColor rgb="FFF9CB9C"/>
      </patternFill>
    </fill>
  </fills>
  <borders count="32">
    <border/>
    <border>
      <right/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/>
    </border>
    <border>
      <left/>
      <right/>
      <top/>
      <bottom/>
    </border>
    <border>
      <right style="thin">
        <color rgb="FF000000"/>
      </right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17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vertical="bottom"/>
    </xf>
    <xf borderId="1" fillId="0" fontId="2" numFmtId="0" xfId="0" applyAlignment="1" applyBorder="1" applyFont="1">
      <alignment shrinkToFit="0" vertical="bottom" wrapText="0"/>
    </xf>
    <xf borderId="1" fillId="0" fontId="3" numFmtId="0" xfId="0" applyAlignment="1" applyBorder="1" applyFont="1">
      <alignment vertical="bottom"/>
    </xf>
    <xf borderId="0" fillId="0" fontId="3" numFmtId="0" xfId="0" applyAlignment="1" applyFont="1">
      <alignment vertical="bottom"/>
    </xf>
    <xf borderId="2" fillId="0" fontId="2" numFmtId="0" xfId="0" applyAlignment="1" applyBorder="1" applyFont="1">
      <alignment horizontal="center" readingOrder="0" vertical="bottom"/>
    </xf>
    <xf borderId="2" fillId="0" fontId="4" numFmtId="0" xfId="0" applyBorder="1" applyFont="1"/>
    <xf borderId="1" fillId="0" fontId="3" numFmtId="0" xfId="0" applyAlignment="1" applyBorder="1" applyFont="1">
      <alignment shrinkToFit="0" vertical="bottom" wrapText="0"/>
    </xf>
    <xf borderId="0" fillId="0" fontId="5" numFmtId="0" xfId="0" applyAlignment="1" applyFont="1">
      <alignment shrinkToFit="0" vertical="bottom" wrapText="1"/>
    </xf>
    <xf borderId="0" fillId="0" fontId="3" numFmtId="0" xfId="0" applyAlignment="1" applyFont="1">
      <alignment horizontal="center" vertical="bottom"/>
    </xf>
    <xf borderId="0" fillId="0" fontId="6" numFmtId="0" xfId="0" applyAlignment="1" applyFont="1">
      <alignment horizontal="center" shrinkToFit="0" vertical="top" wrapText="1"/>
    </xf>
    <xf borderId="0" fillId="0" fontId="3" numFmtId="0" xfId="0" applyAlignment="1" applyFont="1">
      <alignment vertical="bottom"/>
    </xf>
    <xf borderId="2" fillId="0" fontId="5" numFmtId="0" xfId="0" applyAlignment="1" applyBorder="1" applyFont="1">
      <alignment horizontal="center" readingOrder="0" vertical="bottom"/>
    </xf>
    <xf borderId="1" fillId="0" fontId="1" numFmtId="0" xfId="0" applyAlignment="1" applyBorder="1" applyFont="1">
      <alignment vertical="bottom"/>
    </xf>
    <xf borderId="1" fillId="0" fontId="3" numFmtId="0" xfId="0" applyAlignment="1" applyBorder="1" applyFont="1">
      <alignment vertical="bottom"/>
    </xf>
    <xf borderId="1" fillId="0" fontId="7" numFmtId="0" xfId="0" applyAlignment="1" applyBorder="1" applyFont="1">
      <alignment shrinkToFit="0" vertical="bottom" wrapText="0"/>
    </xf>
    <xf borderId="0" fillId="0" fontId="2" numFmtId="0" xfId="0" applyAlignment="1" applyFont="1">
      <alignment shrinkToFit="0" vertical="center" wrapText="1"/>
    </xf>
    <xf borderId="1" fillId="0" fontId="4" numFmtId="0" xfId="0" applyBorder="1" applyFont="1"/>
    <xf borderId="0" fillId="0" fontId="3" numFmtId="0" xfId="0" applyAlignment="1" applyFont="1">
      <alignment shrinkToFit="0" vertical="center" wrapText="1"/>
    </xf>
    <xf borderId="0" fillId="0" fontId="1" numFmtId="0" xfId="0" applyAlignment="1" applyFont="1">
      <alignment readingOrder="0"/>
    </xf>
    <xf borderId="0" fillId="0" fontId="0" numFmtId="0" xfId="0" applyAlignment="1" applyFont="1">
      <alignment horizontal="center"/>
    </xf>
    <xf borderId="3" fillId="2" fontId="8" numFmtId="0" xfId="0" applyAlignment="1" applyBorder="1" applyFill="1" applyFont="1">
      <alignment horizontal="center"/>
    </xf>
    <xf borderId="3" fillId="0" fontId="0" numFmtId="0" xfId="0" applyAlignment="1" applyBorder="1" applyFont="1">
      <alignment horizontal="center" readingOrder="0"/>
    </xf>
    <xf borderId="0" fillId="0" fontId="0" numFmtId="0" xfId="0" applyAlignment="1" applyFont="1">
      <alignment horizontal="left"/>
    </xf>
    <xf borderId="2" fillId="0" fontId="0" numFmtId="0" xfId="0" applyAlignment="1" applyBorder="1" applyFont="1">
      <alignment horizontal="center"/>
    </xf>
    <xf borderId="2" fillId="0" fontId="0" numFmtId="0" xfId="0" applyBorder="1" applyFont="1"/>
    <xf borderId="2" fillId="0" fontId="0" numFmtId="0" xfId="0" applyAlignment="1" applyBorder="1" applyFont="1">
      <alignment horizontal="left"/>
    </xf>
    <xf borderId="4" fillId="3" fontId="9" numFmtId="0" xfId="0" applyAlignment="1" applyBorder="1" applyFill="1" applyFont="1">
      <alignment horizontal="center"/>
    </xf>
    <xf borderId="5" fillId="3" fontId="9" numFmtId="0" xfId="0" applyAlignment="1" applyBorder="1" applyFont="1">
      <alignment horizontal="center"/>
    </xf>
    <xf borderId="6" fillId="0" fontId="0" numFmtId="0" xfId="0" applyAlignment="1" applyBorder="1" applyFont="1">
      <alignment horizontal="center" readingOrder="0"/>
    </xf>
    <xf borderId="7" fillId="0" fontId="0" numFmtId="9" xfId="0" applyAlignment="1" applyBorder="1" applyFont="1" applyNumberFormat="1">
      <alignment horizontal="center" readingOrder="0"/>
    </xf>
    <xf borderId="6" fillId="0" fontId="5" numFmtId="0" xfId="0" applyAlignment="1" applyBorder="1" applyFont="1">
      <alignment horizontal="center" vertical="bottom"/>
    </xf>
    <xf borderId="8" fillId="0" fontId="5" numFmtId="9" xfId="0" applyAlignment="1" applyBorder="1" applyFont="1" applyNumberFormat="1">
      <alignment horizontal="center" vertical="bottom"/>
    </xf>
    <xf borderId="9" fillId="0" fontId="5" numFmtId="0" xfId="0" applyAlignment="1" applyBorder="1" applyFont="1">
      <alignment horizontal="center" vertical="bottom"/>
    </xf>
    <xf borderId="10" fillId="0" fontId="5" numFmtId="9" xfId="0" applyAlignment="1" applyBorder="1" applyFont="1" applyNumberFormat="1">
      <alignment horizontal="center" vertical="bottom"/>
    </xf>
    <xf borderId="6" fillId="0" fontId="0" numFmtId="0" xfId="0" applyAlignment="1" applyBorder="1" applyFont="1">
      <alignment horizontal="center"/>
    </xf>
    <xf borderId="7" fillId="0" fontId="0" numFmtId="9" xfId="0" applyAlignment="1" applyBorder="1" applyFont="1" applyNumberFormat="1">
      <alignment horizontal="center"/>
    </xf>
    <xf borderId="11" fillId="0" fontId="0" numFmtId="0" xfId="0" applyAlignment="1" applyBorder="1" applyFont="1">
      <alignment horizontal="center"/>
    </xf>
    <xf borderId="12" fillId="0" fontId="0" numFmtId="9" xfId="0" applyAlignment="1" applyBorder="1" applyFont="1" applyNumberFormat="1">
      <alignment horizontal="center"/>
    </xf>
    <xf borderId="11" fillId="0" fontId="0" numFmtId="0" xfId="0" applyAlignment="1" applyBorder="1" applyFont="1">
      <alignment horizontal="center" readingOrder="0"/>
    </xf>
    <xf borderId="12" fillId="0" fontId="0" numFmtId="9" xfId="0" applyAlignment="1" applyBorder="1" applyFont="1" applyNumberFormat="1">
      <alignment horizontal="center" readingOrder="0"/>
    </xf>
    <xf borderId="0" fillId="0" fontId="0" numFmtId="9" xfId="0" applyAlignment="1" applyFont="1" applyNumberFormat="1">
      <alignment horizontal="center"/>
    </xf>
    <xf borderId="0" fillId="0" fontId="8" numFmtId="0" xfId="0" applyAlignment="1" applyFont="1">
      <alignment horizontal="left"/>
    </xf>
    <xf borderId="0" fillId="0" fontId="0" numFmtId="0" xfId="0" applyAlignment="1" applyFont="1">
      <alignment horizontal="left" readingOrder="0"/>
    </xf>
    <xf borderId="0" fillId="0" fontId="0" numFmtId="0" xfId="0" applyAlignment="1" applyFont="1">
      <alignment horizontal="center" readingOrder="0"/>
    </xf>
    <xf borderId="0" fillId="0" fontId="0" numFmtId="10" xfId="0" applyAlignment="1" applyFont="1" applyNumberFormat="1">
      <alignment horizontal="center"/>
    </xf>
    <xf borderId="0" fillId="0" fontId="10" numFmtId="0" xfId="0" applyFont="1"/>
    <xf borderId="0" fillId="0" fontId="0" numFmtId="164" xfId="0" applyAlignment="1" applyFont="1" applyNumberFormat="1">
      <alignment horizontal="left"/>
    </xf>
    <xf borderId="0" fillId="0" fontId="1" numFmtId="0" xfId="0" applyAlignment="1" applyFont="1">
      <alignment horizontal="right" readingOrder="0"/>
    </xf>
    <xf borderId="13" fillId="4" fontId="8" numFmtId="0" xfId="0" applyAlignment="1" applyBorder="1" applyFill="1" applyFont="1">
      <alignment horizontal="center" vertical="center"/>
    </xf>
    <xf borderId="14" fillId="0" fontId="4" numFmtId="0" xfId="0" applyBorder="1" applyFont="1"/>
    <xf borderId="15" fillId="0" fontId="4" numFmtId="0" xfId="0" applyBorder="1" applyFont="1"/>
    <xf borderId="13" fillId="5" fontId="8" numFmtId="0" xfId="0" applyAlignment="1" applyBorder="1" applyFill="1" applyFont="1">
      <alignment horizontal="center" vertical="center"/>
    </xf>
    <xf borderId="0" fillId="0" fontId="10" numFmtId="0" xfId="0" applyAlignment="1" applyFont="1">
      <alignment vertical="center"/>
    </xf>
    <xf borderId="4" fillId="6" fontId="8" numFmtId="0" xfId="0" applyAlignment="1" applyBorder="1" applyFill="1" applyFont="1">
      <alignment horizontal="center" vertical="center"/>
    </xf>
    <xf borderId="16" fillId="6" fontId="8" numFmtId="0" xfId="0" applyAlignment="1" applyBorder="1" applyFont="1">
      <alignment horizontal="center" vertical="center"/>
    </xf>
    <xf borderId="16" fillId="6" fontId="8" numFmtId="164" xfId="0" applyAlignment="1" applyBorder="1" applyFont="1" applyNumberFormat="1">
      <alignment horizontal="center" vertical="center"/>
    </xf>
    <xf borderId="5" fillId="6" fontId="8" numFmtId="0" xfId="0" applyAlignment="1" applyBorder="1" applyFont="1">
      <alignment horizontal="center" vertical="center"/>
    </xf>
    <xf borderId="4" fillId="3" fontId="8" numFmtId="0" xfId="0" applyAlignment="1" applyBorder="1" applyFont="1">
      <alignment horizontal="center" vertical="center"/>
    </xf>
    <xf borderId="16" fillId="3" fontId="8" numFmtId="0" xfId="0" applyAlignment="1" applyBorder="1" applyFont="1">
      <alignment horizontal="center" vertical="center"/>
    </xf>
    <xf borderId="5" fillId="3" fontId="8" numFmtId="0" xfId="0" applyAlignment="1" applyBorder="1" applyFont="1">
      <alignment horizontal="center" vertical="center"/>
    </xf>
    <xf borderId="4" fillId="7" fontId="8" numFmtId="164" xfId="0" applyAlignment="1" applyBorder="1" applyFill="1" applyFont="1" applyNumberFormat="1">
      <alignment horizontal="center" vertical="center"/>
    </xf>
    <xf borderId="16" fillId="7" fontId="8" numFmtId="0" xfId="0" applyAlignment="1" applyBorder="1" applyFont="1">
      <alignment horizontal="center" vertical="center"/>
    </xf>
    <xf borderId="16" fillId="7" fontId="8" numFmtId="0" xfId="0" applyAlignment="1" applyBorder="1" applyFont="1">
      <alignment horizontal="center" readingOrder="0" vertical="center"/>
    </xf>
    <xf borderId="5" fillId="7" fontId="8" numFmtId="0" xfId="0" applyAlignment="1" applyBorder="1" applyFont="1">
      <alignment horizontal="center" vertical="center"/>
    </xf>
    <xf borderId="4" fillId="8" fontId="11" numFmtId="0" xfId="0" applyAlignment="1" applyBorder="1" applyFill="1" applyFont="1">
      <alignment horizontal="center" readingOrder="0"/>
    </xf>
    <xf borderId="16" fillId="8" fontId="0" numFmtId="0" xfId="0" applyAlignment="1" applyBorder="1" applyFont="1">
      <alignment horizontal="center" readingOrder="0"/>
    </xf>
    <xf borderId="16" fillId="8" fontId="11" numFmtId="0" xfId="0" applyAlignment="1" applyBorder="1" applyFont="1">
      <alignment horizontal="center" readingOrder="0"/>
    </xf>
    <xf borderId="16" fillId="8" fontId="3" numFmtId="165" xfId="0" applyAlignment="1" applyBorder="1" applyFont="1" applyNumberFormat="1">
      <alignment horizontal="center" vertical="bottom"/>
    </xf>
    <xf borderId="5" fillId="8" fontId="0" numFmtId="3" xfId="0" applyAlignment="1" applyBorder="1" applyFont="1" applyNumberFormat="1">
      <alignment horizontal="center" readingOrder="0"/>
    </xf>
    <xf borderId="6" fillId="5" fontId="10" numFmtId="0" xfId="0" applyAlignment="1" applyBorder="1" applyFont="1">
      <alignment horizontal="center" readingOrder="0"/>
    </xf>
    <xf borderId="3" fillId="5" fontId="11" numFmtId="0" xfId="0" applyAlignment="1" applyBorder="1" applyFont="1">
      <alignment horizontal="center" readingOrder="0"/>
    </xf>
    <xf borderId="3" fillId="5" fontId="10" numFmtId="0" xfId="0" applyAlignment="1" applyBorder="1" applyFont="1">
      <alignment horizontal="center" readingOrder="0"/>
    </xf>
    <xf borderId="3" fillId="5" fontId="11" numFmtId="3" xfId="0" applyAlignment="1" applyBorder="1" applyFont="1" applyNumberFormat="1">
      <alignment horizontal="center" readingOrder="0"/>
    </xf>
    <xf borderId="7" fillId="5" fontId="10" numFmtId="0" xfId="0" applyAlignment="1" applyBorder="1" applyFont="1">
      <alignment horizontal="center" readingOrder="0"/>
    </xf>
    <xf borderId="6" fillId="9" fontId="11" numFmtId="164" xfId="0" applyAlignment="1" applyBorder="1" applyFill="1" applyFont="1" applyNumberFormat="1">
      <alignment horizontal="left"/>
    </xf>
    <xf borderId="3" fillId="9" fontId="11" numFmtId="166" xfId="0" applyAlignment="1" applyBorder="1" applyFont="1" applyNumberFormat="1">
      <alignment horizontal="center"/>
    </xf>
    <xf borderId="3" fillId="9" fontId="11" numFmtId="0" xfId="0" applyAlignment="1" applyBorder="1" applyFont="1">
      <alignment horizontal="center"/>
    </xf>
    <xf borderId="7" fillId="9" fontId="11" numFmtId="3" xfId="0" applyAlignment="1" applyBorder="1" applyFont="1" applyNumberFormat="1">
      <alignment horizontal="center"/>
    </xf>
    <xf borderId="0" fillId="0" fontId="0" numFmtId="167" xfId="0" applyFont="1" applyNumberFormat="1"/>
    <xf borderId="6" fillId="8" fontId="11" numFmtId="0" xfId="0" applyAlignment="1" applyBorder="1" applyFont="1">
      <alignment horizontal="center" readingOrder="0"/>
    </xf>
    <xf borderId="3" fillId="8" fontId="11" numFmtId="0" xfId="0" applyAlignment="1" applyBorder="1" applyFont="1">
      <alignment horizontal="center" readingOrder="0"/>
    </xf>
    <xf borderId="3" fillId="8" fontId="0" numFmtId="0" xfId="0" applyAlignment="1" applyBorder="1" applyFont="1">
      <alignment horizontal="center" readingOrder="0"/>
    </xf>
    <xf borderId="17" fillId="8" fontId="3" numFmtId="165" xfId="0" applyAlignment="1" applyBorder="1" applyFont="1" applyNumberFormat="1">
      <alignment horizontal="center" vertical="bottom"/>
    </xf>
    <xf borderId="7" fillId="8" fontId="11" numFmtId="3" xfId="0" applyAlignment="1" applyBorder="1" applyFont="1" applyNumberFormat="1">
      <alignment horizontal="center" readingOrder="0"/>
    </xf>
    <xf borderId="7" fillId="8" fontId="0" numFmtId="3" xfId="0" applyAlignment="1" applyBorder="1" applyFont="1" applyNumberFormat="1">
      <alignment horizontal="center" readingOrder="0"/>
    </xf>
    <xf borderId="6" fillId="8" fontId="11" numFmtId="0" xfId="0" applyAlignment="1" applyBorder="1" applyFont="1">
      <alignment horizontal="center"/>
    </xf>
    <xf borderId="3" fillId="8" fontId="11" numFmtId="0" xfId="0" applyAlignment="1" applyBorder="1" applyFont="1">
      <alignment horizontal="center"/>
    </xf>
    <xf borderId="3" fillId="8" fontId="11" numFmtId="164" xfId="0" applyAlignment="1" applyBorder="1" applyFont="1" applyNumberFormat="1">
      <alignment horizontal="center" readingOrder="0"/>
    </xf>
    <xf borderId="7" fillId="8" fontId="11" numFmtId="3" xfId="0" applyAlignment="1" applyBorder="1" applyFont="1" applyNumberFormat="1">
      <alignment horizontal="center"/>
    </xf>
    <xf borderId="6" fillId="5" fontId="10" numFmtId="0" xfId="0" applyAlignment="1" applyBorder="1" applyFont="1">
      <alignment horizontal="center"/>
    </xf>
    <xf borderId="3" fillId="5" fontId="11" numFmtId="0" xfId="0" applyAlignment="1" applyBorder="1" applyFont="1">
      <alignment horizontal="center"/>
    </xf>
    <xf borderId="3" fillId="5" fontId="10" numFmtId="0" xfId="0" applyAlignment="1" applyBorder="1" applyFont="1">
      <alignment horizontal="center"/>
    </xf>
    <xf borderId="3" fillId="5" fontId="11" numFmtId="3" xfId="0" applyAlignment="1" applyBorder="1" applyFont="1" applyNumberFormat="1">
      <alignment horizontal="center"/>
    </xf>
    <xf borderId="7" fillId="5" fontId="10" numFmtId="0" xfId="0" applyAlignment="1" applyBorder="1" applyFont="1">
      <alignment horizontal="center"/>
    </xf>
    <xf borderId="0" fillId="0" fontId="0" numFmtId="0" xfId="0" applyFont="1"/>
    <xf borderId="0" fillId="0" fontId="12" numFmtId="0" xfId="0" applyAlignment="1" applyFont="1">
      <alignment horizontal="center" vertical="center"/>
    </xf>
    <xf borderId="0" fillId="0" fontId="13" numFmtId="0" xfId="0" applyAlignment="1" applyFont="1">
      <alignment horizontal="right"/>
    </xf>
    <xf borderId="18" fillId="10" fontId="14" numFmtId="0" xfId="0" applyAlignment="1" applyBorder="1" applyFill="1" applyFont="1">
      <alignment horizontal="center"/>
    </xf>
    <xf borderId="19" fillId="10" fontId="14" numFmtId="0" xfId="0" applyAlignment="1" applyBorder="1" applyFont="1">
      <alignment horizontal="center"/>
    </xf>
    <xf borderId="20" fillId="0" fontId="11" numFmtId="0" xfId="0" applyAlignment="1" applyBorder="1" applyFont="1">
      <alignment horizontal="center"/>
    </xf>
    <xf borderId="20" fillId="0" fontId="0" numFmtId="0" xfId="0" applyAlignment="1" applyBorder="1" applyFont="1">
      <alignment horizontal="center" vertical="center"/>
    </xf>
    <xf borderId="20" fillId="0" fontId="0" numFmtId="1" xfId="0" applyAlignment="1" applyBorder="1" applyFont="1" applyNumberFormat="1">
      <alignment horizontal="center"/>
    </xf>
    <xf borderId="20" fillId="0" fontId="0" numFmtId="10" xfId="0" applyAlignment="1" applyBorder="1" applyFont="1" applyNumberFormat="1">
      <alignment horizontal="center"/>
    </xf>
    <xf borderId="20" fillId="0" fontId="0" numFmtId="164" xfId="0" applyAlignment="1" applyBorder="1" applyFont="1" applyNumberFormat="1">
      <alignment horizontal="center"/>
    </xf>
    <xf borderId="18" fillId="5" fontId="11" numFmtId="0" xfId="0" applyAlignment="1" applyBorder="1" applyFont="1">
      <alignment horizontal="center"/>
    </xf>
    <xf borderId="18" fillId="5" fontId="0" numFmtId="0" xfId="0" applyAlignment="1" applyBorder="1" applyFont="1">
      <alignment horizontal="center" vertical="center"/>
    </xf>
    <xf borderId="18" fillId="5" fontId="0" numFmtId="1" xfId="0" applyAlignment="1" applyBorder="1" applyFont="1" applyNumberFormat="1">
      <alignment horizontal="center"/>
    </xf>
    <xf borderId="18" fillId="5" fontId="0" numFmtId="10" xfId="0" applyAlignment="1" applyBorder="1" applyFont="1" applyNumberFormat="1">
      <alignment horizontal="center"/>
    </xf>
    <xf borderId="18" fillId="5" fontId="0" numFmtId="164" xfId="0" applyAlignment="1" applyBorder="1" applyFont="1" applyNumberFormat="1">
      <alignment horizontal="center"/>
    </xf>
    <xf borderId="19" fillId="5" fontId="0" numFmtId="10" xfId="0" applyAlignment="1" applyBorder="1" applyFont="1" applyNumberFormat="1">
      <alignment horizontal="center"/>
    </xf>
    <xf borderId="21" fillId="0" fontId="15" numFmtId="0" xfId="0" applyAlignment="1" applyBorder="1" applyFont="1">
      <alignment horizontal="center" readingOrder="0" shrinkToFit="0" vertical="center" wrapText="1"/>
    </xf>
    <xf borderId="22" fillId="0" fontId="4" numFmtId="0" xfId="0" applyBorder="1" applyFont="1"/>
    <xf borderId="4" fillId="10" fontId="14" numFmtId="0" xfId="0" applyAlignment="1" applyBorder="1" applyFont="1">
      <alignment horizontal="center"/>
    </xf>
    <xf borderId="16" fillId="10" fontId="14" numFmtId="0" xfId="0" applyAlignment="1" applyBorder="1" applyFont="1">
      <alignment horizontal="center"/>
    </xf>
    <xf borderId="5" fillId="10" fontId="14" numFmtId="0" xfId="0" applyAlignment="1" applyBorder="1" applyFont="1">
      <alignment horizontal="center"/>
    </xf>
    <xf borderId="23" fillId="0" fontId="4" numFmtId="0" xfId="0" applyBorder="1" applyFont="1"/>
    <xf borderId="24" fillId="0" fontId="4" numFmtId="0" xfId="0" applyBorder="1" applyFont="1"/>
    <xf borderId="6" fillId="0" fontId="10" numFmtId="0" xfId="0" applyAlignment="1" applyBorder="1" applyFont="1">
      <alignment horizontal="center"/>
    </xf>
    <xf borderId="3" fillId="0" fontId="10" numFmtId="0" xfId="0" applyAlignment="1" applyBorder="1" applyFont="1">
      <alignment horizontal="center"/>
    </xf>
    <xf borderId="3" fillId="0" fontId="10" numFmtId="10" xfId="0" applyAlignment="1" applyBorder="1" applyFont="1" applyNumberFormat="1">
      <alignment horizontal="center"/>
    </xf>
    <xf borderId="7" fillId="0" fontId="10" numFmtId="164" xfId="0" applyAlignment="1" applyBorder="1" applyFont="1" applyNumberFormat="1">
      <alignment horizontal="center"/>
    </xf>
    <xf borderId="7" fillId="0" fontId="10" numFmtId="0" xfId="0" applyAlignment="1" applyBorder="1" applyFont="1">
      <alignment horizontal="center"/>
    </xf>
    <xf borderId="25" fillId="0" fontId="4" numFmtId="0" xfId="0" applyBorder="1" applyFont="1"/>
    <xf borderId="26" fillId="0" fontId="4" numFmtId="0" xfId="0" applyBorder="1" applyFont="1"/>
    <xf borderId="11" fillId="0" fontId="10" numFmtId="0" xfId="0" applyAlignment="1" applyBorder="1" applyFont="1">
      <alignment horizontal="center"/>
    </xf>
    <xf borderId="27" fillId="0" fontId="10" numFmtId="0" xfId="0" applyAlignment="1" applyBorder="1" applyFont="1">
      <alignment horizontal="center"/>
    </xf>
    <xf borderId="27" fillId="0" fontId="10" numFmtId="10" xfId="0" applyAlignment="1" applyBorder="1" applyFont="1" applyNumberFormat="1">
      <alignment horizontal="center"/>
    </xf>
    <xf borderId="12" fillId="0" fontId="10" numFmtId="164" xfId="0" applyAlignment="1" applyBorder="1" applyFont="1" applyNumberFormat="1">
      <alignment horizontal="center"/>
    </xf>
    <xf borderId="12" fillId="0" fontId="10" numFmtId="0" xfId="0" applyAlignment="1" applyBorder="1" applyFont="1">
      <alignment horizontal="center"/>
    </xf>
    <xf borderId="0" fillId="0" fontId="1" numFmtId="0" xfId="0" applyFont="1"/>
    <xf borderId="0" fillId="0" fontId="1" numFmtId="0" xfId="0" applyFont="1"/>
    <xf borderId="0" fillId="0" fontId="16" numFmtId="0" xfId="0" applyAlignment="1" applyFont="1">
      <alignment readingOrder="0"/>
    </xf>
    <xf borderId="21" fillId="0" fontId="0" numFmtId="0" xfId="0" applyAlignment="1" applyBorder="1" applyFont="1">
      <alignment horizontal="center" vertical="center"/>
    </xf>
    <xf borderId="28" fillId="0" fontId="0" numFmtId="0" xfId="0" applyAlignment="1" applyBorder="1" applyFont="1">
      <alignment horizontal="center" vertical="center"/>
    </xf>
    <xf borderId="0" fillId="0" fontId="0" numFmtId="0" xfId="0" applyAlignment="1" applyFont="1">
      <alignment horizontal="center" vertical="center"/>
    </xf>
    <xf borderId="22" fillId="0" fontId="0" numFmtId="0" xfId="0" applyAlignment="1" applyBorder="1" applyFont="1">
      <alignment horizontal="center" vertical="center"/>
    </xf>
    <xf borderId="23" fillId="0" fontId="0" numFmtId="0" xfId="0" applyAlignment="1" applyBorder="1" applyFont="1">
      <alignment horizontal="center" vertical="center"/>
    </xf>
    <xf borderId="0" fillId="0" fontId="0" numFmtId="1" xfId="0" applyAlignment="1" applyFont="1" applyNumberFormat="1">
      <alignment horizontal="center" vertical="center"/>
    </xf>
    <xf borderId="24" fillId="0" fontId="0" numFmtId="10" xfId="0" applyAlignment="1" applyBorder="1" applyFont="1" applyNumberFormat="1">
      <alignment horizontal="center" vertical="center"/>
    </xf>
    <xf borderId="0" fillId="0" fontId="0" numFmtId="164" xfId="0" applyAlignment="1" applyFont="1" applyNumberFormat="1">
      <alignment horizontal="center" vertical="center"/>
    </xf>
    <xf borderId="24" fillId="0" fontId="0" numFmtId="0" xfId="0" applyAlignment="1" applyBorder="1" applyFont="1">
      <alignment horizontal="center" vertical="center"/>
    </xf>
    <xf borderId="0" fillId="0" fontId="1" numFmtId="168" xfId="0" applyFont="1" applyNumberFormat="1"/>
    <xf borderId="22" fillId="0" fontId="15" numFmtId="0" xfId="0" applyAlignment="1" applyBorder="1" applyFont="1">
      <alignment horizontal="center" readingOrder="0" shrinkToFit="0" vertical="center" wrapText="1"/>
    </xf>
    <xf borderId="0" fillId="10" fontId="14" numFmtId="0" xfId="0" applyAlignment="1" applyFont="1">
      <alignment horizontal="center"/>
    </xf>
    <xf borderId="23" fillId="0" fontId="15" numFmtId="0" xfId="0" applyAlignment="1" applyBorder="1" applyFont="1">
      <alignment horizontal="center" readingOrder="0" shrinkToFit="0" vertical="center" wrapText="1"/>
    </xf>
    <xf borderId="24" fillId="0" fontId="15" numFmtId="0" xfId="0" applyAlignment="1" applyBorder="1" applyFont="1">
      <alignment horizontal="center" readingOrder="0" shrinkToFit="0" vertical="center" wrapText="1"/>
    </xf>
    <xf borderId="0" fillId="0" fontId="16" numFmtId="0" xfId="0" applyAlignment="1" applyFont="1">
      <alignment horizontal="center" readingOrder="0"/>
    </xf>
    <xf borderId="5" fillId="10" fontId="17" numFmtId="0" xfId="0" applyAlignment="1" applyBorder="1" applyFont="1">
      <alignment horizontal="center" readingOrder="0"/>
    </xf>
    <xf borderId="25" fillId="0" fontId="15" numFmtId="0" xfId="0" applyAlignment="1" applyBorder="1" applyFont="1">
      <alignment horizontal="center" readingOrder="0" shrinkToFit="0" vertical="center" wrapText="1"/>
    </xf>
    <xf borderId="26" fillId="0" fontId="15" numFmtId="0" xfId="0" applyAlignment="1" applyBorder="1" applyFont="1">
      <alignment horizontal="center" readingOrder="0" shrinkToFit="0" vertical="center" wrapText="1"/>
    </xf>
    <xf borderId="0" fillId="0" fontId="10" numFmtId="0" xfId="0" applyAlignment="1" applyFont="1">
      <alignment horizontal="center"/>
    </xf>
    <xf borderId="0" fillId="0" fontId="8" numFmtId="0" xfId="0" applyAlignment="1" applyFont="1">
      <alignment horizontal="center" vertical="center"/>
    </xf>
    <xf borderId="0" fillId="0" fontId="8" numFmtId="1" xfId="0" applyAlignment="1" applyFont="1" applyNumberFormat="1">
      <alignment horizontal="center" vertical="center"/>
    </xf>
    <xf borderId="0" fillId="0" fontId="8" numFmtId="1" xfId="0" applyAlignment="1" applyFont="1" applyNumberFormat="1">
      <alignment horizontal="center"/>
    </xf>
    <xf borderId="0" fillId="0" fontId="0" numFmtId="10" xfId="0" applyAlignment="1" applyFont="1" applyNumberFormat="1">
      <alignment horizontal="center" vertical="center"/>
    </xf>
    <xf borderId="0" fillId="0" fontId="0" numFmtId="168" xfId="0" applyAlignment="1" applyFont="1" applyNumberFormat="1">
      <alignment horizontal="center" vertical="center"/>
    </xf>
    <xf borderId="29" fillId="0" fontId="0" numFmtId="1" xfId="0" applyAlignment="1" applyBorder="1" applyFont="1" applyNumberFormat="1">
      <alignment horizontal="center" vertical="center"/>
    </xf>
    <xf borderId="24" fillId="0" fontId="0" numFmtId="1" xfId="0" applyAlignment="1" applyBorder="1" applyFont="1" applyNumberFormat="1">
      <alignment horizontal="center"/>
    </xf>
    <xf borderId="30" fillId="0" fontId="0" numFmtId="1" xfId="0" applyAlignment="1" applyBorder="1" applyFont="1" applyNumberFormat="1">
      <alignment horizontal="center" vertical="center"/>
    </xf>
    <xf borderId="31" fillId="0" fontId="0" numFmtId="1" xfId="0" applyAlignment="1" applyBorder="1" applyFont="1" applyNumberFormat="1">
      <alignment horizontal="center" vertical="center"/>
    </xf>
    <xf borderId="0" fillId="0" fontId="0" numFmtId="0" xfId="0" applyAlignment="1" applyFont="1">
      <alignment readingOrder="0" shrinkToFit="0" vertical="center" wrapText="1"/>
    </xf>
    <xf borderId="0" fillId="0" fontId="18" numFmtId="0" xfId="0" applyFont="1"/>
    <xf borderId="0" fillId="0" fontId="8" numFmtId="0" xfId="0" applyFont="1"/>
    <xf borderId="0" fillId="0" fontId="8" numFmtId="0" xfId="0" applyAlignment="1" applyFont="1">
      <alignment readingOrder="0"/>
    </xf>
    <xf quotePrefix="1" borderId="0" fillId="0" fontId="0" numFmtId="16" xfId="0" applyFont="1" applyNumberFormat="1"/>
    <xf quotePrefix="1" borderId="0" fillId="0" fontId="0" numFmtId="0" xfId="0" applyFont="1"/>
    <xf borderId="0" fillId="0" fontId="0" numFmtId="0" xfId="0" applyAlignment="1" applyFont="1">
      <alignment horizontal="left" shrinkToFit="0" wrapText="1"/>
    </xf>
    <xf borderId="0" fillId="0" fontId="19" numFmtId="0" xfId="0" applyAlignment="1" applyFont="1">
      <alignment readingOrder="0"/>
    </xf>
    <xf borderId="0" fillId="0" fontId="0" numFmtId="0" xfId="0" applyAlignment="1" applyFont="1">
      <alignment shrinkToFit="0" wrapText="1"/>
    </xf>
    <xf borderId="0" fillId="0" fontId="0" numFmtId="0" xfId="0" applyAlignment="1" applyFont="1">
      <alignment horizontal="left" readingOrder="0" shrinkToFit="0" wrapText="1"/>
    </xf>
    <xf borderId="0" fillId="0" fontId="0" numFmtId="0" xfId="0" applyAlignment="1" applyFont="1">
      <alignment horizontal="left" readingOrder="0" shrinkToFit="0" vertical="center" wrapText="1"/>
    </xf>
    <xf borderId="0" fillId="0" fontId="3" numFmtId="0" xfId="0" applyAlignment="1" applyFont="1">
      <alignment readingOrder="0"/>
    </xf>
  </cellXfs>
  <cellStyles count="1">
    <cellStyle xfId="0" name="Normal" builtinId="0"/>
  </cellStyles>
  <dxfs count="2">
    <dxf>
      <font>
        <b/>
        <color rgb="FFFF0000"/>
      </font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228600</xdr:colOff>
      <xdr:row>0</xdr:row>
      <xdr:rowOff>38100</xdr:rowOff>
    </xdr:from>
    <xdr:ext cx="790575" cy="3619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209550</xdr:colOff>
      <xdr:row>0</xdr:row>
      <xdr:rowOff>47625</xdr:rowOff>
    </xdr:from>
    <xdr:ext cx="790575" cy="3619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190500</xdr:colOff>
      <xdr:row>0</xdr:row>
      <xdr:rowOff>57150</xdr:rowOff>
    </xdr:from>
    <xdr:ext cx="790575" cy="3619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85725</xdr:colOff>
      <xdr:row>0</xdr:row>
      <xdr:rowOff>9525</xdr:rowOff>
    </xdr:from>
    <xdr:ext cx="790575" cy="3619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57150</xdr:colOff>
      <xdr:row>0</xdr:row>
      <xdr:rowOff>28575</xdr:rowOff>
    </xdr:from>
    <xdr:ext cx="885825" cy="419100"/>
    <xdr:pic>
      <xdr:nvPicPr>
        <xdr:cNvPr id="0" name="image2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0CECE"/>
    <pageSetUpPr/>
  </sheetPr>
  <sheetViews>
    <sheetView showGridLines="0" workbookViewId="0"/>
  </sheetViews>
  <sheetFormatPr customHeight="1" defaultColWidth="14.43" defaultRowHeight="15.0"/>
  <cols>
    <col customWidth="1" min="1" max="1" width="1.57"/>
    <col customWidth="1" min="2" max="4" width="8.71"/>
    <col customWidth="1" min="5" max="5" width="13.29"/>
    <col customWidth="1" min="6" max="11" width="8.71"/>
    <col customWidth="1" min="12" max="12" width="3.0"/>
    <col customWidth="1" min="13" max="26" width="8.71"/>
  </cols>
  <sheetData>
    <row r="1" ht="7.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2.75" customHeight="1">
      <c r="A2" s="2"/>
      <c r="B2" s="3" t="s">
        <v>0</v>
      </c>
      <c r="C2" s="4"/>
      <c r="D2" s="4"/>
      <c r="E2" s="5"/>
      <c r="F2" s="6"/>
      <c r="G2" s="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2"/>
      <c r="T2" s="2"/>
      <c r="U2" s="2"/>
      <c r="V2" s="2"/>
      <c r="W2" s="2"/>
      <c r="X2" s="2"/>
      <c r="Y2" s="2"/>
      <c r="Z2" s="2"/>
    </row>
    <row r="3" ht="12.75" customHeight="1">
      <c r="A3" s="2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2"/>
      <c r="T3" s="2"/>
      <c r="U3" s="2"/>
      <c r="V3" s="2"/>
      <c r="W3" s="2"/>
      <c r="X3" s="2"/>
      <c r="Y3" s="2"/>
      <c r="Z3" s="2"/>
    </row>
    <row r="4" ht="12.75" customHeight="1">
      <c r="A4" s="2"/>
      <c r="B4" s="8" t="str">
        <f>IF(F2&lt;&gt;"","Olá, "&amp;F2&amp;". Tudo bem? Aqui é o Cadu, e serei seu assistente virtual ao longo da determinação do ICP para a sua empresa.","")</f>
        <v/>
      </c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2"/>
      <c r="T4" s="2"/>
      <c r="U4" s="2"/>
      <c r="V4" s="2"/>
      <c r="W4" s="2"/>
      <c r="X4" s="2"/>
      <c r="Y4" s="2"/>
      <c r="Z4" s="2"/>
    </row>
    <row r="5" ht="12.75" customHeight="1">
      <c r="A5" s="2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2"/>
      <c r="T5" s="2"/>
      <c r="U5" s="2"/>
      <c r="V5" s="2"/>
      <c r="W5" s="2"/>
      <c r="X5" s="2"/>
      <c r="Y5" s="2"/>
      <c r="Z5" s="2"/>
    </row>
    <row r="6" ht="12.75" customHeight="1">
      <c r="A6" s="2"/>
      <c r="B6" s="8" t="str">
        <f>IF(F2&lt;&gt;"","Para começarmos, gostaria de te pedir para fazer esta planilha com calma e paciência, pois o resultado dela é essencial para sua estratégia.","")</f>
        <v/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5"/>
      <c r="Q6" s="5"/>
      <c r="R6" s="5"/>
      <c r="S6" s="2"/>
      <c r="T6" s="2"/>
      <c r="U6" s="2"/>
      <c r="V6" s="2"/>
      <c r="W6" s="2"/>
      <c r="X6" s="2"/>
      <c r="Y6" s="2"/>
      <c r="Z6" s="2"/>
    </row>
    <row r="7" ht="12.75" customHeight="1">
      <c r="A7" s="2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2"/>
      <c r="T7" s="2"/>
      <c r="U7" s="2"/>
      <c r="V7" s="2"/>
      <c r="W7" s="2"/>
      <c r="X7" s="2"/>
      <c r="Y7" s="2"/>
      <c r="Z7" s="2"/>
    </row>
    <row r="8" ht="12.75" customHeight="1">
      <c r="A8" s="2"/>
      <c r="B8" s="9" t="str">
        <f>IF(F2&lt;&gt;"","E agora eu preciso de um grande favor... preciso que assista, antes de começar a fazer esta planilha, o vídeo explicativo com orientações sobre como preencher a planilha da melhor forma, explicando boas práticas e também te ensinando a como interpretar os"&amp;" resultados. Tudo bem?","")</f>
        <v/>
      </c>
      <c r="P8" s="10" t="str">
        <f>IF(F2&lt;&gt;"","Video explicativo","")</f>
        <v/>
      </c>
      <c r="V8" s="2"/>
      <c r="W8" s="2"/>
      <c r="X8" s="2"/>
      <c r="Y8" s="2"/>
      <c r="Z8" s="2"/>
    </row>
    <row r="9" ht="12.75" customHeight="1">
      <c r="A9" s="2"/>
      <c r="P9" s="11" t="str">
        <f>IF(F2&lt;&gt;"","http://bit.ly/planilha_de_icp","")</f>
        <v/>
      </c>
      <c r="V9" s="2"/>
      <c r="W9" s="2"/>
      <c r="X9" s="2"/>
      <c r="Y9" s="2"/>
      <c r="Z9" s="2"/>
    </row>
    <row r="10" ht="12.75" customHeight="1">
      <c r="A10" s="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5"/>
      <c r="V10" s="2"/>
      <c r="W10" s="2"/>
      <c r="X10" s="2"/>
      <c r="Y10" s="2"/>
      <c r="Z10" s="2"/>
    </row>
    <row r="11" ht="12.75" customHeight="1">
      <c r="A11" s="2"/>
      <c r="B11" s="8" t="str">
        <f>IF(F2&lt;&gt;"","Me diga ao lado se você entende a importância de ver o vídeo, "&amp;F2&amp;"..","")</f>
        <v/>
      </c>
      <c r="C11" s="4"/>
      <c r="D11" s="4"/>
      <c r="E11" s="4"/>
      <c r="F11" s="4"/>
      <c r="G11" s="4"/>
      <c r="H11" s="5"/>
      <c r="I11" s="13"/>
      <c r="J11" s="7"/>
      <c r="K11" s="7"/>
      <c r="L11" s="5"/>
      <c r="M11" s="8" t="str">
        <f>IF(I11="Estou ciente","Que ótimo! Dessa forma vamos prosseguir para uma breve explicação abaixo:",IF(I11="Já sei tudo e não vou ver","Desta forma, não consigo te ajudar..",""))</f>
        <v/>
      </c>
      <c r="N11" s="4"/>
      <c r="O11" s="4"/>
      <c r="P11" s="4"/>
      <c r="Q11" s="4"/>
      <c r="R11" s="4"/>
      <c r="S11" s="14"/>
      <c r="T11" s="2"/>
      <c r="U11" s="2"/>
      <c r="V11" s="2"/>
      <c r="W11" s="2"/>
      <c r="X11" s="2"/>
      <c r="Y11" s="2"/>
      <c r="Z11" s="2"/>
    </row>
    <row r="12" ht="12.75" customHeight="1">
      <c r="A12" s="2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2"/>
      <c r="T12" s="2"/>
      <c r="U12" s="2"/>
      <c r="V12" s="2"/>
      <c r="W12" s="2"/>
      <c r="X12" s="2"/>
      <c r="Y12" s="2"/>
      <c r="Z12" s="2"/>
    </row>
    <row r="13" ht="12.75" customHeight="1">
      <c r="A13" s="1"/>
      <c r="B13" s="9" t="str">
        <f>IF($I$11="Estou ciente","1) Em 'Clusters', você me dirá quais os clusters de segmentação fazem sentido para o seu negócio. São exemplos de clusters: faturamento, segmento de mercado, localização, nº de funcionários etc."&amp;" Em seguida, informará as opções de cada cluster e informará também a taxa de conversão de cada uma das opções informadas.","")</f>
        <v/>
      </c>
      <c r="R13" s="12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R14" s="12"/>
      <c r="S14" s="1"/>
      <c r="T14" s="1"/>
      <c r="U14" s="1"/>
      <c r="V14" s="1"/>
      <c r="W14" s="1"/>
      <c r="X14" s="1"/>
      <c r="Y14" s="1"/>
      <c r="Z14" s="1"/>
    </row>
    <row r="15" ht="5.25" customHeight="1">
      <c r="A15" s="1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12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9" t="str">
        <f>IF($I$11="Estou ciente","2) Em 'Base de Clientes', você listará o máximo de clientes que conseguir - sendo ideal pelo menos 50 clientes utilizando 2 clusters e 100 clientes em caso de utilização de 3 clusters -,"&amp;" informará a qual cluster ele pertence, bem como seu ticket médio e seu CLT, assim como pontuará cada critério de segmentação que será apresentado.","")</f>
        <v/>
      </c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/>
      <c r="S17" s="1"/>
      <c r="T17" s="1"/>
      <c r="U17" s="1"/>
      <c r="V17" s="1"/>
      <c r="W17" s="1"/>
      <c r="X17" s="1"/>
      <c r="Y17" s="1"/>
      <c r="Z17" s="1"/>
    </row>
    <row r="18" ht="5.25" customHeight="1">
      <c r="A18" s="1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12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8" t="str">
        <f>IF($I$11="Estou ciente","3) Em 'Resultado do ICP', você verá o resultado da análise que faremos e determinará o seu ICP.","")</f>
        <v/>
      </c>
      <c r="C19" s="15"/>
      <c r="D19" s="15"/>
      <c r="E19" s="15"/>
      <c r="F19" s="15"/>
      <c r="G19" s="15"/>
      <c r="H19" s="15"/>
      <c r="I19" s="15"/>
      <c r="J19" s="12"/>
      <c r="K19" s="12"/>
      <c r="L19" s="12"/>
      <c r="M19" s="12"/>
      <c r="N19" s="12"/>
      <c r="O19" s="12"/>
      <c r="P19" s="12"/>
      <c r="Q19" s="12"/>
      <c r="R19" s="12"/>
      <c r="S19" s="1"/>
      <c r="T19" s="1"/>
      <c r="U19" s="1"/>
      <c r="V19" s="1"/>
      <c r="W19" s="1"/>
      <c r="X19" s="1"/>
      <c r="Y19" s="1"/>
      <c r="Z19" s="1"/>
    </row>
    <row r="20" ht="5.25" customHeight="1">
      <c r="A20" s="1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8" t="str">
        <f>IF($I$11="Estou ciente","4) Em 'Dicas', existem algumas dicas acerca de definições ou exemplos práticos de como fazer;""","")</f>
        <v/>
      </c>
      <c r="C21" s="15"/>
      <c r="D21" s="15"/>
      <c r="E21" s="15"/>
      <c r="F21" s="15"/>
      <c r="G21" s="15"/>
      <c r="H21" s="15"/>
      <c r="I21" s="15"/>
      <c r="J21" s="12"/>
      <c r="K21" s="12"/>
      <c r="L21" s="12"/>
      <c r="M21" s="12"/>
      <c r="N21" s="12"/>
      <c r="O21" s="12"/>
      <c r="P21" s="12"/>
      <c r="Q21" s="12"/>
      <c r="R21" s="12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2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2"/>
      <c r="T22" s="2"/>
      <c r="U22" s="2"/>
      <c r="V22" s="2"/>
      <c r="W22" s="2"/>
      <c r="X22" s="2"/>
      <c r="Y22" s="2"/>
      <c r="Z22" s="2"/>
    </row>
    <row r="23" ht="12.75" customHeight="1">
      <c r="A23" s="2"/>
      <c r="B23" s="16" t="str">
        <f>IF($I$11="Estou ciente","FIQUE TRANQUILO, pois te ajudarei em toda a planilha, "&amp;F2&amp;"! Vamos em frente!","")</f>
        <v/>
      </c>
      <c r="C23" s="4"/>
      <c r="D23" s="4"/>
      <c r="E23" s="4"/>
      <c r="F23" s="4"/>
      <c r="G23" s="4"/>
      <c r="H23" s="4"/>
      <c r="I23" s="5"/>
      <c r="J23" s="5"/>
      <c r="K23" s="5"/>
      <c r="L23" s="5"/>
      <c r="M23" s="5"/>
      <c r="N23" s="5"/>
      <c r="O23" s="5"/>
      <c r="P23" s="5"/>
      <c r="Q23" s="5"/>
      <c r="R23" s="5"/>
      <c r="S23" s="2"/>
      <c r="T23" s="2"/>
      <c r="U23" s="2"/>
      <c r="V23" s="2"/>
      <c r="W23" s="2"/>
      <c r="X23" s="2"/>
      <c r="Y23" s="2"/>
      <c r="Z23" s="2"/>
    </row>
    <row r="24" ht="12.75" customHeight="1">
      <c r="A24" s="2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2"/>
      <c r="T24" s="2"/>
      <c r="U24" s="2"/>
      <c r="V24" s="2"/>
      <c r="W24" s="2"/>
      <c r="X24" s="2"/>
      <c r="Y24" s="2"/>
      <c r="Z24" s="2"/>
    </row>
    <row r="25" ht="12.75" customHeight="1">
      <c r="A25" s="2"/>
      <c r="B25" s="17" t="str">
        <f>IF($I$11="Estou ciente","Agora, vá para a aba 'Clusters' e lembre-se de assistir ao vídeo explicativo antes. Também coloquei aqui embaixo um passo a passo para te auxiliar, que também se encontra na aba 'Dicas':","")</f>
        <v/>
      </c>
      <c r="S25" s="18"/>
      <c r="T25" s="2"/>
      <c r="U25" s="2"/>
      <c r="V25" s="2"/>
      <c r="W25" s="2"/>
      <c r="X25" s="2"/>
      <c r="Y25" s="2"/>
      <c r="Z25" s="2"/>
    </row>
    <row r="26" ht="12.75" customHeight="1">
      <c r="A26" s="2"/>
      <c r="S26" s="18"/>
      <c r="T26" s="2"/>
      <c r="U26" s="2"/>
      <c r="V26" s="2"/>
      <c r="W26" s="2"/>
      <c r="X26" s="2"/>
      <c r="Y26" s="2"/>
      <c r="Z26" s="2"/>
    </row>
    <row r="27" ht="5.25" customHeight="1">
      <c r="A27" s="1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12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2"/>
      <c r="B28" s="19" t="str">
        <f>IF($I$11="Estou ciente","1) Na aba '1. Clusters', defina os cluster que serão utilizados (mínimo de 2 e máximo de 3). Lembrando que os clusters ou agrupamentos devem fazer sentido para o seu negócio. A ideia aqui é encontrarmos nichos que tem comportamentos e problemas parecidos;"&amp;"                                                                                                                                                                                                                                                               "&amp;"            
2) Na aba '1. Clusters', defina as variáveis de cada cluster escolhido (limite de 10 por cluster). Aqui, quanto menos variáveis puder utilizar melhor será, pois a amostragem ficará menos dispersa;                                              "&amp;"                                                                                                   
3) Na aba '2. Base de Clientes', coloque os clientes que serão analisados na coluna 'Empresa'. Mínimo de 50 se utilizar 2 clusters e de 100 para 3 clusters"&amp;";                                                                                                                                             
4) Na aba '2. Base de Clientes', classifique as empresas de acordo com os clusters escolhidos;                  "&amp;"                                                                                                                              
5) Na aba '2. Base de Clientes', informe o LTV e o CLT de cada empresa;                                                         "&amp;"                                                                                      
6) Na aba '2. Base de Clientes', pontue na escala de 0 a 10 cada critério de segmentação;                                                                               "&amp;"                                                                
7) Na aba '3. Resultado do ICP' veja o resultado do seu perfil de cliente ideal baseado nos critérios utilizados por você.                                                                    "&amp;"                                                                            ","")</f>
        <v/>
      </c>
      <c r="T28" s="2"/>
      <c r="U28" s="2"/>
      <c r="V28" s="2"/>
      <c r="W28" s="2"/>
      <c r="X28" s="2"/>
      <c r="Y28" s="2"/>
      <c r="Z28" s="2"/>
    </row>
    <row r="29" ht="12.75" customHeight="1">
      <c r="A29" s="2"/>
      <c r="T29" s="2"/>
      <c r="U29" s="2"/>
      <c r="V29" s="2"/>
      <c r="W29" s="2"/>
      <c r="X29" s="2"/>
      <c r="Y29" s="2"/>
      <c r="Z29" s="2"/>
    </row>
    <row r="30" ht="12.75" customHeight="1">
      <c r="A30" s="2"/>
      <c r="T30" s="2"/>
      <c r="U30" s="2"/>
      <c r="V30" s="2"/>
      <c r="W30" s="2"/>
      <c r="X30" s="2"/>
      <c r="Y30" s="2"/>
      <c r="Z30" s="2"/>
    </row>
    <row r="31" ht="12.75" customHeight="1">
      <c r="A31" s="2"/>
      <c r="T31" s="2"/>
      <c r="U31" s="2"/>
      <c r="V31" s="2"/>
      <c r="W31" s="2"/>
      <c r="X31" s="2"/>
      <c r="Y31" s="2"/>
      <c r="Z31" s="2"/>
    </row>
    <row r="32" ht="12.75" customHeight="1">
      <c r="A32" s="2"/>
      <c r="T32" s="2"/>
      <c r="U32" s="2"/>
      <c r="V32" s="2"/>
      <c r="W32" s="2"/>
      <c r="X32" s="2"/>
      <c r="Y32" s="2"/>
      <c r="Z32" s="2"/>
    </row>
    <row r="33" ht="12.75" customHeight="1">
      <c r="A33" s="2"/>
      <c r="T33" s="2"/>
      <c r="U33" s="2"/>
      <c r="V33" s="2"/>
      <c r="W33" s="2"/>
      <c r="X33" s="2"/>
      <c r="Y33" s="2"/>
      <c r="Z33" s="2"/>
    </row>
    <row r="34" ht="12.75" customHeight="1">
      <c r="A34" s="2"/>
      <c r="T34" s="2"/>
      <c r="U34" s="2"/>
      <c r="V34" s="2"/>
      <c r="W34" s="2"/>
      <c r="X34" s="2"/>
      <c r="Y34" s="2"/>
      <c r="Z34" s="2"/>
    </row>
    <row r="35" ht="12.75" customHeight="1">
      <c r="A35" s="2"/>
      <c r="T35" s="2"/>
      <c r="U35" s="2"/>
      <c r="V35" s="2"/>
      <c r="W35" s="2"/>
      <c r="X35" s="2"/>
      <c r="Y35" s="2"/>
      <c r="Z35" s="2"/>
    </row>
    <row r="36" ht="12.75" customHeight="1">
      <c r="A36" s="2"/>
      <c r="T36" s="2"/>
      <c r="U36" s="2"/>
      <c r="V36" s="2"/>
      <c r="W36" s="2"/>
      <c r="X36" s="2"/>
      <c r="Y36" s="2"/>
      <c r="Z36" s="2"/>
    </row>
    <row r="37" ht="12.75" customHeight="1">
      <c r="A37" s="2"/>
      <c r="T37" s="2"/>
      <c r="U37" s="2"/>
      <c r="V37" s="2"/>
      <c r="W37" s="2"/>
      <c r="X37" s="2"/>
      <c r="Y37" s="2"/>
      <c r="Z37" s="2"/>
    </row>
    <row r="38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0" t="s">
        <v>1</v>
      </c>
    </row>
  </sheetData>
  <mergeCells count="9">
    <mergeCell ref="B25:S26"/>
    <mergeCell ref="B28:S37"/>
    <mergeCell ref="F2:G2"/>
    <mergeCell ref="B8:O9"/>
    <mergeCell ref="P8:S8"/>
    <mergeCell ref="P9:S10"/>
    <mergeCell ref="I11:K11"/>
    <mergeCell ref="B13:Q14"/>
    <mergeCell ref="B16:R17"/>
  </mergeCells>
  <dataValidations>
    <dataValidation type="list" allowBlank="1" showErrorMessage="1" sqref="I11">
      <formula1>"Estou ciente,Já sei tudo e não vou ver"</formula1>
    </dataValidation>
  </dataValidations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E0B3"/>
    <pageSetUpPr/>
  </sheetPr>
  <sheetViews>
    <sheetView showGridLines="0" workbookViewId="0"/>
  </sheetViews>
  <sheetFormatPr customHeight="1" defaultColWidth="14.43" defaultRowHeight="15.0"/>
  <cols>
    <col customWidth="1" min="1" max="1" width="5.0"/>
    <col customWidth="1" min="2" max="2" width="36.0"/>
    <col customWidth="1" min="3" max="3" width="18.86"/>
    <col customWidth="1" min="4" max="4" width="3.14"/>
    <col customWidth="1" min="5" max="5" width="36.0"/>
    <col customWidth="1" min="6" max="6" width="18.86"/>
    <col customWidth="1" min="7" max="7" width="3.14"/>
    <col customWidth="1" min="8" max="8" width="36.0"/>
    <col customWidth="1" min="9" max="9" width="18.86"/>
    <col customWidth="1" min="10" max="23" width="8.71"/>
  </cols>
  <sheetData>
    <row r="1" ht="7.5" customHeight="1">
      <c r="B1" s="21"/>
      <c r="C1" s="21"/>
      <c r="D1" s="21"/>
      <c r="G1" s="21"/>
    </row>
    <row r="2" ht="12.75" customHeight="1">
      <c r="B2" s="22" t="s">
        <v>2</v>
      </c>
      <c r="E2" s="22" t="s">
        <v>3</v>
      </c>
      <c r="H2" s="22" t="s">
        <v>4</v>
      </c>
    </row>
    <row r="3" ht="12.75" customHeight="1">
      <c r="B3" s="23"/>
      <c r="C3" s="24"/>
      <c r="E3" s="23"/>
      <c r="H3" s="23"/>
    </row>
    <row r="4" ht="12.75" customHeight="1">
      <c r="B4" s="25"/>
      <c r="C4" s="25"/>
      <c r="D4" s="26"/>
      <c r="E4" s="25"/>
      <c r="F4" s="27"/>
      <c r="G4" s="26"/>
      <c r="H4" s="26"/>
      <c r="I4" s="26"/>
    </row>
    <row r="5" ht="12.75" customHeight="1">
      <c r="B5" s="28" t="str">
        <f>IF(B3="","",B3)</f>
        <v/>
      </c>
      <c r="C5" s="29" t="s">
        <v>5</v>
      </c>
      <c r="D5" s="21"/>
      <c r="E5" s="28" t="str">
        <f>IF(E3="","",E3)</f>
        <v/>
      </c>
      <c r="F5" s="29" t="s">
        <v>5</v>
      </c>
      <c r="G5" s="21"/>
      <c r="H5" s="28" t="str">
        <f>IF(H3="","",H3)</f>
        <v/>
      </c>
      <c r="I5" s="29" t="s">
        <v>5</v>
      </c>
    </row>
    <row r="6" ht="12.75" customHeight="1">
      <c r="B6" s="30"/>
      <c r="C6" s="31"/>
      <c r="D6" s="21"/>
      <c r="E6" s="30"/>
      <c r="F6" s="31"/>
      <c r="G6" s="21"/>
      <c r="H6" s="32"/>
      <c r="I6" s="33"/>
    </row>
    <row r="7" ht="12.75" customHeight="1">
      <c r="B7" s="30"/>
      <c r="C7" s="31"/>
      <c r="D7" s="21"/>
      <c r="E7" s="30"/>
      <c r="F7" s="31"/>
      <c r="G7" s="21"/>
      <c r="H7" s="34"/>
      <c r="I7" s="35"/>
    </row>
    <row r="8" ht="12.75" customHeight="1">
      <c r="B8" s="30"/>
      <c r="C8" s="31"/>
      <c r="D8" s="21"/>
      <c r="E8" s="30"/>
      <c r="F8" s="31"/>
      <c r="G8" s="21"/>
      <c r="H8" s="34"/>
      <c r="I8" s="35"/>
    </row>
    <row r="9" ht="12.75" customHeight="1">
      <c r="B9" s="30"/>
      <c r="C9" s="31"/>
      <c r="D9" s="21"/>
      <c r="E9" s="30"/>
      <c r="F9" s="31"/>
      <c r="G9" s="21"/>
      <c r="H9" s="34"/>
      <c r="I9" s="35"/>
    </row>
    <row r="10" ht="12.75" customHeight="1">
      <c r="B10" s="30"/>
      <c r="C10" s="31"/>
      <c r="D10" s="21"/>
      <c r="E10" s="30"/>
      <c r="F10" s="31"/>
      <c r="G10" s="21"/>
      <c r="H10" s="34"/>
      <c r="I10" s="35"/>
    </row>
    <row r="11" ht="12.75" customHeight="1">
      <c r="B11" s="30"/>
      <c r="C11" s="31"/>
      <c r="D11" s="21"/>
      <c r="E11" s="30"/>
      <c r="F11" s="31"/>
      <c r="G11" s="21"/>
      <c r="H11" s="34"/>
      <c r="I11" s="35"/>
    </row>
    <row r="12" ht="12.75" customHeight="1">
      <c r="B12" s="30"/>
      <c r="C12" s="31"/>
      <c r="D12" s="21"/>
      <c r="E12" s="30"/>
      <c r="F12" s="31"/>
      <c r="G12" s="21"/>
      <c r="H12" s="36"/>
      <c r="I12" s="37"/>
    </row>
    <row r="13" ht="12.75" customHeight="1">
      <c r="B13" s="30"/>
      <c r="C13" s="31"/>
      <c r="D13" s="21"/>
      <c r="E13" s="30"/>
      <c r="F13" s="31"/>
      <c r="G13" s="21"/>
      <c r="H13" s="36"/>
      <c r="I13" s="37"/>
    </row>
    <row r="14" ht="12.75" customHeight="1">
      <c r="B14" s="36"/>
      <c r="C14" s="37"/>
      <c r="D14" s="21"/>
      <c r="E14" s="30"/>
      <c r="F14" s="31"/>
      <c r="G14" s="21"/>
      <c r="H14" s="36"/>
      <c r="I14" s="37"/>
    </row>
    <row r="15" ht="12.75" customHeight="1">
      <c r="B15" s="38"/>
      <c r="C15" s="39"/>
      <c r="D15" s="21"/>
      <c r="E15" s="40"/>
      <c r="F15" s="41"/>
      <c r="G15" s="21"/>
      <c r="H15" s="38"/>
      <c r="I15" s="39"/>
    </row>
    <row r="16" ht="6.75" customHeight="1">
      <c r="B16" s="21"/>
      <c r="C16" s="42"/>
      <c r="D16" s="21"/>
      <c r="G16" s="21"/>
    </row>
    <row r="17" ht="12.75" customHeight="1">
      <c r="B17" s="21"/>
      <c r="C17" s="21"/>
      <c r="D17" s="21"/>
      <c r="E17" s="43" t="str">
        <f>IF(E18&lt;&gt;"","ATENÇÃO AO ERRO ABAIXO","")</f>
        <v/>
      </c>
    </row>
    <row r="18" ht="12.75" customHeight="1">
      <c r="B18" s="24" t="str">
        <f>IF(AND(H6&lt;&gt;"",H3=""),"ALERTA DE ERRO: Inserir o nome do cluster 3 ou apagar as variáveis do cluster 3","")</f>
        <v/>
      </c>
      <c r="J18" s="24"/>
      <c r="K18" s="24"/>
    </row>
    <row r="19" ht="12.75" customHeight="1">
      <c r="B19" s="21"/>
      <c r="C19" s="21"/>
      <c r="D19" s="21"/>
      <c r="G19" s="21"/>
    </row>
    <row r="20" ht="12.75" customHeight="1">
      <c r="B20" s="44"/>
      <c r="C20" s="21"/>
      <c r="D20" s="21"/>
      <c r="G20" s="21"/>
    </row>
    <row r="21" ht="12.75" customHeight="1">
      <c r="B21" s="45"/>
      <c r="C21" s="21"/>
      <c r="D21" s="21"/>
      <c r="G21" s="21"/>
    </row>
    <row r="22" ht="12.75" customHeight="1">
      <c r="B22" s="45"/>
      <c r="C22" s="21"/>
      <c r="D22" s="21"/>
      <c r="G22" s="21"/>
    </row>
    <row r="23" ht="12.75" customHeight="1">
      <c r="B23" s="46"/>
      <c r="C23" s="21"/>
      <c r="D23" s="21"/>
      <c r="G23" s="21"/>
    </row>
    <row r="24" ht="12.75" customHeight="1">
      <c r="B24" s="21"/>
      <c r="C24" s="21"/>
      <c r="D24" s="21"/>
      <c r="G24" s="21"/>
    </row>
    <row r="25" ht="12.75" customHeight="1">
      <c r="B25" s="21"/>
      <c r="C25" s="21"/>
      <c r="D25" s="21"/>
      <c r="G25" s="21"/>
    </row>
    <row r="26" ht="12.75" customHeight="1">
      <c r="B26" s="21"/>
      <c r="C26" s="21"/>
      <c r="D26" s="21"/>
      <c r="G26" s="21"/>
    </row>
    <row r="27" ht="12.75" customHeight="1">
      <c r="B27" s="21"/>
      <c r="C27" s="21"/>
      <c r="D27" s="21"/>
      <c r="G27" s="21"/>
    </row>
    <row r="28" ht="12.75" customHeight="1">
      <c r="B28" s="21"/>
      <c r="C28" s="21"/>
      <c r="D28" s="21"/>
      <c r="G28" s="21"/>
    </row>
    <row r="29" ht="12.75" customHeight="1">
      <c r="B29" s="21"/>
      <c r="C29" s="21"/>
      <c r="D29" s="21"/>
      <c r="G29" s="21"/>
    </row>
    <row r="30" ht="12.75" customHeight="1">
      <c r="B30" s="21"/>
      <c r="C30" s="21"/>
      <c r="D30" s="21"/>
      <c r="G30" s="21"/>
    </row>
    <row r="31" ht="12.75" customHeight="1">
      <c r="B31" s="21"/>
      <c r="C31" s="21"/>
      <c r="D31" s="21"/>
      <c r="G31" s="21"/>
    </row>
    <row r="32" ht="12.75" customHeight="1">
      <c r="B32" s="21"/>
      <c r="C32" s="21"/>
      <c r="D32" s="21"/>
      <c r="G32" s="21"/>
    </row>
    <row r="33" ht="12.75" customHeight="1">
      <c r="B33" s="21"/>
      <c r="C33" s="21"/>
      <c r="D33" s="21"/>
      <c r="G33" s="21"/>
    </row>
    <row r="34" ht="12.75" customHeight="1">
      <c r="B34" s="21"/>
      <c r="C34" s="21"/>
      <c r="D34" s="21"/>
      <c r="G34" s="21"/>
    </row>
    <row r="35" ht="12.75" customHeight="1">
      <c r="B35" s="21"/>
      <c r="C35" s="21"/>
      <c r="D35" s="21"/>
      <c r="G35" s="21"/>
    </row>
    <row r="36" ht="12.75" customHeight="1">
      <c r="B36" s="21"/>
      <c r="C36" s="21"/>
      <c r="D36" s="21"/>
      <c r="G36" s="21"/>
    </row>
    <row r="37" ht="12.75" customHeight="1">
      <c r="B37" s="21"/>
      <c r="C37" s="21"/>
      <c r="D37" s="21"/>
      <c r="G37" s="21"/>
    </row>
    <row r="38" ht="12.75" customHeight="1">
      <c r="B38" s="21"/>
      <c r="C38" s="21"/>
      <c r="D38" s="21"/>
      <c r="G38" s="21"/>
    </row>
    <row r="39" ht="12.75" customHeight="1">
      <c r="B39" s="21"/>
      <c r="C39" s="21"/>
      <c r="D39" s="21"/>
      <c r="G39" s="21"/>
    </row>
    <row r="40" ht="12.75" customHeight="1">
      <c r="B40" s="21"/>
      <c r="C40" s="21"/>
      <c r="D40" s="21"/>
      <c r="G40" s="21"/>
    </row>
    <row r="41" ht="12.75" customHeight="1">
      <c r="B41" s="21"/>
      <c r="C41" s="21"/>
      <c r="D41" s="21"/>
      <c r="G41" s="21"/>
    </row>
    <row r="42" ht="12.75" customHeight="1">
      <c r="B42" s="21"/>
      <c r="C42" s="21"/>
      <c r="D42" s="21"/>
      <c r="G42" s="21"/>
    </row>
    <row r="43" ht="12.75" customHeight="1">
      <c r="B43" s="21"/>
      <c r="C43" s="21"/>
      <c r="D43" s="21"/>
      <c r="G43" s="21"/>
    </row>
    <row r="44" ht="12.75" customHeight="1">
      <c r="B44" s="21"/>
      <c r="C44" s="21"/>
      <c r="D44" s="21"/>
      <c r="G44" s="21"/>
    </row>
    <row r="45" ht="12.75" customHeight="1">
      <c r="B45" s="21"/>
      <c r="C45" s="21"/>
      <c r="D45" s="21"/>
      <c r="G45" s="21"/>
    </row>
    <row r="46" ht="12.75" customHeight="1">
      <c r="B46" s="21"/>
      <c r="C46" s="21"/>
      <c r="D46" s="21"/>
      <c r="G46" s="21"/>
    </row>
    <row r="47" ht="12.75" customHeight="1">
      <c r="B47" s="21"/>
      <c r="C47" s="21"/>
      <c r="D47" s="21"/>
      <c r="G47" s="21"/>
    </row>
    <row r="48" ht="12.75" customHeight="1">
      <c r="B48" s="21"/>
      <c r="C48" s="21"/>
      <c r="D48" s="21"/>
      <c r="G48" s="21"/>
    </row>
    <row r="49" ht="12.75" customHeight="1">
      <c r="B49" s="21"/>
      <c r="C49" s="21"/>
      <c r="D49" s="21"/>
      <c r="G49" s="21"/>
    </row>
    <row r="50" ht="12.75" customHeight="1">
      <c r="B50" s="21"/>
      <c r="C50" s="21"/>
      <c r="D50" s="21"/>
      <c r="G50" s="21"/>
    </row>
    <row r="51" ht="12.75" customHeight="1">
      <c r="B51" s="21"/>
      <c r="C51" s="21"/>
      <c r="D51" s="21"/>
      <c r="G51" s="21"/>
    </row>
    <row r="52" ht="12.75" customHeight="1">
      <c r="B52" s="21"/>
      <c r="C52" s="21"/>
      <c r="D52" s="21"/>
      <c r="G52" s="21"/>
    </row>
    <row r="53" ht="12.75" customHeight="1">
      <c r="B53" s="21"/>
      <c r="C53" s="21"/>
      <c r="D53" s="21"/>
      <c r="G53" s="21"/>
    </row>
    <row r="54" ht="12.75" customHeight="1">
      <c r="B54" s="21"/>
      <c r="C54" s="21"/>
      <c r="D54" s="21"/>
      <c r="G54" s="21"/>
    </row>
    <row r="55" ht="12.75" customHeight="1">
      <c r="B55" s="21"/>
      <c r="C55" s="21"/>
      <c r="D55" s="21"/>
      <c r="G55" s="21"/>
    </row>
    <row r="56" ht="12.75" customHeight="1">
      <c r="B56" s="21"/>
      <c r="C56" s="21"/>
      <c r="D56" s="21"/>
      <c r="G56" s="21"/>
    </row>
    <row r="57" ht="12.75" customHeight="1">
      <c r="B57" s="21"/>
      <c r="C57" s="21"/>
      <c r="D57" s="21"/>
      <c r="G57" s="21"/>
    </row>
    <row r="58" ht="12.75" customHeight="1">
      <c r="B58" s="21"/>
      <c r="C58" s="21"/>
      <c r="D58" s="21"/>
      <c r="G58" s="21"/>
    </row>
    <row r="59" ht="12.75" customHeight="1">
      <c r="B59" s="21"/>
      <c r="C59" s="21"/>
      <c r="D59" s="21"/>
      <c r="G59" s="21"/>
    </row>
    <row r="60" ht="12.75" customHeight="1">
      <c r="B60" s="21"/>
      <c r="C60" s="21"/>
      <c r="D60" s="21"/>
      <c r="G60" s="21"/>
    </row>
    <row r="61" ht="12.75" customHeight="1">
      <c r="B61" s="21"/>
      <c r="C61" s="21"/>
      <c r="D61" s="21"/>
      <c r="G61" s="21"/>
    </row>
    <row r="62" ht="12.75" customHeight="1">
      <c r="B62" s="21"/>
      <c r="C62" s="21"/>
      <c r="D62" s="21"/>
      <c r="G62" s="21"/>
    </row>
    <row r="63" ht="12.75" customHeight="1">
      <c r="B63" s="21"/>
      <c r="C63" s="21"/>
      <c r="D63" s="21"/>
      <c r="G63" s="21"/>
    </row>
    <row r="64" ht="12.75" customHeight="1">
      <c r="B64" s="21"/>
      <c r="C64" s="21"/>
      <c r="D64" s="21"/>
      <c r="G64" s="21"/>
    </row>
    <row r="65" ht="12.75" customHeight="1">
      <c r="B65" s="21"/>
      <c r="C65" s="21"/>
      <c r="D65" s="21"/>
      <c r="G65" s="21"/>
    </row>
    <row r="66" ht="12.75" customHeight="1">
      <c r="B66" s="21"/>
      <c r="C66" s="21"/>
      <c r="D66" s="21"/>
      <c r="G66" s="21"/>
    </row>
    <row r="67" ht="12.75" customHeight="1">
      <c r="B67" s="21"/>
      <c r="C67" s="21"/>
      <c r="D67" s="21"/>
      <c r="G67" s="21"/>
    </row>
    <row r="68" ht="12.75" customHeight="1">
      <c r="B68" s="21"/>
      <c r="C68" s="21"/>
      <c r="D68" s="21"/>
      <c r="G68" s="21"/>
    </row>
    <row r="69" ht="12.75" customHeight="1">
      <c r="B69" s="21"/>
      <c r="C69" s="21"/>
      <c r="D69" s="21"/>
      <c r="G69" s="21"/>
    </row>
    <row r="70" ht="12.75" customHeight="1">
      <c r="B70" s="21"/>
      <c r="C70" s="21"/>
      <c r="D70" s="21"/>
      <c r="G70" s="21"/>
    </row>
    <row r="71" ht="12.75" customHeight="1">
      <c r="B71" s="21"/>
      <c r="C71" s="21"/>
      <c r="D71" s="21"/>
      <c r="G71" s="21"/>
    </row>
    <row r="72" ht="12.75" customHeight="1">
      <c r="B72" s="21"/>
      <c r="C72" s="21"/>
      <c r="D72" s="21"/>
      <c r="G72" s="21"/>
    </row>
    <row r="73" ht="12.75" customHeight="1">
      <c r="B73" s="21"/>
      <c r="C73" s="21"/>
      <c r="D73" s="21"/>
      <c r="G73" s="21"/>
    </row>
    <row r="74" ht="12.75" customHeight="1">
      <c r="B74" s="21"/>
      <c r="C74" s="21"/>
      <c r="D74" s="21"/>
      <c r="G74" s="21"/>
    </row>
    <row r="75" ht="12.75" customHeight="1">
      <c r="B75" s="21"/>
      <c r="C75" s="21"/>
      <c r="D75" s="21"/>
      <c r="G75" s="21"/>
    </row>
    <row r="76" ht="12.75" customHeight="1">
      <c r="B76" s="21"/>
      <c r="C76" s="21"/>
      <c r="D76" s="21"/>
      <c r="G76" s="21"/>
    </row>
    <row r="77" ht="12.75" customHeight="1">
      <c r="B77" s="21"/>
      <c r="C77" s="21"/>
      <c r="D77" s="21"/>
      <c r="G77" s="21"/>
    </row>
    <row r="78" ht="12.75" customHeight="1">
      <c r="B78" s="21"/>
      <c r="C78" s="21"/>
      <c r="D78" s="21"/>
      <c r="G78" s="21"/>
    </row>
    <row r="79" ht="12.75" customHeight="1">
      <c r="B79" s="21"/>
      <c r="C79" s="21"/>
      <c r="D79" s="21"/>
      <c r="G79" s="21"/>
    </row>
    <row r="80" ht="12.75" customHeight="1">
      <c r="B80" s="21"/>
      <c r="C80" s="21"/>
      <c r="D80" s="21"/>
      <c r="G80" s="21"/>
    </row>
    <row r="81" ht="12.75" customHeight="1">
      <c r="B81" s="21"/>
      <c r="C81" s="21"/>
      <c r="D81" s="21"/>
      <c r="G81" s="21"/>
    </row>
    <row r="82" ht="12.75" customHeight="1">
      <c r="B82" s="21"/>
      <c r="C82" s="21"/>
      <c r="D82" s="21"/>
      <c r="G82" s="21"/>
    </row>
    <row r="83" ht="12.75" customHeight="1">
      <c r="B83" s="21"/>
      <c r="C83" s="21"/>
      <c r="D83" s="21"/>
      <c r="G83" s="21"/>
    </row>
    <row r="84" ht="12.75" customHeight="1">
      <c r="B84" s="21"/>
      <c r="C84" s="21"/>
      <c r="D84" s="21"/>
      <c r="G84" s="21"/>
    </row>
    <row r="85" ht="12.75" customHeight="1">
      <c r="B85" s="21"/>
      <c r="C85" s="21"/>
      <c r="D85" s="21"/>
      <c r="G85" s="21"/>
    </row>
    <row r="86" ht="12.75" customHeight="1">
      <c r="B86" s="21"/>
      <c r="C86" s="21"/>
      <c r="D86" s="21"/>
      <c r="G86" s="21"/>
    </row>
    <row r="87" ht="12.75" customHeight="1">
      <c r="B87" s="21"/>
      <c r="C87" s="21"/>
      <c r="D87" s="21"/>
      <c r="G87" s="21"/>
    </row>
    <row r="88" ht="12.75" customHeight="1">
      <c r="B88" s="21"/>
      <c r="C88" s="21"/>
      <c r="D88" s="21"/>
      <c r="G88" s="21"/>
    </row>
    <row r="89" ht="12.75" customHeight="1">
      <c r="B89" s="21"/>
      <c r="C89" s="21"/>
      <c r="D89" s="21"/>
      <c r="G89" s="21"/>
    </row>
    <row r="90" ht="12.75" customHeight="1">
      <c r="B90" s="21"/>
      <c r="C90" s="21"/>
      <c r="D90" s="21"/>
      <c r="G90" s="21"/>
    </row>
    <row r="91" ht="12.75" customHeight="1">
      <c r="B91" s="21"/>
      <c r="C91" s="21"/>
      <c r="D91" s="21"/>
      <c r="G91" s="21"/>
    </row>
    <row r="92" ht="12.75" customHeight="1">
      <c r="B92" s="21"/>
      <c r="C92" s="21"/>
      <c r="D92" s="21"/>
      <c r="G92" s="21"/>
    </row>
    <row r="93" ht="12.75" customHeight="1">
      <c r="B93" s="21"/>
      <c r="C93" s="21"/>
      <c r="D93" s="21"/>
      <c r="G93" s="21"/>
    </row>
    <row r="94" ht="12.75" customHeight="1">
      <c r="B94" s="21"/>
      <c r="C94" s="21"/>
      <c r="D94" s="21"/>
      <c r="G94" s="21"/>
    </row>
    <row r="95" ht="12.75" customHeight="1">
      <c r="B95" s="21"/>
      <c r="C95" s="21"/>
      <c r="D95" s="21"/>
      <c r="G95" s="21"/>
    </row>
    <row r="96" ht="12.75" customHeight="1">
      <c r="B96" s="21"/>
      <c r="C96" s="21"/>
      <c r="D96" s="21"/>
      <c r="G96" s="21"/>
    </row>
    <row r="97" ht="12.75" customHeight="1">
      <c r="B97" s="21"/>
      <c r="C97" s="21"/>
      <c r="D97" s="21"/>
      <c r="G97" s="21"/>
    </row>
    <row r="98" ht="12.75" customHeight="1">
      <c r="B98" s="21"/>
      <c r="C98" s="21"/>
      <c r="D98" s="21"/>
      <c r="G98" s="21"/>
    </row>
    <row r="99" ht="12.75" customHeight="1">
      <c r="B99" s="21"/>
      <c r="C99" s="21"/>
      <c r="D99" s="21"/>
      <c r="G99" s="21"/>
    </row>
    <row r="100" ht="12.75" customHeight="1">
      <c r="B100" s="21"/>
      <c r="C100" s="21"/>
      <c r="D100" s="21"/>
      <c r="G100" s="21"/>
    </row>
    <row r="101" ht="12.75" customHeight="1">
      <c r="B101" s="21"/>
      <c r="C101" s="21"/>
      <c r="D101" s="21"/>
      <c r="G101" s="21"/>
    </row>
    <row r="102" ht="12.75" customHeight="1">
      <c r="B102" s="21"/>
      <c r="C102" s="21"/>
      <c r="D102" s="21"/>
      <c r="G102" s="21"/>
    </row>
    <row r="103" ht="12.75" customHeight="1">
      <c r="B103" s="21"/>
      <c r="C103" s="21"/>
      <c r="D103" s="21"/>
      <c r="G103" s="21"/>
    </row>
    <row r="104" ht="12.75" customHeight="1">
      <c r="B104" s="21"/>
      <c r="C104" s="21"/>
      <c r="D104" s="21"/>
      <c r="G104" s="21"/>
    </row>
    <row r="105" ht="12.75" customHeight="1">
      <c r="B105" s="21"/>
      <c r="C105" s="21"/>
      <c r="D105" s="21"/>
      <c r="G105" s="21"/>
    </row>
    <row r="106" ht="12.75" customHeight="1">
      <c r="B106" s="21"/>
      <c r="C106" s="21"/>
      <c r="D106" s="21"/>
      <c r="G106" s="21"/>
    </row>
    <row r="107" ht="12.75" customHeight="1">
      <c r="B107" s="21"/>
      <c r="C107" s="21"/>
      <c r="D107" s="21"/>
      <c r="G107" s="21"/>
    </row>
    <row r="108" ht="12.75" customHeight="1">
      <c r="B108" s="21"/>
      <c r="C108" s="21"/>
      <c r="D108" s="21"/>
      <c r="G108" s="21"/>
    </row>
    <row r="109" ht="12.75" customHeight="1">
      <c r="B109" s="21"/>
      <c r="C109" s="21"/>
      <c r="D109" s="21"/>
      <c r="G109" s="21"/>
    </row>
    <row r="110" ht="12.75" customHeight="1">
      <c r="B110" s="21"/>
      <c r="C110" s="21"/>
      <c r="D110" s="21"/>
      <c r="G110" s="21"/>
    </row>
    <row r="111" ht="12.75" customHeight="1">
      <c r="B111" s="21"/>
      <c r="C111" s="21"/>
      <c r="D111" s="21"/>
      <c r="G111" s="21"/>
    </row>
    <row r="112" ht="12.75" customHeight="1">
      <c r="B112" s="21"/>
      <c r="C112" s="21"/>
      <c r="D112" s="21"/>
      <c r="G112" s="21"/>
    </row>
    <row r="113" ht="12.75" customHeight="1">
      <c r="B113" s="21"/>
      <c r="C113" s="21"/>
      <c r="D113" s="21"/>
      <c r="G113" s="21"/>
    </row>
    <row r="114" ht="12.75" customHeight="1">
      <c r="B114" s="21"/>
      <c r="C114" s="21"/>
      <c r="D114" s="21"/>
      <c r="G114" s="21"/>
    </row>
    <row r="115" ht="12.75" customHeight="1">
      <c r="B115" s="21"/>
      <c r="C115" s="21"/>
      <c r="D115" s="21"/>
      <c r="G115" s="21"/>
    </row>
    <row r="116" ht="12.75" customHeight="1">
      <c r="B116" s="21"/>
      <c r="C116" s="21"/>
      <c r="D116" s="21"/>
      <c r="G116" s="21"/>
    </row>
    <row r="117" ht="12.75" customHeight="1">
      <c r="B117" s="21"/>
      <c r="C117" s="21"/>
      <c r="D117" s="21"/>
      <c r="G117" s="21"/>
    </row>
    <row r="118" ht="12.75" customHeight="1">
      <c r="B118" s="21"/>
      <c r="C118" s="21"/>
      <c r="D118" s="21"/>
      <c r="G118" s="21"/>
    </row>
    <row r="119" ht="12.75" customHeight="1">
      <c r="B119" s="21"/>
      <c r="C119" s="21"/>
      <c r="D119" s="21"/>
      <c r="G119" s="21"/>
    </row>
    <row r="120" ht="12.75" customHeight="1">
      <c r="B120" s="21"/>
      <c r="C120" s="21"/>
      <c r="D120" s="21"/>
      <c r="G120" s="21"/>
    </row>
    <row r="121" ht="12.75" customHeight="1">
      <c r="B121" s="21"/>
      <c r="C121" s="21"/>
      <c r="D121" s="21"/>
      <c r="G121" s="21"/>
    </row>
    <row r="122" ht="12.75" customHeight="1">
      <c r="B122" s="21"/>
      <c r="C122" s="21"/>
      <c r="D122" s="21"/>
      <c r="G122" s="21"/>
    </row>
    <row r="123" ht="12.75" customHeight="1">
      <c r="B123" s="21"/>
      <c r="C123" s="21"/>
      <c r="D123" s="21"/>
      <c r="G123" s="21"/>
    </row>
    <row r="124" ht="12.75" customHeight="1">
      <c r="B124" s="21"/>
      <c r="C124" s="21"/>
      <c r="D124" s="21"/>
      <c r="G124" s="21"/>
    </row>
    <row r="125" ht="12.75" customHeight="1">
      <c r="B125" s="21"/>
      <c r="C125" s="21"/>
      <c r="D125" s="21"/>
      <c r="G125" s="21"/>
    </row>
    <row r="126" ht="12.75" customHeight="1">
      <c r="B126" s="21"/>
      <c r="C126" s="21"/>
      <c r="D126" s="21"/>
      <c r="G126" s="21"/>
    </row>
    <row r="127" ht="12.75" customHeight="1">
      <c r="B127" s="21"/>
      <c r="C127" s="21"/>
      <c r="D127" s="21"/>
      <c r="G127" s="21"/>
    </row>
    <row r="128" ht="12.75" customHeight="1">
      <c r="B128" s="21"/>
      <c r="C128" s="21"/>
      <c r="D128" s="21"/>
      <c r="G128" s="21"/>
    </row>
    <row r="129" ht="12.75" customHeight="1">
      <c r="B129" s="21"/>
      <c r="C129" s="21"/>
      <c r="D129" s="21"/>
      <c r="G129" s="21"/>
    </row>
    <row r="130" ht="12.75" customHeight="1">
      <c r="B130" s="21"/>
      <c r="C130" s="21"/>
      <c r="D130" s="21"/>
      <c r="G130" s="21"/>
    </row>
    <row r="131" ht="12.75" customHeight="1">
      <c r="B131" s="21"/>
      <c r="C131" s="21"/>
      <c r="D131" s="21"/>
      <c r="G131" s="21"/>
    </row>
    <row r="132" ht="12.75" customHeight="1">
      <c r="B132" s="21"/>
      <c r="C132" s="21"/>
      <c r="D132" s="21"/>
      <c r="G132" s="21"/>
    </row>
    <row r="133" ht="12.75" customHeight="1">
      <c r="B133" s="21"/>
      <c r="C133" s="21"/>
      <c r="D133" s="21"/>
      <c r="G133" s="21"/>
    </row>
    <row r="134" ht="12.75" customHeight="1">
      <c r="B134" s="21"/>
      <c r="C134" s="21"/>
      <c r="D134" s="21"/>
      <c r="G134" s="21"/>
    </row>
    <row r="135" ht="12.75" customHeight="1">
      <c r="B135" s="21"/>
      <c r="C135" s="21"/>
      <c r="D135" s="21"/>
      <c r="G135" s="21"/>
    </row>
    <row r="136" ht="12.75" customHeight="1">
      <c r="B136" s="21"/>
      <c r="C136" s="21"/>
      <c r="D136" s="21"/>
      <c r="G136" s="21"/>
    </row>
    <row r="137" ht="12.75" customHeight="1">
      <c r="B137" s="21"/>
      <c r="C137" s="21"/>
      <c r="D137" s="21"/>
      <c r="G137" s="21"/>
    </row>
    <row r="138" ht="12.75" customHeight="1">
      <c r="B138" s="21"/>
      <c r="C138" s="21"/>
      <c r="D138" s="21"/>
      <c r="G138" s="21"/>
    </row>
    <row r="139" ht="12.75" customHeight="1">
      <c r="B139" s="21"/>
      <c r="C139" s="21"/>
      <c r="D139" s="21"/>
      <c r="G139" s="21"/>
    </row>
    <row r="140" ht="12.75" customHeight="1">
      <c r="B140" s="21"/>
      <c r="C140" s="21"/>
      <c r="D140" s="21"/>
      <c r="G140" s="21"/>
    </row>
    <row r="141" ht="12.75" customHeight="1">
      <c r="B141" s="21"/>
      <c r="C141" s="21"/>
      <c r="D141" s="21"/>
      <c r="G141" s="21"/>
    </row>
    <row r="142" ht="12.75" customHeight="1">
      <c r="B142" s="21"/>
      <c r="C142" s="21"/>
      <c r="D142" s="21"/>
      <c r="G142" s="21"/>
    </row>
    <row r="143" ht="12.75" customHeight="1">
      <c r="B143" s="21"/>
      <c r="C143" s="21"/>
      <c r="D143" s="21"/>
      <c r="G143" s="21"/>
    </row>
    <row r="144" ht="12.75" customHeight="1">
      <c r="B144" s="21"/>
      <c r="C144" s="21"/>
      <c r="D144" s="21"/>
      <c r="G144" s="21"/>
    </row>
    <row r="145" ht="12.75" customHeight="1">
      <c r="B145" s="21"/>
      <c r="C145" s="21"/>
      <c r="D145" s="21"/>
      <c r="G145" s="21"/>
    </row>
    <row r="146" ht="12.75" customHeight="1">
      <c r="B146" s="21"/>
      <c r="C146" s="21"/>
      <c r="D146" s="21"/>
      <c r="G146" s="21"/>
    </row>
    <row r="147" ht="12.75" customHeight="1">
      <c r="B147" s="21"/>
      <c r="C147" s="21"/>
      <c r="D147" s="21"/>
      <c r="G147" s="21"/>
    </row>
    <row r="148" ht="12.75" customHeight="1">
      <c r="B148" s="21"/>
      <c r="C148" s="21"/>
      <c r="D148" s="21"/>
      <c r="G148" s="21"/>
    </row>
    <row r="149" ht="12.75" customHeight="1">
      <c r="B149" s="21"/>
      <c r="C149" s="21"/>
      <c r="D149" s="21"/>
      <c r="G149" s="21"/>
    </row>
    <row r="150" ht="12.75" customHeight="1">
      <c r="B150" s="21"/>
      <c r="C150" s="21"/>
      <c r="D150" s="21"/>
      <c r="G150" s="21"/>
    </row>
    <row r="151" ht="12.75" customHeight="1">
      <c r="B151" s="21"/>
      <c r="C151" s="21"/>
      <c r="D151" s="21"/>
      <c r="G151" s="21"/>
    </row>
    <row r="152" ht="12.75" customHeight="1">
      <c r="B152" s="21"/>
      <c r="C152" s="21"/>
      <c r="D152" s="21"/>
      <c r="G152" s="21"/>
    </row>
    <row r="153" ht="12.75" customHeight="1">
      <c r="B153" s="21"/>
      <c r="C153" s="21"/>
      <c r="D153" s="21"/>
      <c r="G153" s="21"/>
    </row>
    <row r="154" ht="12.75" customHeight="1">
      <c r="B154" s="21"/>
      <c r="C154" s="21"/>
      <c r="D154" s="21"/>
      <c r="G154" s="21"/>
    </row>
    <row r="155" ht="12.75" customHeight="1">
      <c r="B155" s="21"/>
      <c r="C155" s="21"/>
      <c r="D155" s="21"/>
      <c r="G155" s="21"/>
    </row>
    <row r="156" ht="12.75" customHeight="1">
      <c r="B156" s="21"/>
      <c r="C156" s="21"/>
      <c r="D156" s="21"/>
      <c r="G156" s="21"/>
    </row>
    <row r="157" ht="12.75" customHeight="1">
      <c r="B157" s="21"/>
      <c r="C157" s="21"/>
      <c r="D157" s="21"/>
      <c r="G157" s="21"/>
    </row>
    <row r="158" ht="12.75" customHeight="1">
      <c r="B158" s="21"/>
      <c r="C158" s="21"/>
      <c r="D158" s="21"/>
      <c r="G158" s="21"/>
    </row>
    <row r="159" ht="12.75" customHeight="1">
      <c r="B159" s="21"/>
      <c r="C159" s="21"/>
      <c r="D159" s="21"/>
      <c r="G159" s="21"/>
    </row>
    <row r="160" ht="12.75" customHeight="1">
      <c r="B160" s="21"/>
      <c r="C160" s="21"/>
      <c r="D160" s="21"/>
      <c r="G160" s="21"/>
    </row>
    <row r="161" ht="12.75" customHeight="1">
      <c r="B161" s="21"/>
      <c r="C161" s="21"/>
      <c r="D161" s="21"/>
      <c r="G161" s="21"/>
    </row>
    <row r="162" ht="12.75" customHeight="1">
      <c r="B162" s="21"/>
      <c r="C162" s="21"/>
      <c r="D162" s="21"/>
      <c r="G162" s="21"/>
    </row>
    <row r="163" ht="12.75" customHeight="1">
      <c r="B163" s="21"/>
      <c r="C163" s="21"/>
      <c r="D163" s="21"/>
      <c r="G163" s="21"/>
    </row>
    <row r="164" ht="12.75" customHeight="1">
      <c r="B164" s="21"/>
      <c r="C164" s="21"/>
      <c r="D164" s="21"/>
      <c r="G164" s="21"/>
    </row>
    <row r="165" ht="12.75" customHeight="1">
      <c r="B165" s="21"/>
      <c r="C165" s="21"/>
      <c r="D165" s="21"/>
      <c r="G165" s="21"/>
    </row>
    <row r="166" ht="12.75" customHeight="1">
      <c r="B166" s="21"/>
      <c r="C166" s="21"/>
      <c r="D166" s="21"/>
      <c r="G166" s="21"/>
    </row>
    <row r="167" ht="12.75" customHeight="1">
      <c r="B167" s="21"/>
      <c r="C167" s="21"/>
      <c r="D167" s="21"/>
      <c r="G167" s="21"/>
    </row>
    <row r="168" ht="12.75" customHeight="1">
      <c r="B168" s="21"/>
      <c r="C168" s="21"/>
      <c r="D168" s="21"/>
      <c r="G168" s="21"/>
    </row>
    <row r="169" ht="12.75" customHeight="1">
      <c r="B169" s="21"/>
      <c r="C169" s="21"/>
      <c r="D169" s="21"/>
      <c r="G169" s="21"/>
    </row>
    <row r="170" ht="12.75" customHeight="1">
      <c r="B170" s="21"/>
      <c r="C170" s="21"/>
      <c r="D170" s="21"/>
      <c r="G170" s="21"/>
    </row>
    <row r="171" ht="12.75" customHeight="1">
      <c r="B171" s="21"/>
      <c r="C171" s="21"/>
      <c r="D171" s="21"/>
      <c r="G171" s="21"/>
    </row>
    <row r="172" ht="12.75" customHeight="1">
      <c r="B172" s="21"/>
      <c r="C172" s="21"/>
      <c r="D172" s="21"/>
      <c r="G172" s="21"/>
    </row>
    <row r="173" ht="12.75" customHeight="1">
      <c r="B173" s="21"/>
      <c r="C173" s="21"/>
      <c r="D173" s="21"/>
      <c r="G173" s="21"/>
    </row>
    <row r="174" ht="12.75" customHeight="1">
      <c r="B174" s="21"/>
      <c r="C174" s="21"/>
      <c r="D174" s="21"/>
      <c r="G174" s="21"/>
    </row>
    <row r="175" ht="12.75" customHeight="1">
      <c r="B175" s="21"/>
      <c r="C175" s="21"/>
      <c r="D175" s="21"/>
      <c r="G175" s="21"/>
    </row>
    <row r="176" ht="12.75" customHeight="1">
      <c r="B176" s="21"/>
      <c r="C176" s="21"/>
      <c r="D176" s="21"/>
      <c r="G176" s="21"/>
    </row>
    <row r="177" ht="12.75" customHeight="1">
      <c r="B177" s="21"/>
      <c r="C177" s="21"/>
      <c r="D177" s="21"/>
      <c r="G177" s="21"/>
    </row>
    <row r="178" ht="12.75" customHeight="1">
      <c r="B178" s="21"/>
      <c r="C178" s="21"/>
      <c r="D178" s="21"/>
      <c r="G178" s="21"/>
    </row>
    <row r="179" ht="12.75" customHeight="1">
      <c r="B179" s="21"/>
      <c r="C179" s="21"/>
      <c r="D179" s="21"/>
      <c r="G179" s="21"/>
    </row>
    <row r="180" ht="12.75" customHeight="1">
      <c r="B180" s="21"/>
      <c r="C180" s="21"/>
      <c r="D180" s="21"/>
      <c r="G180" s="21"/>
    </row>
    <row r="181" ht="12.75" customHeight="1">
      <c r="B181" s="21"/>
      <c r="C181" s="21"/>
      <c r="D181" s="21"/>
      <c r="G181" s="21"/>
    </row>
    <row r="182" ht="12.75" customHeight="1">
      <c r="B182" s="21"/>
      <c r="C182" s="21"/>
      <c r="D182" s="21"/>
      <c r="G182" s="21"/>
    </row>
    <row r="183" ht="12.75" customHeight="1">
      <c r="B183" s="21"/>
      <c r="C183" s="21"/>
      <c r="D183" s="21"/>
      <c r="G183" s="21"/>
    </row>
    <row r="184" ht="12.75" customHeight="1">
      <c r="B184" s="21"/>
      <c r="C184" s="21"/>
      <c r="D184" s="21"/>
      <c r="G184" s="21"/>
    </row>
    <row r="185" ht="12.75" customHeight="1">
      <c r="B185" s="21"/>
      <c r="C185" s="21"/>
      <c r="D185" s="21"/>
      <c r="G185" s="21"/>
    </row>
    <row r="186" ht="12.75" customHeight="1">
      <c r="B186" s="21"/>
      <c r="C186" s="21"/>
      <c r="D186" s="21"/>
      <c r="G186" s="21"/>
    </row>
    <row r="187" ht="12.75" customHeight="1">
      <c r="B187" s="21"/>
      <c r="C187" s="21"/>
      <c r="D187" s="21"/>
      <c r="G187" s="21"/>
    </row>
    <row r="188" ht="12.75" customHeight="1">
      <c r="B188" s="21"/>
      <c r="C188" s="21"/>
      <c r="D188" s="21"/>
      <c r="G188" s="21"/>
    </row>
    <row r="189" ht="12.75" customHeight="1">
      <c r="B189" s="21"/>
      <c r="C189" s="21"/>
      <c r="D189" s="21"/>
      <c r="G189" s="21"/>
    </row>
    <row r="190" ht="12.75" customHeight="1">
      <c r="B190" s="21"/>
      <c r="C190" s="21"/>
      <c r="D190" s="21"/>
      <c r="G190" s="21"/>
    </row>
    <row r="191" ht="12.75" customHeight="1">
      <c r="B191" s="21"/>
      <c r="C191" s="21"/>
      <c r="D191" s="21"/>
      <c r="G191" s="21"/>
    </row>
    <row r="192" ht="12.75" customHeight="1">
      <c r="B192" s="21"/>
      <c r="C192" s="21"/>
      <c r="D192" s="21"/>
      <c r="G192" s="21"/>
    </row>
    <row r="193" ht="12.75" customHeight="1">
      <c r="B193" s="21"/>
      <c r="C193" s="21"/>
      <c r="D193" s="21"/>
      <c r="G193" s="21"/>
    </row>
    <row r="194" ht="12.75" customHeight="1">
      <c r="B194" s="21"/>
      <c r="C194" s="21"/>
      <c r="D194" s="21"/>
      <c r="G194" s="21"/>
    </row>
    <row r="195" ht="12.75" customHeight="1">
      <c r="B195" s="21"/>
      <c r="C195" s="21"/>
      <c r="D195" s="21"/>
      <c r="G195" s="21"/>
    </row>
    <row r="196" ht="12.75" customHeight="1">
      <c r="B196" s="21"/>
      <c r="C196" s="21"/>
      <c r="D196" s="21"/>
      <c r="G196" s="21"/>
    </row>
    <row r="197" ht="12.75" customHeight="1">
      <c r="B197" s="21"/>
      <c r="C197" s="21"/>
      <c r="D197" s="21"/>
      <c r="G197" s="21"/>
    </row>
    <row r="198" ht="12.75" customHeight="1">
      <c r="B198" s="21"/>
      <c r="C198" s="21"/>
      <c r="D198" s="21"/>
      <c r="G198" s="21"/>
    </row>
    <row r="199" ht="12.75" customHeight="1">
      <c r="B199" s="21"/>
      <c r="C199" s="21"/>
      <c r="D199" s="21"/>
      <c r="G199" s="21"/>
    </row>
    <row r="200" ht="12.75" customHeight="1">
      <c r="B200" s="21"/>
      <c r="C200" s="21"/>
      <c r="D200" s="21"/>
      <c r="G200" s="21"/>
    </row>
    <row r="201" ht="12.75" customHeight="1">
      <c r="B201" s="21"/>
      <c r="C201" s="21"/>
      <c r="D201" s="21"/>
      <c r="G201" s="21"/>
    </row>
    <row r="202" ht="12.75" customHeight="1">
      <c r="B202" s="21"/>
      <c r="C202" s="21"/>
      <c r="D202" s="21"/>
      <c r="G202" s="21"/>
    </row>
    <row r="203" ht="12.75" customHeight="1">
      <c r="B203" s="21"/>
      <c r="C203" s="21"/>
      <c r="D203" s="21"/>
      <c r="G203" s="21"/>
    </row>
    <row r="204" ht="12.75" customHeight="1">
      <c r="B204" s="21"/>
      <c r="C204" s="21"/>
      <c r="D204" s="21"/>
      <c r="G204" s="21"/>
    </row>
    <row r="205" ht="12.75" customHeight="1">
      <c r="B205" s="21"/>
      <c r="C205" s="21"/>
      <c r="D205" s="21"/>
      <c r="G205" s="21"/>
    </row>
    <row r="206" ht="12.75" customHeight="1">
      <c r="B206" s="21"/>
      <c r="C206" s="21"/>
      <c r="D206" s="21"/>
      <c r="G206" s="21"/>
    </row>
    <row r="207" ht="12.75" customHeight="1">
      <c r="B207" s="21"/>
      <c r="C207" s="21"/>
      <c r="D207" s="21"/>
      <c r="G207" s="21"/>
    </row>
    <row r="208" ht="12.75" customHeight="1">
      <c r="B208" s="21"/>
      <c r="C208" s="21"/>
      <c r="D208" s="21"/>
      <c r="G208" s="21"/>
    </row>
    <row r="209" ht="12.75" customHeight="1">
      <c r="B209" s="21"/>
      <c r="C209" s="21"/>
      <c r="D209" s="21"/>
      <c r="G209" s="21"/>
    </row>
    <row r="210" ht="12.75" customHeight="1">
      <c r="B210" s="21"/>
      <c r="C210" s="21"/>
      <c r="D210" s="21"/>
      <c r="G210" s="21"/>
    </row>
    <row r="211" ht="12.75" customHeight="1">
      <c r="B211" s="21"/>
      <c r="C211" s="21"/>
      <c r="D211" s="21"/>
      <c r="G211" s="21"/>
    </row>
    <row r="212" ht="12.75" customHeight="1">
      <c r="B212" s="21"/>
      <c r="C212" s="21"/>
      <c r="D212" s="21"/>
      <c r="G212" s="21"/>
    </row>
    <row r="213" ht="12.75" customHeight="1">
      <c r="B213" s="21"/>
      <c r="C213" s="21"/>
      <c r="D213" s="21"/>
      <c r="G213" s="21"/>
    </row>
    <row r="214" ht="12.75" customHeight="1">
      <c r="B214" s="21"/>
      <c r="C214" s="21"/>
      <c r="D214" s="21"/>
      <c r="G214" s="21"/>
    </row>
    <row r="215" ht="12.75" customHeight="1">
      <c r="B215" s="21"/>
      <c r="C215" s="21"/>
      <c r="D215" s="21"/>
      <c r="G215" s="21"/>
    </row>
    <row r="216" ht="12.75" customHeight="1">
      <c r="B216" s="21"/>
      <c r="C216" s="21"/>
      <c r="D216" s="21"/>
      <c r="G216" s="21"/>
    </row>
    <row r="217" ht="12.75" customHeight="1">
      <c r="B217" s="21"/>
      <c r="C217" s="21"/>
      <c r="D217" s="21"/>
      <c r="G217" s="21"/>
    </row>
    <row r="218" ht="12.75" customHeight="1">
      <c r="B218" s="21"/>
      <c r="C218" s="21"/>
      <c r="D218" s="21"/>
      <c r="G218" s="21"/>
    </row>
    <row r="219" ht="12.75" customHeight="1">
      <c r="B219" s="21"/>
      <c r="C219" s="21"/>
      <c r="D219" s="21"/>
      <c r="G219" s="21"/>
    </row>
    <row r="220" ht="12.75" customHeight="1">
      <c r="B220" s="21"/>
      <c r="C220" s="21"/>
      <c r="D220" s="21"/>
      <c r="G220" s="21"/>
    </row>
    <row r="221" ht="12.75" customHeight="1">
      <c r="B221" s="21"/>
      <c r="C221" s="21"/>
      <c r="D221" s="21"/>
      <c r="G221" s="21"/>
    </row>
    <row r="222" ht="12.75" customHeight="1">
      <c r="B222" s="21"/>
      <c r="C222" s="21"/>
      <c r="D222" s="21"/>
      <c r="G222" s="21"/>
    </row>
    <row r="223" ht="12.75" customHeight="1">
      <c r="B223" s="21"/>
      <c r="C223" s="21"/>
      <c r="D223" s="21"/>
      <c r="G223" s="21"/>
    </row>
    <row r="224" ht="12.75" customHeight="1">
      <c r="B224" s="21"/>
      <c r="C224" s="21"/>
      <c r="D224" s="21"/>
      <c r="G224" s="21"/>
    </row>
    <row r="225" ht="12.75" customHeight="1">
      <c r="B225" s="21"/>
      <c r="C225" s="21"/>
      <c r="D225" s="21"/>
      <c r="G225" s="21"/>
    </row>
    <row r="226" ht="12.75" customHeight="1">
      <c r="B226" s="21"/>
      <c r="C226" s="21"/>
      <c r="D226" s="21"/>
      <c r="G226" s="21"/>
    </row>
    <row r="227" ht="12.75" customHeight="1">
      <c r="B227" s="21"/>
      <c r="C227" s="21"/>
      <c r="D227" s="21"/>
      <c r="G227" s="21"/>
    </row>
    <row r="228" ht="12.75" customHeight="1">
      <c r="B228" s="21"/>
      <c r="C228" s="21"/>
      <c r="D228" s="21"/>
      <c r="G228" s="21"/>
    </row>
    <row r="229" ht="12.75" customHeight="1">
      <c r="B229" s="21"/>
      <c r="C229" s="21"/>
      <c r="D229" s="21"/>
      <c r="G229" s="21"/>
    </row>
    <row r="230" ht="12.75" customHeight="1">
      <c r="B230" s="21"/>
      <c r="C230" s="21"/>
      <c r="D230" s="21"/>
      <c r="G230" s="21"/>
    </row>
    <row r="231" ht="12.75" customHeight="1">
      <c r="B231" s="21"/>
      <c r="C231" s="21"/>
      <c r="D231" s="21"/>
      <c r="G231" s="21"/>
    </row>
    <row r="232" ht="12.75" customHeight="1">
      <c r="B232" s="21"/>
      <c r="C232" s="21"/>
      <c r="D232" s="21"/>
      <c r="G232" s="21"/>
    </row>
    <row r="233" ht="12.75" customHeight="1">
      <c r="B233" s="21"/>
      <c r="C233" s="21"/>
      <c r="D233" s="21"/>
      <c r="G233" s="21"/>
    </row>
    <row r="234" ht="12.75" customHeight="1">
      <c r="B234" s="21"/>
      <c r="C234" s="21"/>
      <c r="D234" s="21"/>
      <c r="G234" s="21"/>
    </row>
    <row r="235" ht="12.75" customHeight="1">
      <c r="B235" s="21"/>
      <c r="C235" s="21"/>
      <c r="D235" s="21"/>
      <c r="G235" s="21"/>
    </row>
    <row r="236" ht="12.75" customHeight="1">
      <c r="B236" s="21"/>
      <c r="C236" s="21"/>
      <c r="D236" s="21"/>
      <c r="G236" s="21"/>
    </row>
    <row r="237" ht="12.75" customHeight="1">
      <c r="B237" s="21"/>
      <c r="C237" s="21"/>
      <c r="D237" s="21"/>
      <c r="G237" s="21"/>
    </row>
    <row r="238" ht="12.75" customHeight="1">
      <c r="B238" s="21"/>
      <c r="C238" s="21"/>
      <c r="D238" s="21"/>
      <c r="G238" s="21"/>
    </row>
    <row r="239" ht="12.75" customHeight="1">
      <c r="B239" s="21"/>
      <c r="C239" s="21"/>
      <c r="D239" s="21"/>
      <c r="G239" s="21"/>
    </row>
    <row r="240" ht="12.75" customHeight="1">
      <c r="B240" s="21"/>
      <c r="C240" s="21"/>
      <c r="D240" s="21"/>
      <c r="G240" s="21"/>
    </row>
    <row r="241" ht="12.75" customHeight="1">
      <c r="B241" s="21"/>
      <c r="C241" s="21"/>
      <c r="D241" s="21"/>
      <c r="G241" s="21"/>
    </row>
    <row r="242" ht="12.75" customHeight="1">
      <c r="B242" s="21"/>
      <c r="C242" s="21"/>
      <c r="D242" s="21"/>
      <c r="G242" s="21"/>
    </row>
    <row r="243" ht="12.75" customHeight="1">
      <c r="B243" s="21"/>
      <c r="C243" s="21"/>
      <c r="D243" s="21"/>
      <c r="G243" s="21"/>
    </row>
    <row r="244" ht="12.75" customHeight="1">
      <c r="B244" s="21"/>
      <c r="C244" s="21"/>
      <c r="D244" s="21"/>
      <c r="G244" s="21"/>
    </row>
    <row r="245" ht="12.75" customHeight="1">
      <c r="B245" s="21"/>
      <c r="C245" s="21"/>
      <c r="D245" s="21"/>
      <c r="G245" s="21"/>
    </row>
    <row r="246" ht="12.75" customHeight="1">
      <c r="B246" s="21"/>
      <c r="C246" s="21"/>
      <c r="D246" s="21"/>
      <c r="G246" s="21"/>
    </row>
    <row r="247" ht="12.75" customHeight="1">
      <c r="B247" s="21"/>
      <c r="C247" s="21"/>
      <c r="D247" s="21"/>
      <c r="G247" s="21"/>
    </row>
    <row r="248" ht="12.75" customHeight="1">
      <c r="B248" s="21"/>
      <c r="C248" s="21"/>
      <c r="D248" s="21"/>
      <c r="G248" s="21"/>
    </row>
    <row r="249" ht="12.75" customHeight="1">
      <c r="B249" s="21"/>
      <c r="C249" s="21"/>
      <c r="D249" s="21"/>
      <c r="G249" s="21"/>
    </row>
    <row r="250" ht="12.75" customHeight="1">
      <c r="B250" s="21"/>
      <c r="C250" s="21"/>
      <c r="D250" s="21"/>
      <c r="G250" s="21"/>
    </row>
    <row r="251" ht="12.75" customHeight="1">
      <c r="B251" s="21"/>
      <c r="C251" s="21"/>
      <c r="D251" s="21"/>
      <c r="G251" s="21"/>
    </row>
    <row r="252" ht="12.75" customHeight="1">
      <c r="B252" s="21"/>
      <c r="C252" s="21"/>
      <c r="D252" s="21"/>
      <c r="G252" s="21"/>
    </row>
    <row r="253" ht="12.75" customHeight="1">
      <c r="B253" s="21"/>
      <c r="C253" s="21"/>
      <c r="D253" s="21"/>
      <c r="G253" s="21"/>
    </row>
    <row r="254" ht="12.75" customHeight="1">
      <c r="B254" s="21"/>
      <c r="C254" s="21"/>
      <c r="D254" s="21"/>
      <c r="G254" s="21"/>
    </row>
    <row r="255" ht="12.75" customHeight="1">
      <c r="B255" s="21"/>
      <c r="C255" s="21"/>
      <c r="D255" s="21"/>
      <c r="G255" s="21"/>
    </row>
    <row r="256" ht="12.75" customHeight="1">
      <c r="B256" s="21"/>
      <c r="C256" s="21"/>
      <c r="D256" s="21"/>
      <c r="G256" s="21"/>
    </row>
    <row r="257" ht="12.75" customHeight="1">
      <c r="B257" s="21"/>
      <c r="C257" s="21"/>
      <c r="D257" s="21"/>
      <c r="G257" s="21"/>
    </row>
    <row r="258" ht="12.75" customHeight="1">
      <c r="B258" s="21"/>
      <c r="C258" s="21"/>
      <c r="D258" s="21"/>
      <c r="G258" s="21"/>
    </row>
    <row r="259" ht="12.75" customHeight="1">
      <c r="B259" s="21"/>
      <c r="C259" s="21"/>
      <c r="D259" s="21"/>
      <c r="G259" s="21"/>
    </row>
    <row r="260" ht="12.75" customHeight="1">
      <c r="B260" s="21"/>
      <c r="C260" s="21"/>
      <c r="D260" s="21"/>
      <c r="G260" s="21"/>
    </row>
    <row r="261" ht="12.75" customHeight="1">
      <c r="B261" s="21"/>
      <c r="C261" s="21"/>
      <c r="D261" s="21"/>
      <c r="G261" s="21"/>
    </row>
    <row r="262" ht="12.75" customHeight="1">
      <c r="B262" s="21"/>
      <c r="C262" s="21"/>
      <c r="D262" s="21"/>
      <c r="G262" s="21"/>
    </row>
    <row r="263" ht="12.75" customHeight="1">
      <c r="B263" s="21"/>
      <c r="C263" s="21"/>
      <c r="D263" s="21"/>
      <c r="G263" s="21"/>
    </row>
    <row r="264" ht="12.75" customHeight="1">
      <c r="B264" s="21"/>
      <c r="C264" s="21"/>
      <c r="D264" s="21"/>
      <c r="G264" s="21"/>
    </row>
    <row r="265" ht="12.75" customHeight="1">
      <c r="B265" s="21"/>
      <c r="C265" s="21"/>
      <c r="D265" s="21"/>
      <c r="G265" s="21"/>
    </row>
    <row r="266" ht="12.75" customHeight="1">
      <c r="B266" s="21"/>
      <c r="C266" s="21"/>
      <c r="D266" s="21"/>
      <c r="G266" s="21"/>
    </row>
    <row r="267" ht="12.75" customHeight="1">
      <c r="B267" s="21"/>
      <c r="C267" s="21"/>
      <c r="D267" s="21"/>
      <c r="G267" s="21"/>
    </row>
    <row r="268" ht="12.75" customHeight="1">
      <c r="B268" s="21"/>
      <c r="C268" s="21"/>
      <c r="D268" s="21"/>
      <c r="G268" s="21"/>
    </row>
    <row r="269" ht="12.75" customHeight="1">
      <c r="B269" s="21"/>
      <c r="C269" s="21"/>
      <c r="D269" s="21"/>
      <c r="G269" s="21"/>
    </row>
    <row r="270" ht="12.75" customHeight="1">
      <c r="B270" s="21"/>
      <c r="C270" s="21"/>
      <c r="D270" s="21"/>
      <c r="G270" s="21"/>
    </row>
    <row r="271" ht="12.75" customHeight="1">
      <c r="B271" s="21"/>
      <c r="C271" s="21"/>
      <c r="D271" s="21"/>
      <c r="G271" s="21"/>
    </row>
    <row r="272" ht="12.75" customHeight="1">
      <c r="B272" s="21"/>
      <c r="C272" s="21"/>
      <c r="D272" s="21"/>
      <c r="G272" s="21"/>
    </row>
    <row r="273" ht="12.75" customHeight="1">
      <c r="B273" s="21"/>
      <c r="C273" s="21"/>
      <c r="D273" s="21"/>
      <c r="G273" s="21"/>
    </row>
    <row r="274" ht="12.75" customHeight="1">
      <c r="B274" s="21"/>
      <c r="C274" s="21"/>
      <c r="D274" s="21"/>
      <c r="G274" s="21"/>
    </row>
    <row r="275" ht="12.75" customHeight="1">
      <c r="B275" s="21"/>
      <c r="C275" s="21"/>
      <c r="D275" s="21"/>
      <c r="G275" s="21"/>
    </row>
    <row r="276" ht="12.75" customHeight="1">
      <c r="B276" s="21"/>
      <c r="C276" s="21"/>
      <c r="D276" s="21"/>
      <c r="G276" s="21"/>
    </row>
    <row r="277" ht="12.75" customHeight="1">
      <c r="B277" s="21"/>
      <c r="C277" s="21"/>
      <c r="D277" s="21"/>
      <c r="G277" s="21"/>
    </row>
    <row r="278" ht="12.75" customHeight="1">
      <c r="B278" s="21"/>
      <c r="C278" s="21"/>
      <c r="D278" s="21"/>
      <c r="G278" s="21"/>
    </row>
    <row r="279" ht="12.75" customHeight="1">
      <c r="B279" s="21"/>
      <c r="C279" s="21"/>
      <c r="D279" s="21"/>
      <c r="G279" s="21"/>
    </row>
    <row r="280" ht="12.75" customHeight="1">
      <c r="B280" s="21"/>
      <c r="C280" s="21"/>
      <c r="D280" s="21"/>
      <c r="G280" s="21"/>
    </row>
    <row r="281" ht="12.75" customHeight="1">
      <c r="B281" s="21"/>
      <c r="C281" s="21"/>
      <c r="D281" s="21"/>
      <c r="G281" s="21"/>
    </row>
    <row r="282" ht="12.75" customHeight="1">
      <c r="B282" s="21"/>
      <c r="C282" s="21"/>
      <c r="D282" s="21"/>
      <c r="G282" s="21"/>
    </row>
    <row r="283" ht="12.75" customHeight="1">
      <c r="B283" s="21"/>
      <c r="C283" s="21"/>
      <c r="D283" s="21"/>
      <c r="G283" s="21"/>
    </row>
    <row r="284" ht="12.75" customHeight="1">
      <c r="B284" s="21"/>
      <c r="C284" s="21"/>
      <c r="D284" s="21"/>
      <c r="G284" s="21"/>
    </row>
    <row r="285" ht="12.75" customHeight="1">
      <c r="B285" s="21"/>
      <c r="C285" s="21"/>
      <c r="D285" s="21"/>
      <c r="G285" s="21"/>
    </row>
    <row r="286" ht="12.75" customHeight="1">
      <c r="B286" s="21"/>
      <c r="C286" s="21"/>
      <c r="D286" s="21"/>
      <c r="G286" s="21"/>
    </row>
    <row r="287" ht="12.75" customHeight="1">
      <c r="B287" s="21"/>
      <c r="C287" s="21"/>
      <c r="D287" s="21"/>
      <c r="G287" s="21"/>
    </row>
    <row r="288" ht="12.75" customHeight="1">
      <c r="B288" s="21"/>
      <c r="C288" s="21"/>
      <c r="D288" s="21"/>
      <c r="G288" s="21"/>
    </row>
    <row r="289" ht="12.75" customHeight="1">
      <c r="B289" s="21"/>
      <c r="C289" s="21"/>
      <c r="D289" s="21"/>
      <c r="G289" s="21"/>
    </row>
    <row r="290" ht="12.75" customHeight="1">
      <c r="B290" s="21"/>
      <c r="C290" s="21"/>
      <c r="D290" s="21"/>
      <c r="G290" s="21"/>
    </row>
    <row r="291" ht="12.75" customHeight="1">
      <c r="B291" s="21"/>
      <c r="C291" s="21"/>
      <c r="D291" s="21"/>
      <c r="G291" s="21"/>
    </row>
    <row r="292" ht="12.75" customHeight="1">
      <c r="B292" s="21"/>
      <c r="C292" s="21"/>
      <c r="D292" s="21"/>
      <c r="G292" s="21"/>
    </row>
    <row r="293" ht="12.75" customHeight="1">
      <c r="B293" s="21"/>
      <c r="C293" s="21"/>
      <c r="D293" s="21"/>
      <c r="G293" s="21"/>
    </row>
    <row r="294" ht="12.75" customHeight="1">
      <c r="B294" s="21"/>
      <c r="C294" s="21"/>
      <c r="D294" s="21"/>
      <c r="G294" s="21"/>
    </row>
    <row r="295" ht="12.75" customHeight="1">
      <c r="B295" s="21"/>
      <c r="C295" s="21"/>
      <c r="D295" s="21"/>
      <c r="G295" s="21"/>
    </row>
    <row r="296" ht="12.75" customHeight="1">
      <c r="B296" s="21"/>
      <c r="C296" s="21"/>
      <c r="D296" s="21"/>
      <c r="G296" s="21"/>
    </row>
    <row r="297" ht="12.75" customHeight="1">
      <c r="B297" s="21"/>
      <c r="C297" s="21"/>
      <c r="D297" s="21"/>
      <c r="G297" s="21"/>
    </row>
    <row r="298" ht="12.75" customHeight="1">
      <c r="B298" s="21"/>
      <c r="C298" s="21"/>
      <c r="D298" s="21"/>
      <c r="G298" s="21"/>
    </row>
    <row r="299" ht="12.75" customHeight="1">
      <c r="B299" s="21"/>
      <c r="C299" s="21"/>
      <c r="D299" s="21"/>
      <c r="G299" s="21"/>
    </row>
    <row r="300" ht="12.75" customHeight="1">
      <c r="B300" s="21"/>
      <c r="C300" s="21"/>
      <c r="D300" s="21"/>
      <c r="G300" s="21"/>
    </row>
    <row r="301" ht="12.75" customHeight="1">
      <c r="B301" s="21"/>
      <c r="C301" s="21"/>
      <c r="D301" s="21"/>
      <c r="G301" s="21"/>
    </row>
    <row r="302" ht="12.75" customHeight="1">
      <c r="B302" s="21"/>
      <c r="C302" s="21"/>
      <c r="D302" s="21"/>
      <c r="G302" s="21"/>
    </row>
    <row r="303" ht="12.75" customHeight="1">
      <c r="B303" s="21"/>
      <c r="C303" s="21"/>
      <c r="D303" s="21"/>
      <c r="G303" s="21"/>
    </row>
    <row r="304" ht="12.75" customHeight="1">
      <c r="B304" s="21"/>
      <c r="C304" s="21"/>
      <c r="D304" s="21"/>
      <c r="G304" s="21"/>
    </row>
    <row r="305" ht="12.75" customHeight="1">
      <c r="B305" s="21"/>
      <c r="C305" s="21"/>
      <c r="D305" s="21"/>
      <c r="G305" s="21"/>
    </row>
    <row r="306" ht="12.75" customHeight="1">
      <c r="B306" s="21"/>
      <c r="C306" s="21"/>
      <c r="D306" s="21"/>
      <c r="G306" s="21"/>
    </row>
    <row r="307" ht="12.75" customHeight="1">
      <c r="B307" s="21"/>
      <c r="C307" s="21"/>
      <c r="D307" s="21"/>
      <c r="G307" s="21"/>
    </row>
    <row r="308" ht="12.75" customHeight="1">
      <c r="B308" s="21"/>
      <c r="C308" s="21"/>
      <c r="D308" s="21"/>
      <c r="G308" s="21"/>
    </row>
    <row r="309" ht="12.75" customHeight="1">
      <c r="B309" s="21"/>
      <c r="C309" s="21"/>
      <c r="D309" s="21"/>
      <c r="G309" s="21"/>
    </row>
    <row r="310" ht="12.75" customHeight="1">
      <c r="B310" s="21"/>
      <c r="C310" s="21"/>
      <c r="D310" s="21"/>
      <c r="G310" s="21"/>
    </row>
    <row r="311" ht="12.75" customHeight="1">
      <c r="B311" s="21"/>
      <c r="C311" s="21"/>
      <c r="D311" s="21"/>
      <c r="G311" s="21"/>
    </row>
    <row r="312" ht="12.75" customHeight="1">
      <c r="B312" s="21"/>
      <c r="C312" s="21"/>
      <c r="D312" s="21"/>
      <c r="G312" s="21"/>
    </row>
    <row r="313" ht="12.75" customHeight="1">
      <c r="B313" s="21"/>
      <c r="C313" s="21"/>
      <c r="D313" s="21"/>
      <c r="G313" s="21"/>
    </row>
    <row r="314" ht="12.75" customHeight="1">
      <c r="B314" s="21"/>
      <c r="C314" s="21"/>
      <c r="D314" s="21"/>
      <c r="G314" s="21"/>
    </row>
    <row r="315" ht="12.75" customHeight="1">
      <c r="B315" s="21"/>
      <c r="C315" s="21"/>
      <c r="D315" s="21"/>
      <c r="G315" s="21"/>
    </row>
    <row r="316" ht="12.75" customHeight="1">
      <c r="B316" s="21"/>
      <c r="C316" s="21"/>
      <c r="D316" s="21"/>
      <c r="G316" s="21"/>
    </row>
    <row r="317" ht="12.75" customHeight="1">
      <c r="B317" s="21"/>
      <c r="C317" s="21"/>
      <c r="D317" s="21"/>
      <c r="G317" s="21"/>
    </row>
    <row r="318" ht="12.75" customHeight="1">
      <c r="B318" s="21"/>
      <c r="C318" s="21"/>
      <c r="D318" s="21"/>
      <c r="G318" s="21"/>
    </row>
    <row r="319" ht="12.75" customHeight="1">
      <c r="B319" s="21"/>
      <c r="C319" s="21"/>
      <c r="D319" s="21"/>
      <c r="G319" s="21"/>
    </row>
    <row r="320" ht="12.75" customHeight="1">
      <c r="B320" s="21"/>
      <c r="C320" s="21"/>
      <c r="D320" s="21"/>
      <c r="G320" s="21"/>
    </row>
    <row r="321" ht="12.75" customHeight="1">
      <c r="B321" s="21"/>
      <c r="C321" s="21"/>
      <c r="D321" s="21"/>
      <c r="G321" s="21"/>
    </row>
    <row r="322" ht="12.75" customHeight="1">
      <c r="B322" s="21"/>
      <c r="C322" s="21"/>
      <c r="D322" s="21"/>
      <c r="G322" s="21"/>
    </row>
    <row r="323" ht="12.75" customHeight="1">
      <c r="B323" s="21"/>
      <c r="C323" s="21"/>
      <c r="D323" s="21"/>
      <c r="G323" s="21"/>
    </row>
    <row r="324" ht="12.75" customHeight="1">
      <c r="B324" s="21"/>
      <c r="C324" s="21"/>
      <c r="D324" s="21"/>
      <c r="G324" s="21"/>
    </row>
    <row r="325" ht="12.75" customHeight="1">
      <c r="B325" s="21"/>
      <c r="C325" s="21"/>
      <c r="D325" s="21"/>
      <c r="G325" s="21"/>
    </row>
    <row r="326" ht="12.75" customHeight="1">
      <c r="B326" s="21"/>
      <c r="C326" s="21"/>
      <c r="D326" s="21"/>
      <c r="G326" s="21"/>
    </row>
    <row r="327" ht="12.75" customHeight="1">
      <c r="B327" s="21"/>
      <c r="C327" s="21"/>
      <c r="D327" s="21"/>
      <c r="G327" s="21"/>
    </row>
    <row r="328" ht="12.75" customHeight="1">
      <c r="B328" s="21"/>
      <c r="C328" s="21"/>
      <c r="D328" s="21"/>
      <c r="G328" s="21"/>
    </row>
    <row r="329" ht="12.75" customHeight="1">
      <c r="B329" s="21"/>
      <c r="C329" s="21"/>
      <c r="D329" s="21"/>
      <c r="G329" s="21"/>
    </row>
    <row r="330" ht="12.75" customHeight="1">
      <c r="B330" s="21"/>
      <c r="C330" s="21"/>
      <c r="D330" s="21"/>
      <c r="G330" s="21"/>
    </row>
    <row r="331" ht="12.75" customHeight="1">
      <c r="B331" s="21"/>
      <c r="C331" s="21"/>
      <c r="D331" s="21"/>
      <c r="G331" s="21"/>
    </row>
    <row r="332" ht="12.75" customHeight="1">
      <c r="B332" s="21"/>
      <c r="C332" s="21"/>
      <c r="D332" s="21"/>
      <c r="G332" s="21"/>
    </row>
    <row r="333" ht="12.75" customHeight="1">
      <c r="B333" s="21"/>
      <c r="C333" s="21"/>
      <c r="D333" s="21"/>
      <c r="G333" s="21"/>
    </row>
    <row r="334" ht="12.75" customHeight="1">
      <c r="B334" s="21"/>
      <c r="C334" s="21"/>
      <c r="D334" s="21"/>
      <c r="G334" s="21"/>
    </row>
    <row r="335" ht="12.75" customHeight="1">
      <c r="B335" s="21"/>
      <c r="C335" s="21"/>
      <c r="D335" s="21"/>
      <c r="G335" s="21"/>
    </row>
    <row r="336" ht="12.75" customHeight="1">
      <c r="B336" s="21"/>
      <c r="C336" s="21"/>
      <c r="D336" s="21"/>
      <c r="G336" s="21"/>
    </row>
    <row r="337" ht="12.75" customHeight="1">
      <c r="B337" s="21"/>
      <c r="C337" s="21"/>
      <c r="D337" s="21"/>
      <c r="G337" s="21"/>
    </row>
    <row r="338" ht="12.75" customHeight="1">
      <c r="B338" s="21"/>
      <c r="C338" s="21"/>
      <c r="D338" s="21"/>
      <c r="G338" s="21"/>
    </row>
    <row r="339" ht="12.75" customHeight="1">
      <c r="B339" s="21"/>
      <c r="C339" s="21"/>
      <c r="D339" s="21"/>
      <c r="G339" s="21"/>
    </row>
    <row r="340" ht="12.75" customHeight="1">
      <c r="B340" s="21"/>
      <c r="C340" s="21"/>
      <c r="D340" s="21"/>
      <c r="G340" s="21"/>
    </row>
    <row r="341" ht="12.75" customHeight="1">
      <c r="B341" s="21"/>
      <c r="C341" s="21"/>
      <c r="D341" s="21"/>
      <c r="G341" s="21"/>
    </row>
    <row r="342" ht="12.75" customHeight="1">
      <c r="B342" s="21"/>
      <c r="C342" s="21"/>
      <c r="D342" s="21"/>
      <c r="G342" s="21"/>
    </row>
    <row r="343" ht="12.75" customHeight="1">
      <c r="B343" s="21"/>
      <c r="C343" s="21"/>
      <c r="D343" s="21"/>
      <c r="G343" s="21"/>
    </row>
    <row r="344" ht="12.75" customHeight="1">
      <c r="B344" s="21"/>
      <c r="C344" s="21"/>
      <c r="D344" s="21"/>
      <c r="G344" s="21"/>
    </row>
    <row r="345" ht="12.75" customHeight="1">
      <c r="B345" s="21"/>
      <c r="C345" s="21"/>
      <c r="D345" s="21"/>
      <c r="G345" s="21"/>
    </row>
    <row r="346" ht="12.75" customHeight="1">
      <c r="B346" s="21"/>
      <c r="C346" s="21"/>
      <c r="D346" s="21"/>
      <c r="G346" s="21"/>
    </row>
    <row r="347" ht="12.75" customHeight="1">
      <c r="B347" s="21"/>
      <c r="C347" s="21"/>
      <c r="D347" s="21"/>
      <c r="G347" s="21"/>
    </row>
    <row r="348" ht="12.75" customHeight="1">
      <c r="B348" s="21"/>
      <c r="C348" s="21"/>
      <c r="D348" s="21"/>
      <c r="G348" s="21"/>
    </row>
    <row r="349" ht="12.75" customHeight="1">
      <c r="B349" s="21"/>
      <c r="C349" s="21"/>
      <c r="D349" s="21"/>
      <c r="G349" s="21"/>
    </row>
    <row r="350" ht="12.75" customHeight="1">
      <c r="B350" s="21"/>
      <c r="C350" s="21"/>
      <c r="D350" s="21"/>
      <c r="G350" s="21"/>
    </row>
    <row r="351" ht="12.75" customHeight="1">
      <c r="B351" s="21"/>
      <c r="C351" s="21"/>
      <c r="D351" s="21"/>
      <c r="G351" s="21"/>
    </row>
    <row r="352" ht="12.75" customHeight="1">
      <c r="B352" s="21"/>
      <c r="C352" s="21"/>
      <c r="D352" s="21"/>
      <c r="G352" s="21"/>
    </row>
    <row r="353" ht="12.75" customHeight="1">
      <c r="B353" s="21"/>
      <c r="C353" s="21"/>
      <c r="D353" s="21"/>
      <c r="G353" s="21"/>
    </row>
    <row r="354" ht="12.75" customHeight="1">
      <c r="B354" s="21"/>
      <c r="C354" s="21"/>
      <c r="D354" s="21"/>
      <c r="G354" s="21"/>
    </row>
    <row r="355" ht="12.75" customHeight="1">
      <c r="B355" s="21"/>
      <c r="C355" s="21"/>
      <c r="D355" s="21"/>
      <c r="G355" s="21"/>
    </row>
    <row r="356" ht="12.75" customHeight="1">
      <c r="B356" s="21"/>
      <c r="C356" s="21"/>
      <c r="D356" s="21"/>
      <c r="G356" s="21"/>
    </row>
    <row r="357" ht="12.75" customHeight="1">
      <c r="B357" s="21"/>
      <c r="C357" s="21"/>
      <c r="D357" s="21"/>
      <c r="G357" s="21"/>
    </row>
    <row r="358" ht="12.75" customHeight="1">
      <c r="B358" s="21"/>
      <c r="C358" s="21"/>
      <c r="D358" s="21"/>
      <c r="G358" s="21"/>
    </row>
    <row r="359" ht="12.75" customHeight="1">
      <c r="B359" s="21"/>
      <c r="C359" s="21"/>
      <c r="D359" s="21"/>
      <c r="G359" s="21"/>
    </row>
    <row r="360" ht="12.75" customHeight="1">
      <c r="B360" s="21"/>
      <c r="C360" s="21"/>
      <c r="D360" s="21"/>
      <c r="G360" s="21"/>
    </row>
    <row r="361" ht="12.75" customHeight="1">
      <c r="B361" s="21"/>
      <c r="C361" s="21"/>
      <c r="D361" s="21"/>
      <c r="G361" s="21"/>
    </row>
    <row r="362" ht="12.75" customHeight="1">
      <c r="B362" s="21"/>
      <c r="C362" s="21"/>
      <c r="D362" s="21"/>
      <c r="G362" s="21"/>
    </row>
    <row r="363" ht="12.75" customHeight="1">
      <c r="B363" s="21"/>
      <c r="C363" s="21"/>
      <c r="D363" s="21"/>
      <c r="G363" s="21"/>
    </row>
    <row r="364" ht="12.75" customHeight="1">
      <c r="B364" s="21"/>
      <c r="C364" s="21"/>
      <c r="D364" s="21"/>
      <c r="G364" s="21"/>
    </row>
    <row r="365" ht="12.75" customHeight="1">
      <c r="B365" s="21"/>
      <c r="C365" s="21"/>
      <c r="D365" s="21"/>
      <c r="G365" s="21"/>
    </row>
    <row r="366" ht="12.75" customHeight="1">
      <c r="B366" s="21"/>
      <c r="C366" s="21"/>
      <c r="D366" s="21"/>
      <c r="G366" s="21"/>
    </row>
    <row r="367" ht="12.75" customHeight="1">
      <c r="B367" s="21"/>
      <c r="C367" s="21"/>
      <c r="D367" s="21"/>
      <c r="G367" s="21"/>
    </row>
    <row r="368" ht="12.75" customHeight="1">
      <c r="B368" s="21"/>
      <c r="C368" s="21"/>
      <c r="D368" s="21"/>
      <c r="G368" s="21"/>
    </row>
    <row r="369" ht="12.75" customHeight="1">
      <c r="B369" s="21"/>
      <c r="C369" s="21"/>
      <c r="D369" s="21"/>
      <c r="G369" s="21"/>
    </row>
    <row r="370" ht="12.75" customHeight="1">
      <c r="B370" s="21"/>
      <c r="C370" s="21"/>
      <c r="D370" s="21"/>
      <c r="G370" s="21"/>
    </row>
    <row r="371" ht="12.75" customHeight="1">
      <c r="B371" s="21"/>
      <c r="C371" s="21"/>
      <c r="D371" s="21"/>
      <c r="G371" s="21"/>
    </row>
    <row r="372" ht="12.75" customHeight="1">
      <c r="B372" s="21"/>
      <c r="C372" s="21"/>
      <c r="D372" s="21"/>
      <c r="G372" s="21"/>
    </row>
    <row r="373" ht="12.75" customHeight="1">
      <c r="B373" s="21"/>
      <c r="C373" s="21"/>
      <c r="D373" s="21"/>
      <c r="G373" s="21"/>
    </row>
    <row r="374" ht="12.75" customHeight="1">
      <c r="B374" s="21"/>
      <c r="C374" s="21"/>
      <c r="D374" s="21"/>
      <c r="G374" s="21"/>
    </row>
    <row r="375" ht="12.75" customHeight="1">
      <c r="B375" s="21"/>
      <c r="C375" s="21"/>
      <c r="D375" s="21"/>
      <c r="G375" s="21"/>
    </row>
    <row r="376" ht="12.75" customHeight="1">
      <c r="B376" s="21"/>
      <c r="C376" s="21"/>
      <c r="D376" s="21"/>
      <c r="G376" s="21"/>
    </row>
    <row r="377" ht="12.75" customHeight="1">
      <c r="B377" s="21"/>
      <c r="C377" s="21"/>
      <c r="D377" s="21"/>
      <c r="G377" s="21"/>
    </row>
    <row r="378" ht="12.75" customHeight="1">
      <c r="B378" s="21"/>
      <c r="C378" s="21"/>
      <c r="D378" s="21"/>
      <c r="G378" s="21"/>
    </row>
    <row r="379" ht="12.75" customHeight="1">
      <c r="B379" s="21"/>
      <c r="C379" s="21"/>
      <c r="D379" s="21"/>
      <c r="G379" s="21"/>
    </row>
    <row r="380" ht="12.75" customHeight="1">
      <c r="B380" s="21"/>
      <c r="C380" s="21"/>
      <c r="D380" s="21"/>
      <c r="G380" s="21"/>
    </row>
    <row r="381" ht="12.75" customHeight="1">
      <c r="B381" s="21"/>
      <c r="C381" s="21"/>
      <c r="D381" s="21"/>
      <c r="G381" s="21"/>
    </row>
    <row r="382" ht="12.75" customHeight="1">
      <c r="B382" s="21"/>
      <c r="C382" s="21"/>
      <c r="D382" s="21"/>
      <c r="G382" s="21"/>
    </row>
    <row r="383" ht="12.75" customHeight="1">
      <c r="B383" s="21"/>
      <c r="C383" s="21"/>
      <c r="D383" s="21"/>
      <c r="G383" s="21"/>
    </row>
    <row r="384" ht="12.75" customHeight="1">
      <c r="B384" s="21"/>
      <c r="C384" s="21"/>
      <c r="D384" s="21"/>
      <c r="G384" s="21"/>
    </row>
    <row r="385" ht="12.75" customHeight="1">
      <c r="B385" s="21"/>
      <c r="C385" s="21"/>
      <c r="D385" s="21"/>
      <c r="G385" s="21"/>
    </row>
    <row r="386" ht="12.75" customHeight="1">
      <c r="B386" s="21"/>
      <c r="C386" s="21"/>
      <c r="D386" s="21"/>
      <c r="G386" s="21"/>
    </row>
    <row r="387" ht="12.75" customHeight="1">
      <c r="B387" s="21"/>
      <c r="C387" s="21"/>
      <c r="D387" s="21"/>
      <c r="G387" s="21"/>
    </row>
    <row r="388" ht="12.75" customHeight="1">
      <c r="B388" s="21"/>
      <c r="C388" s="21"/>
      <c r="D388" s="21"/>
      <c r="G388" s="21"/>
    </row>
    <row r="389" ht="12.75" customHeight="1">
      <c r="B389" s="21"/>
      <c r="C389" s="21"/>
      <c r="D389" s="21"/>
      <c r="G389" s="21"/>
    </row>
    <row r="390" ht="12.75" customHeight="1">
      <c r="B390" s="21"/>
      <c r="C390" s="21"/>
      <c r="D390" s="21"/>
      <c r="G390" s="21"/>
    </row>
    <row r="391" ht="12.75" customHeight="1">
      <c r="B391" s="21"/>
      <c r="C391" s="21"/>
      <c r="D391" s="21"/>
      <c r="G391" s="21"/>
    </row>
    <row r="392" ht="12.75" customHeight="1">
      <c r="B392" s="21"/>
      <c r="C392" s="21"/>
      <c r="D392" s="21"/>
      <c r="G392" s="21"/>
    </row>
    <row r="393" ht="12.75" customHeight="1">
      <c r="B393" s="21"/>
      <c r="C393" s="21"/>
      <c r="D393" s="21"/>
      <c r="G393" s="21"/>
    </row>
    <row r="394" ht="12.75" customHeight="1">
      <c r="B394" s="21"/>
      <c r="C394" s="21"/>
      <c r="D394" s="21"/>
      <c r="G394" s="21"/>
    </row>
    <row r="395" ht="12.75" customHeight="1">
      <c r="B395" s="21"/>
      <c r="C395" s="21"/>
      <c r="D395" s="21"/>
      <c r="G395" s="21"/>
    </row>
    <row r="396" ht="12.75" customHeight="1">
      <c r="B396" s="21"/>
      <c r="C396" s="21"/>
      <c r="D396" s="21"/>
      <c r="G396" s="21"/>
    </row>
    <row r="397" ht="12.75" customHeight="1">
      <c r="B397" s="21"/>
      <c r="C397" s="21"/>
      <c r="D397" s="21"/>
      <c r="G397" s="21"/>
    </row>
    <row r="398" ht="12.75" customHeight="1">
      <c r="B398" s="21"/>
      <c r="C398" s="21"/>
      <c r="D398" s="21"/>
      <c r="G398" s="21"/>
    </row>
    <row r="399" ht="12.75" customHeight="1">
      <c r="B399" s="21"/>
      <c r="C399" s="21"/>
      <c r="D399" s="21"/>
      <c r="G399" s="21"/>
    </row>
    <row r="400" ht="12.75" customHeight="1">
      <c r="B400" s="21"/>
      <c r="C400" s="21"/>
      <c r="D400" s="21"/>
      <c r="G400" s="21"/>
    </row>
    <row r="401" ht="12.75" customHeight="1">
      <c r="B401" s="21"/>
      <c r="C401" s="21"/>
      <c r="D401" s="21"/>
      <c r="G401" s="21"/>
    </row>
    <row r="402" ht="12.75" customHeight="1">
      <c r="B402" s="21"/>
      <c r="C402" s="21"/>
      <c r="D402" s="21"/>
      <c r="G402" s="21"/>
    </row>
    <row r="403" ht="12.75" customHeight="1">
      <c r="B403" s="21"/>
      <c r="C403" s="21"/>
      <c r="D403" s="21"/>
      <c r="G403" s="21"/>
    </row>
    <row r="404" ht="12.75" customHeight="1">
      <c r="B404" s="21"/>
      <c r="C404" s="21"/>
      <c r="D404" s="21"/>
      <c r="G404" s="21"/>
    </row>
    <row r="405" ht="12.75" customHeight="1">
      <c r="B405" s="21"/>
      <c r="C405" s="21"/>
      <c r="D405" s="21"/>
      <c r="G405" s="21"/>
    </row>
    <row r="406" ht="12.75" customHeight="1">
      <c r="B406" s="21"/>
      <c r="C406" s="21"/>
      <c r="D406" s="21"/>
      <c r="G406" s="21"/>
    </row>
    <row r="407" ht="12.75" customHeight="1">
      <c r="B407" s="21"/>
      <c r="C407" s="21"/>
      <c r="D407" s="21"/>
      <c r="G407" s="21"/>
    </row>
    <row r="408" ht="12.75" customHeight="1">
      <c r="B408" s="21"/>
      <c r="C408" s="21"/>
      <c r="D408" s="21"/>
      <c r="G408" s="21"/>
    </row>
    <row r="409" ht="12.75" customHeight="1">
      <c r="B409" s="21"/>
      <c r="C409" s="21"/>
      <c r="D409" s="21"/>
      <c r="G409" s="21"/>
    </row>
    <row r="410" ht="12.75" customHeight="1">
      <c r="B410" s="21"/>
      <c r="C410" s="21"/>
      <c r="D410" s="21"/>
      <c r="G410" s="21"/>
    </row>
    <row r="411" ht="12.75" customHeight="1">
      <c r="B411" s="21"/>
      <c r="C411" s="21"/>
      <c r="D411" s="21"/>
      <c r="G411" s="21"/>
    </row>
    <row r="412" ht="12.75" customHeight="1">
      <c r="B412" s="21"/>
      <c r="C412" s="21"/>
      <c r="D412" s="21"/>
      <c r="G412" s="21"/>
    </row>
    <row r="413" ht="12.75" customHeight="1">
      <c r="B413" s="21"/>
      <c r="C413" s="21"/>
      <c r="D413" s="21"/>
      <c r="G413" s="21"/>
    </row>
    <row r="414" ht="12.75" customHeight="1">
      <c r="B414" s="21"/>
      <c r="C414" s="21"/>
      <c r="D414" s="21"/>
      <c r="G414" s="21"/>
    </row>
    <row r="415" ht="12.75" customHeight="1">
      <c r="B415" s="21"/>
      <c r="C415" s="21"/>
      <c r="D415" s="21"/>
      <c r="G415" s="21"/>
    </row>
    <row r="416" ht="12.75" customHeight="1">
      <c r="B416" s="21"/>
      <c r="C416" s="21"/>
      <c r="D416" s="21"/>
      <c r="G416" s="21"/>
    </row>
    <row r="417" ht="12.75" customHeight="1">
      <c r="B417" s="21"/>
      <c r="C417" s="21"/>
      <c r="D417" s="21"/>
      <c r="G417" s="21"/>
    </row>
    <row r="418" ht="12.75" customHeight="1">
      <c r="B418" s="21"/>
      <c r="C418" s="21"/>
      <c r="D418" s="21"/>
      <c r="G418" s="21"/>
    </row>
    <row r="419" ht="12.75" customHeight="1">
      <c r="B419" s="21"/>
      <c r="C419" s="21"/>
      <c r="D419" s="21"/>
      <c r="G419" s="21"/>
    </row>
    <row r="420" ht="12.75" customHeight="1">
      <c r="B420" s="21"/>
      <c r="C420" s="21"/>
      <c r="D420" s="21"/>
      <c r="G420" s="21"/>
    </row>
    <row r="421" ht="12.75" customHeight="1">
      <c r="B421" s="21"/>
      <c r="C421" s="21"/>
      <c r="D421" s="21"/>
      <c r="G421" s="21"/>
    </row>
    <row r="422" ht="12.75" customHeight="1">
      <c r="B422" s="21"/>
      <c r="C422" s="21"/>
      <c r="D422" s="21"/>
      <c r="G422" s="21"/>
    </row>
    <row r="423" ht="12.75" customHeight="1">
      <c r="B423" s="21"/>
      <c r="C423" s="21"/>
      <c r="D423" s="21"/>
      <c r="G423" s="21"/>
    </row>
    <row r="424" ht="12.75" customHeight="1">
      <c r="B424" s="21"/>
      <c r="C424" s="21"/>
      <c r="D424" s="21"/>
      <c r="G424" s="21"/>
    </row>
    <row r="425" ht="12.75" customHeight="1">
      <c r="B425" s="21"/>
      <c r="C425" s="21"/>
      <c r="D425" s="21"/>
      <c r="G425" s="21"/>
    </row>
    <row r="426" ht="12.75" customHeight="1">
      <c r="B426" s="21"/>
      <c r="C426" s="21"/>
      <c r="D426" s="21"/>
      <c r="G426" s="21"/>
    </row>
    <row r="427" ht="12.75" customHeight="1">
      <c r="B427" s="21"/>
      <c r="C427" s="21"/>
      <c r="D427" s="21"/>
      <c r="G427" s="21"/>
    </row>
    <row r="428" ht="12.75" customHeight="1">
      <c r="B428" s="21"/>
      <c r="C428" s="21"/>
      <c r="D428" s="21"/>
      <c r="G428" s="21"/>
    </row>
    <row r="429" ht="12.75" customHeight="1">
      <c r="B429" s="21"/>
      <c r="C429" s="21"/>
      <c r="D429" s="21"/>
      <c r="G429" s="21"/>
    </row>
    <row r="430" ht="12.75" customHeight="1">
      <c r="B430" s="21"/>
      <c r="C430" s="21"/>
      <c r="D430" s="21"/>
      <c r="G430" s="21"/>
    </row>
    <row r="431" ht="12.75" customHeight="1">
      <c r="B431" s="21"/>
      <c r="C431" s="21"/>
      <c r="D431" s="21"/>
      <c r="G431" s="21"/>
    </row>
    <row r="432" ht="12.75" customHeight="1">
      <c r="B432" s="21"/>
      <c r="C432" s="21"/>
      <c r="D432" s="21"/>
      <c r="G432" s="21"/>
    </row>
    <row r="433" ht="12.75" customHeight="1">
      <c r="B433" s="21"/>
      <c r="C433" s="21"/>
      <c r="D433" s="21"/>
      <c r="G433" s="21"/>
    </row>
    <row r="434" ht="12.75" customHeight="1">
      <c r="B434" s="21"/>
      <c r="C434" s="21"/>
      <c r="D434" s="21"/>
      <c r="G434" s="21"/>
    </row>
    <row r="435" ht="12.75" customHeight="1">
      <c r="B435" s="21"/>
      <c r="C435" s="21"/>
      <c r="D435" s="21"/>
      <c r="G435" s="21"/>
    </row>
    <row r="436" ht="12.75" customHeight="1">
      <c r="B436" s="21"/>
      <c r="C436" s="21"/>
      <c r="D436" s="21"/>
      <c r="G436" s="21"/>
    </row>
    <row r="437" ht="12.75" customHeight="1">
      <c r="B437" s="21"/>
      <c r="C437" s="21"/>
      <c r="D437" s="21"/>
      <c r="G437" s="21"/>
    </row>
    <row r="438" ht="12.75" customHeight="1">
      <c r="B438" s="21"/>
      <c r="C438" s="21"/>
      <c r="D438" s="21"/>
      <c r="G438" s="21"/>
    </row>
    <row r="439" ht="12.75" customHeight="1">
      <c r="B439" s="21"/>
      <c r="C439" s="21"/>
      <c r="D439" s="21"/>
      <c r="G439" s="21"/>
    </row>
    <row r="440" ht="12.75" customHeight="1">
      <c r="B440" s="21"/>
      <c r="C440" s="21"/>
      <c r="D440" s="21"/>
      <c r="G440" s="21"/>
    </row>
    <row r="441" ht="12.75" customHeight="1">
      <c r="B441" s="21"/>
      <c r="C441" s="21"/>
      <c r="D441" s="21"/>
      <c r="G441" s="21"/>
    </row>
    <row r="442" ht="12.75" customHeight="1">
      <c r="B442" s="21"/>
      <c r="C442" s="21"/>
      <c r="D442" s="21"/>
      <c r="G442" s="21"/>
    </row>
    <row r="443" ht="12.75" customHeight="1">
      <c r="B443" s="21"/>
      <c r="C443" s="21"/>
      <c r="D443" s="21"/>
      <c r="G443" s="21"/>
    </row>
    <row r="444" ht="12.75" customHeight="1">
      <c r="B444" s="21"/>
      <c r="C444" s="21"/>
      <c r="D444" s="21"/>
      <c r="G444" s="21"/>
    </row>
    <row r="445" ht="12.75" customHeight="1">
      <c r="B445" s="21"/>
      <c r="C445" s="21"/>
      <c r="D445" s="21"/>
      <c r="G445" s="21"/>
    </row>
    <row r="446" ht="12.75" customHeight="1">
      <c r="B446" s="21"/>
      <c r="C446" s="21"/>
      <c r="D446" s="21"/>
      <c r="G446" s="21"/>
    </row>
    <row r="447" ht="12.75" customHeight="1">
      <c r="B447" s="21"/>
      <c r="C447" s="21"/>
      <c r="D447" s="21"/>
      <c r="G447" s="21"/>
    </row>
    <row r="448" ht="12.75" customHeight="1">
      <c r="B448" s="21"/>
      <c r="C448" s="21"/>
      <c r="D448" s="21"/>
      <c r="G448" s="21"/>
    </row>
    <row r="449" ht="12.75" customHeight="1">
      <c r="B449" s="21"/>
      <c r="C449" s="21"/>
      <c r="D449" s="21"/>
      <c r="G449" s="21"/>
    </row>
    <row r="450" ht="12.75" customHeight="1">
      <c r="B450" s="21"/>
      <c r="C450" s="21"/>
      <c r="D450" s="21"/>
      <c r="G450" s="21"/>
    </row>
    <row r="451" ht="12.75" customHeight="1">
      <c r="B451" s="21"/>
      <c r="C451" s="21"/>
      <c r="D451" s="21"/>
      <c r="G451" s="21"/>
    </row>
    <row r="452" ht="12.75" customHeight="1">
      <c r="B452" s="21"/>
      <c r="C452" s="21"/>
      <c r="D452" s="21"/>
      <c r="G452" s="21"/>
    </row>
    <row r="453" ht="12.75" customHeight="1">
      <c r="B453" s="21"/>
      <c r="C453" s="21"/>
      <c r="D453" s="21"/>
      <c r="G453" s="21"/>
    </row>
    <row r="454" ht="12.75" customHeight="1">
      <c r="B454" s="21"/>
      <c r="C454" s="21"/>
      <c r="D454" s="21"/>
      <c r="G454" s="21"/>
    </row>
    <row r="455" ht="12.75" customHeight="1">
      <c r="B455" s="21"/>
      <c r="C455" s="21"/>
      <c r="D455" s="21"/>
      <c r="G455" s="21"/>
    </row>
    <row r="456" ht="12.75" customHeight="1">
      <c r="B456" s="21"/>
      <c r="C456" s="21"/>
      <c r="D456" s="21"/>
      <c r="G456" s="21"/>
    </row>
    <row r="457" ht="12.75" customHeight="1">
      <c r="B457" s="21"/>
      <c r="C457" s="21"/>
      <c r="D457" s="21"/>
      <c r="G457" s="21"/>
    </row>
    <row r="458" ht="12.75" customHeight="1">
      <c r="B458" s="21"/>
      <c r="C458" s="21"/>
      <c r="D458" s="21"/>
      <c r="G458" s="21"/>
    </row>
    <row r="459" ht="12.75" customHeight="1">
      <c r="B459" s="21"/>
      <c r="C459" s="21"/>
      <c r="D459" s="21"/>
      <c r="G459" s="21"/>
    </row>
    <row r="460" ht="12.75" customHeight="1">
      <c r="B460" s="21"/>
      <c r="C460" s="21"/>
      <c r="D460" s="21"/>
      <c r="G460" s="21"/>
    </row>
    <row r="461" ht="12.75" customHeight="1">
      <c r="B461" s="21"/>
      <c r="C461" s="21"/>
      <c r="D461" s="21"/>
      <c r="G461" s="21"/>
    </row>
    <row r="462" ht="12.75" customHeight="1">
      <c r="B462" s="21"/>
      <c r="C462" s="21"/>
      <c r="D462" s="21"/>
      <c r="G462" s="21"/>
    </row>
    <row r="463" ht="12.75" customHeight="1">
      <c r="B463" s="21"/>
      <c r="C463" s="21"/>
      <c r="D463" s="21"/>
      <c r="G463" s="21"/>
    </row>
    <row r="464" ht="12.75" customHeight="1">
      <c r="B464" s="21"/>
      <c r="C464" s="21"/>
      <c r="D464" s="21"/>
      <c r="G464" s="21"/>
    </row>
    <row r="465" ht="12.75" customHeight="1">
      <c r="B465" s="21"/>
      <c r="C465" s="21"/>
      <c r="D465" s="21"/>
      <c r="G465" s="21"/>
    </row>
    <row r="466" ht="12.75" customHeight="1">
      <c r="B466" s="21"/>
      <c r="C466" s="21"/>
      <c r="D466" s="21"/>
      <c r="G466" s="21"/>
    </row>
    <row r="467" ht="12.75" customHeight="1">
      <c r="B467" s="21"/>
      <c r="C467" s="21"/>
      <c r="D467" s="21"/>
      <c r="G467" s="21"/>
    </row>
    <row r="468" ht="12.75" customHeight="1">
      <c r="B468" s="21"/>
      <c r="C468" s="21"/>
      <c r="D468" s="21"/>
      <c r="G468" s="21"/>
    </row>
    <row r="469" ht="12.75" customHeight="1">
      <c r="B469" s="21"/>
      <c r="C469" s="21"/>
      <c r="D469" s="21"/>
      <c r="G469" s="21"/>
    </row>
    <row r="470" ht="12.75" customHeight="1">
      <c r="B470" s="21"/>
      <c r="C470" s="21"/>
      <c r="D470" s="21"/>
      <c r="G470" s="21"/>
    </row>
    <row r="471" ht="12.75" customHeight="1">
      <c r="B471" s="21"/>
      <c r="C471" s="21"/>
      <c r="D471" s="21"/>
      <c r="G471" s="21"/>
    </row>
    <row r="472" ht="12.75" customHeight="1">
      <c r="B472" s="21"/>
      <c r="C472" s="21"/>
      <c r="D472" s="21"/>
      <c r="G472" s="21"/>
    </row>
    <row r="473" ht="12.75" customHeight="1">
      <c r="B473" s="21"/>
      <c r="C473" s="21"/>
      <c r="D473" s="21"/>
      <c r="G473" s="21"/>
    </row>
    <row r="474" ht="12.75" customHeight="1">
      <c r="B474" s="21"/>
      <c r="C474" s="21"/>
      <c r="D474" s="21"/>
      <c r="G474" s="21"/>
    </row>
    <row r="475" ht="12.75" customHeight="1">
      <c r="B475" s="21"/>
      <c r="C475" s="21"/>
      <c r="D475" s="21"/>
      <c r="G475" s="21"/>
    </row>
    <row r="476" ht="12.75" customHeight="1">
      <c r="B476" s="21"/>
      <c r="C476" s="21"/>
      <c r="D476" s="21"/>
      <c r="G476" s="21"/>
    </row>
    <row r="477" ht="12.75" customHeight="1">
      <c r="B477" s="21"/>
      <c r="C477" s="21"/>
      <c r="D477" s="21"/>
      <c r="G477" s="21"/>
    </row>
    <row r="478" ht="12.75" customHeight="1">
      <c r="B478" s="21"/>
      <c r="C478" s="21"/>
      <c r="D478" s="21"/>
      <c r="G478" s="21"/>
    </row>
    <row r="479" ht="12.75" customHeight="1">
      <c r="B479" s="21"/>
      <c r="C479" s="21"/>
      <c r="D479" s="21"/>
      <c r="G479" s="21"/>
    </row>
    <row r="480" ht="12.75" customHeight="1">
      <c r="B480" s="21"/>
      <c r="C480" s="21"/>
      <c r="D480" s="21"/>
      <c r="G480" s="21"/>
    </row>
    <row r="481" ht="12.75" customHeight="1">
      <c r="B481" s="21"/>
      <c r="C481" s="21"/>
      <c r="D481" s="21"/>
      <c r="G481" s="21"/>
    </row>
    <row r="482" ht="12.75" customHeight="1">
      <c r="B482" s="21"/>
      <c r="C482" s="21"/>
      <c r="D482" s="21"/>
      <c r="G482" s="21"/>
    </row>
    <row r="483" ht="12.75" customHeight="1">
      <c r="B483" s="21"/>
      <c r="C483" s="21"/>
      <c r="D483" s="21"/>
      <c r="G483" s="21"/>
    </row>
    <row r="484" ht="12.75" customHeight="1">
      <c r="B484" s="21"/>
      <c r="C484" s="21"/>
      <c r="D484" s="21"/>
      <c r="G484" s="21"/>
    </row>
    <row r="485" ht="12.75" customHeight="1">
      <c r="B485" s="21"/>
      <c r="C485" s="21"/>
      <c r="D485" s="21"/>
      <c r="G485" s="21"/>
    </row>
    <row r="486" ht="12.75" customHeight="1">
      <c r="B486" s="21"/>
      <c r="C486" s="21"/>
      <c r="D486" s="21"/>
      <c r="G486" s="21"/>
    </row>
    <row r="487" ht="12.75" customHeight="1">
      <c r="B487" s="21"/>
      <c r="C487" s="21"/>
      <c r="D487" s="21"/>
      <c r="G487" s="21"/>
    </row>
    <row r="488" ht="12.75" customHeight="1">
      <c r="B488" s="21"/>
      <c r="C488" s="21"/>
      <c r="D488" s="21"/>
      <c r="G488" s="21"/>
    </row>
    <row r="489" ht="12.75" customHeight="1">
      <c r="B489" s="21"/>
      <c r="C489" s="21"/>
      <c r="D489" s="21"/>
      <c r="G489" s="21"/>
    </row>
    <row r="490" ht="12.75" customHeight="1">
      <c r="B490" s="21"/>
      <c r="C490" s="21"/>
      <c r="D490" s="21"/>
      <c r="G490" s="21"/>
    </row>
    <row r="491" ht="12.75" customHeight="1">
      <c r="B491" s="21"/>
      <c r="C491" s="21"/>
      <c r="D491" s="21"/>
      <c r="G491" s="21"/>
    </row>
    <row r="492" ht="12.75" customHeight="1">
      <c r="B492" s="21"/>
      <c r="C492" s="21"/>
      <c r="D492" s="21"/>
      <c r="G492" s="21"/>
    </row>
    <row r="493" ht="12.75" customHeight="1">
      <c r="B493" s="21"/>
      <c r="C493" s="21"/>
      <c r="D493" s="21"/>
      <c r="G493" s="21"/>
    </row>
    <row r="494" ht="12.75" customHeight="1">
      <c r="B494" s="21"/>
      <c r="C494" s="21"/>
      <c r="D494" s="21"/>
      <c r="G494" s="21"/>
    </row>
    <row r="495" ht="12.75" customHeight="1">
      <c r="B495" s="21"/>
      <c r="C495" s="21"/>
      <c r="D495" s="21"/>
      <c r="G495" s="21"/>
    </row>
    <row r="496" ht="12.75" customHeight="1">
      <c r="B496" s="21"/>
      <c r="C496" s="21"/>
      <c r="D496" s="21"/>
      <c r="G496" s="21"/>
    </row>
    <row r="497" ht="12.75" customHeight="1">
      <c r="B497" s="21"/>
      <c r="C497" s="21"/>
      <c r="D497" s="21"/>
      <c r="G497" s="21"/>
    </row>
    <row r="498" ht="12.75" customHeight="1">
      <c r="B498" s="21"/>
      <c r="C498" s="21"/>
      <c r="D498" s="21"/>
      <c r="G498" s="21"/>
    </row>
    <row r="499" ht="12.75" customHeight="1">
      <c r="B499" s="21"/>
      <c r="C499" s="21"/>
      <c r="D499" s="21"/>
      <c r="G499" s="21"/>
    </row>
    <row r="500" ht="12.75" customHeight="1">
      <c r="B500" s="21"/>
      <c r="C500" s="21"/>
      <c r="D500" s="21"/>
      <c r="G500" s="21"/>
    </row>
    <row r="501" ht="12.75" customHeight="1">
      <c r="B501" s="21"/>
      <c r="C501" s="21"/>
      <c r="D501" s="21"/>
      <c r="G501" s="21"/>
    </row>
    <row r="502" ht="12.75" customHeight="1">
      <c r="B502" s="21"/>
      <c r="C502" s="21"/>
      <c r="D502" s="21"/>
      <c r="G502" s="21"/>
    </row>
    <row r="503" ht="12.75" customHeight="1">
      <c r="B503" s="21"/>
      <c r="C503" s="21"/>
      <c r="D503" s="21"/>
      <c r="G503" s="21"/>
    </row>
    <row r="504" ht="12.75" customHeight="1">
      <c r="B504" s="21"/>
      <c r="C504" s="21"/>
      <c r="D504" s="21"/>
      <c r="G504" s="21"/>
    </row>
    <row r="505" ht="12.75" customHeight="1">
      <c r="B505" s="21"/>
      <c r="C505" s="21"/>
      <c r="D505" s="21"/>
      <c r="G505" s="21"/>
    </row>
    <row r="506" ht="12.75" customHeight="1">
      <c r="B506" s="21"/>
      <c r="C506" s="21"/>
      <c r="D506" s="21"/>
      <c r="G506" s="21"/>
    </row>
    <row r="507" ht="12.75" customHeight="1">
      <c r="B507" s="21"/>
      <c r="C507" s="21"/>
      <c r="D507" s="21"/>
      <c r="G507" s="21"/>
    </row>
    <row r="508" ht="12.75" customHeight="1">
      <c r="B508" s="21"/>
      <c r="C508" s="21"/>
      <c r="D508" s="21"/>
      <c r="G508" s="21"/>
    </row>
    <row r="509" ht="12.75" customHeight="1">
      <c r="B509" s="21"/>
      <c r="C509" s="21"/>
      <c r="D509" s="21"/>
      <c r="G509" s="21"/>
    </row>
    <row r="510" ht="12.75" customHeight="1">
      <c r="B510" s="21"/>
      <c r="C510" s="21"/>
      <c r="D510" s="21"/>
      <c r="G510" s="21"/>
    </row>
    <row r="511" ht="12.75" customHeight="1">
      <c r="B511" s="21"/>
      <c r="C511" s="21"/>
      <c r="D511" s="21"/>
      <c r="G511" s="21"/>
    </row>
    <row r="512" ht="12.75" customHeight="1">
      <c r="B512" s="21"/>
      <c r="C512" s="21"/>
      <c r="D512" s="21"/>
      <c r="G512" s="21"/>
    </row>
    <row r="513" ht="12.75" customHeight="1">
      <c r="B513" s="21"/>
      <c r="C513" s="21"/>
      <c r="D513" s="21"/>
      <c r="G513" s="21"/>
    </row>
    <row r="514" ht="12.75" customHeight="1">
      <c r="B514" s="21"/>
      <c r="C514" s="21"/>
      <c r="D514" s="21"/>
      <c r="G514" s="21"/>
    </row>
    <row r="515" ht="12.75" customHeight="1">
      <c r="B515" s="21"/>
      <c r="C515" s="21"/>
      <c r="D515" s="21"/>
      <c r="G515" s="21"/>
    </row>
    <row r="516" ht="12.75" customHeight="1">
      <c r="B516" s="21"/>
      <c r="C516" s="21"/>
      <c r="D516" s="21"/>
      <c r="G516" s="21"/>
    </row>
    <row r="517" ht="12.75" customHeight="1">
      <c r="B517" s="21"/>
      <c r="C517" s="21"/>
      <c r="D517" s="21"/>
      <c r="G517" s="21"/>
    </row>
    <row r="518" ht="12.75" customHeight="1">
      <c r="B518" s="21"/>
      <c r="C518" s="21"/>
      <c r="D518" s="21"/>
      <c r="G518" s="21"/>
    </row>
    <row r="519" ht="12.75" customHeight="1">
      <c r="B519" s="21"/>
      <c r="C519" s="21"/>
      <c r="D519" s="21"/>
      <c r="G519" s="21"/>
    </row>
    <row r="520" ht="12.75" customHeight="1">
      <c r="B520" s="21"/>
      <c r="C520" s="21"/>
      <c r="D520" s="21"/>
      <c r="G520" s="21"/>
    </row>
    <row r="521" ht="12.75" customHeight="1">
      <c r="B521" s="21"/>
      <c r="C521" s="21"/>
      <c r="D521" s="21"/>
      <c r="G521" s="21"/>
    </row>
    <row r="522" ht="12.75" customHeight="1">
      <c r="B522" s="21"/>
      <c r="C522" s="21"/>
      <c r="D522" s="21"/>
      <c r="G522" s="21"/>
    </row>
    <row r="523" ht="12.75" customHeight="1">
      <c r="B523" s="21"/>
      <c r="C523" s="21"/>
      <c r="D523" s="21"/>
      <c r="G523" s="21"/>
    </row>
    <row r="524" ht="12.75" customHeight="1">
      <c r="B524" s="21"/>
      <c r="C524" s="21"/>
      <c r="D524" s="21"/>
      <c r="G524" s="21"/>
    </row>
    <row r="525" ht="12.75" customHeight="1">
      <c r="B525" s="21"/>
      <c r="C525" s="21"/>
      <c r="D525" s="21"/>
      <c r="G525" s="21"/>
    </row>
    <row r="526" ht="12.75" customHeight="1">
      <c r="B526" s="21"/>
      <c r="C526" s="21"/>
      <c r="D526" s="21"/>
      <c r="G526" s="21"/>
    </row>
    <row r="527" ht="12.75" customHeight="1">
      <c r="B527" s="21"/>
      <c r="C527" s="21"/>
      <c r="D527" s="21"/>
      <c r="G527" s="21"/>
    </row>
    <row r="528" ht="12.75" customHeight="1">
      <c r="B528" s="21"/>
      <c r="C528" s="21"/>
      <c r="D528" s="21"/>
      <c r="G528" s="21"/>
    </row>
    <row r="529" ht="12.75" customHeight="1">
      <c r="B529" s="21"/>
      <c r="C529" s="21"/>
      <c r="D529" s="21"/>
      <c r="G529" s="21"/>
    </row>
    <row r="530" ht="12.75" customHeight="1">
      <c r="B530" s="21"/>
      <c r="C530" s="21"/>
      <c r="D530" s="21"/>
      <c r="G530" s="21"/>
    </row>
    <row r="531" ht="12.75" customHeight="1">
      <c r="B531" s="21"/>
      <c r="C531" s="21"/>
      <c r="D531" s="21"/>
      <c r="G531" s="21"/>
    </row>
    <row r="532" ht="12.75" customHeight="1">
      <c r="B532" s="21"/>
      <c r="C532" s="21"/>
      <c r="D532" s="21"/>
      <c r="G532" s="21"/>
    </row>
    <row r="533" ht="12.75" customHeight="1">
      <c r="B533" s="21"/>
      <c r="C533" s="21"/>
      <c r="D533" s="21"/>
      <c r="G533" s="21"/>
    </row>
    <row r="534" ht="12.75" customHeight="1">
      <c r="B534" s="21"/>
      <c r="C534" s="21"/>
      <c r="D534" s="21"/>
      <c r="G534" s="21"/>
    </row>
    <row r="535" ht="12.75" customHeight="1">
      <c r="B535" s="21"/>
      <c r="C535" s="21"/>
      <c r="D535" s="21"/>
      <c r="G535" s="21"/>
    </row>
    <row r="536" ht="12.75" customHeight="1">
      <c r="B536" s="21"/>
      <c r="C536" s="21"/>
      <c r="D536" s="21"/>
      <c r="G536" s="21"/>
    </row>
    <row r="537" ht="12.75" customHeight="1">
      <c r="B537" s="21"/>
      <c r="C537" s="21"/>
      <c r="D537" s="21"/>
      <c r="G537" s="21"/>
    </row>
    <row r="538" ht="12.75" customHeight="1">
      <c r="B538" s="21"/>
      <c r="C538" s="21"/>
      <c r="D538" s="21"/>
      <c r="G538" s="21"/>
    </row>
    <row r="539" ht="12.75" customHeight="1">
      <c r="B539" s="21"/>
      <c r="C539" s="21"/>
      <c r="D539" s="21"/>
      <c r="G539" s="21"/>
    </row>
    <row r="540" ht="12.75" customHeight="1">
      <c r="B540" s="21"/>
      <c r="C540" s="21"/>
      <c r="D540" s="21"/>
      <c r="G540" s="21"/>
    </row>
    <row r="541" ht="12.75" customHeight="1">
      <c r="B541" s="21"/>
      <c r="C541" s="21"/>
      <c r="D541" s="21"/>
      <c r="G541" s="21"/>
    </row>
    <row r="542" ht="12.75" customHeight="1">
      <c r="B542" s="21"/>
      <c r="C542" s="21"/>
      <c r="D542" s="21"/>
      <c r="G542" s="21"/>
    </row>
    <row r="543" ht="12.75" customHeight="1">
      <c r="B543" s="21"/>
      <c r="C543" s="21"/>
      <c r="D543" s="21"/>
      <c r="G543" s="21"/>
    </row>
    <row r="544" ht="12.75" customHeight="1">
      <c r="B544" s="21"/>
      <c r="C544" s="21"/>
      <c r="D544" s="21"/>
      <c r="G544" s="21"/>
    </row>
    <row r="545" ht="12.75" customHeight="1">
      <c r="B545" s="21"/>
      <c r="C545" s="21"/>
      <c r="D545" s="21"/>
      <c r="G545" s="21"/>
    </row>
    <row r="546" ht="12.75" customHeight="1">
      <c r="B546" s="21"/>
      <c r="C546" s="21"/>
      <c r="D546" s="21"/>
      <c r="G546" s="21"/>
    </row>
    <row r="547" ht="12.75" customHeight="1">
      <c r="B547" s="21"/>
      <c r="C547" s="21"/>
      <c r="D547" s="21"/>
      <c r="G547" s="21"/>
    </row>
    <row r="548" ht="12.75" customHeight="1">
      <c r="B548" s="21"/>
      <c r="C548" s="21"/>
      <c r="D548" s="21"/>
      <c r="G548" s="21"/>
    </row>
    <row r="549" ht="12.75" customHeight="1">
      <c r="B549" s="21"/>
      <c r="C549" s="21"/>
      <c r="D549" s="21"/>
      <c r="G549" s="21"/>
    </row>
    <row r="550" ht="12.75" customHeight="1">
      <c r="B550" s="21"/>
      <c r="C550" s="21"/>
      <c r="D550" s="21"/>
      <c r="G550" s="21"/>
    </row>
    <row r="551" ht="12.75" customHeight="1">
      <c r="B551" s="21"/>
      <c r="C551" s="21"/>
      <c r="D551" s="21"/>
      <c r="G551" s="21"/>
    </row>
    <row r="552" ht="12.75" customHeight="1">
      <c r="B552" s="21"/>
      <c r="C552" s="21"/>
      <c r="D552" s="21"/>
      <c r="G552" s="21"/>
    </row>
    <row r="553" ht="12.75" customHeight="1">
      <c r="B553" s="21"/>
      <c r="C553" s="21"/>
      <c r="D553" s="21"/>
      <c r="G553" s="21"/>
    </row>
    <row r="554" ht="12.75" customHeight="1">
      <c r="B554" s="21"/>
      <c r="C554" s="21"/>
      <c r="D554" s="21"/>
      <c r="G554" s="21"/>
    </row>
    <row r="555" ht="12.75" customHeight="1">
      <c r="B555" s="21"/>
      <c r="C555" s="21"/>
      <c r="D555" s="21"/>
      <c r="G555" s="21"/>
    </row>
    <row r="556" ht="12.75" customHeight="1">
      <c r="B556" s="21"/>
      <c r="C556" s="21"/>
      <c r="D556" s="21"/>
      <c r="G556" s="21"/>
    </row>
    <row r="557" ht="12.75" customHeight="1">
      <c r="B557" s="21"/>
      <c r="C557" s="21"/>
      <c r="D557" s="21"/>
      <c r="G557" s="21"/>
    </row>
    <row r="558" ht="12.75" customHeight="1">
      <c r="B558" s="21"/>
      <c r="C558" s="21"/>
      <c r="D558" s="21"/>
      <c r="G558" s="21"/>
    </row>
    <row r="559" ht="12.75" customHeight="1">
      <c r="B559" s="21"/>
      <c r="C559" s="21"/>
      <c r="D559" s="21"/>
      <c r="G559" s="21"/>
    </row>
    <row r="560" ht="12.75" customHeight="1">
      <c r="B560" s="21"/>
      <c r="C560" s="21"/>
      <c r="D560" s="21"/>
      <c r="G560" s="21"/>
    </row>
    <row r="561" ht="12.75" customHeight="1">
      <c r="B561" s="21"/>
      <c r="C561" s="21"/>
      <c r="D561" s="21"/>
      <c r="G561" s="21"/>
    </row>
    <row r="562" ht="12.75" customHeight="1">
      <c r="B562" s="21"/>
      <c r="C562" s="21"/>
      <c r="D562" s="21"/>
      <c r="G562" s="21"/>
    </row>
    <row r="563" ht="12.75" customHeight="1">
      <c r="B563" s="21"/>
      <c r="C563" s="21"/>
      <c r="D563" s="21"/>
      <c r="G563" s="21"/>
    </row>
    <row r="564" ht="12.75" customHeight="1">
      <c r="B564" s="21"/>
      <c r="C564" s="21"/>
      <c r="D564" s="21"/>
      <c r="G564" s="21"/>
    </row>
    <row r="565" ht="12.75" customHeight="1">
      <c r="B565" s="21"/>
      <c r="C565" s="21"/>
      <c r="D565" s="21"/>
      <c r="G565" s="21"/>
    </row>
    <row r="566" ht="12.75" customHeight="1">
      <c r="B566" s="21"/>
      <c r="C566" s="21"/>
      <c r="D566" s="21"/>
      <c r="G566" s="21"/>
    </row>
    <row r="567" ht="12.75" customHeight="1">
      <c r="B567" s="21"/>
      <c r="C567" s="21"/>
      <c r="D567" s="21"/>
      <c r="G567" s="21"/>
    </row>
    <row r="568" ht="12.75" customHeight="1">
      <c r="B568" s="21"/>
      <c r="C568" s="21"/>
      <c r="D568" s="21"/>
      <c r="G568" s="21"/>
    </row>
    <row r="569" ht="12.75" customHeight="1">
      <c r="B569" s="21"/>
      <c r="C569" s="21"/>
      <c r="D569" s="21"/>
      <c r="G569" s="21"/>
    </row>
    <row r="570" ht="12.75" customHeight="1">
      <c r="B570" s="21"/>
      <c r="C570" s="21"/>
      <c r="D570" s="21"/>
      <c r="G570" s="21"/>
    </row>
    <row r="571" ht="12.75" customHeight="1">
      <c r="B571" s="21"/>
      <c r="C571" s="21"/>
      <c r="D571" s="21"/>
      <c r="G571" s="21"/>
    </row>
    <row r="572" ht="12.75" customHeight="1">
      <c r="B572" s="21"/>
      <c r="C572" s="21"/>
      <c r="D572" s="21"/>
      <c r="G572" s="21"/>
    </row>
    <row r="573" ht="12.75" customHeight="1">
      <c r="B573" s="21"/>
      <c r="C573" s="21"/>
      <c r="D573" s="21"/>
      <c r="G573" s="21"/>
    </row>
    <row r="574" ht="12.75" customHeight="1">
      <c r="B574" s="21"/>
      <c r="C574" s="21"/>
      <c r="D574" s="21"/>
      <c r="G574" s="21"/>
    </row>
    <row r="575" ht="12.75" customHeight="1">
      <c r="B575" s="21"/>
      <c r="C575" s="21"/>
      <c r="D575" s="21"/>
      <c r="G575" s="21"/>
    </row>
    <row r="576" ht="12.75" customHeight="1">
      <c r="B576" s="21"/>
      <c r="C576" s="21"/>
      <c r="D576" s="21"/>
      <c r="G576" s="21"/>
    </row>
    <row r="577" ht="12.75" customHeight="1">
      <c r="B577" s="21"/>
      <c r="C577" s="21"/>
      <c r="D577" s="21"/>
      <c r="G577" s="21"/>
    </row>
    <row r="578" ht="12.75" customHeight="1">
      <c r="B578" s="21"/>
      <c r="C578" s="21"/>
      <c r="D578" s="21"/>
      <c r="G578" s="21"/>
    </row>
    <row r="579" ht="12.75" customHeight="1">
      <c r="B579" s="21"/>
      <c r="C579" s="21"/>
      <c r="D579" s="21"/>
      <c r="G579" s="21"/>
    </row>
    <row r="580" ht="12.75" customHeight="1">
      <c r="B580" s="21"/>
      <c r="C580" s="21"/>
      <c r="D580" s="21"/>
      <c r="G580" s="21"/>
    </row>
    <row r="581" ht="12.75" customHeight="1">
      <c r="B581" s="21"/>
      <c r="C581" s="21"/>
      <c r="D581" s="21"/>
      <c r="G581" s="21"/>
    </row>
    <row r="582" ht="12.75" customHeight="1">
      <c r="B582" s="21"/>
      <c r="C582" s="21"/>
      <c r="D582" s="21"/>
      <c r="G582" s="21"/>
    </row>
    <row r="583" ht="12.75" customHeight="1">
      <c r="B583" s="21"/>
      <c r="C583" s="21"/>
      <c r="D583" s="21"/>
      <c r="G583" s="21"/>
    </row>
    <row r="584" ht="12.75" customHeight="1">
      <c r="B584" s="21"/>
      <c r="C584" s="21"/>
      <c r="D584" s="21"/>
      <c r="G584" s="21"/>
    </row>
    <row r="585" ht="12.75" customHeight="1">
      <c r="B585" s="21"/>
      <c r="C585" s="21"/>
      <c r="D585" s="21"/>
      <c r="G585" s="21"/>
    </row>
    <row r="586" ht="12.75" customHeight="1">
      <c r="B586" s="21"/>
      <c r="C586" s="21"/>
      <c r="D586" s="21"/>
      <c r="G586" s="21"/>
    </row>
    <row r="587" ht="12.75" customHeight="1">
      <c r="B587" s="21"/>
      <c r="C587" s="21"/>
      <c r="D587" s="21"/>
      <c r="G587" s="21"/>
    </row>
    <row r="588" ht="12.75" customHeight="1">
      <c r="B588" s="21"/>
      <c r="C588" s="21"/>
      <c r="D588" s="21"/>
      <c r="G588" s="21"/>
    </row>
    <row r="589" ht="12.75" customHeight="1">
      <c r="B589" s="21"/>
      <c r="C589" s="21"/>
      <c r="D589" s="21"/>
      <c r="G589" s="21"/>
    </row>
    <row r="590" ht="12.75" customHeight="1">
      <c r="B590" s="21"/>
      <c r="C590" s="21"/>
      <c r="D590" s="21"/>
      <c r="G590" s="21"/>
    </row>
    <row r="591" ht="12.75" customHeight="1">
      <c r="B591" s="21"/>
      <c r="C591" s="21"/>
      <c r="D591" s="21"/>
      <c r="G591" s="21"/>
    </row>
    <row r="592" ht="12.75" customHeight="1">
      <c r="B592" s="21"/>
      <c r="C592" s="21"/>
      <c r="D592" s="21"/>
      <c r="G592" s="21"/>
    </row>
    <row r="593" ht="12.75" customHeight="1">
      <c r="B593" s="21"/>
      <c r="C593" s="21"/>
      <c r="D593" s="21"/>
      <c r="G593" s="21"/>
    </row>
    <row r="594" ht="12.75" customHeight="1">
      <c r="B594" s="21"/>
      <c r="C594" s="21"/>
      <c r="D594" s="21"/>
      <c r="G594" s="21"/>
    </row>
    <row r="595" ht="12.75" customHeight="1">
      <c r="B595" s="21"/>
      <c r="C595" s="21"/>
      <c r="D595" s="21"/>
      <c r="G595" s="21"/>
    </row>
    <row r="596" ht="12.75" customHeight="1">
      <c r="B596" s="21"/>
      <c r="C596" s="21"/>
      <c r="D596" s="21"/>
      <c r="G596" s="21"/>
    </row>
    <row r="597" ht="12.75" customHeight="1">
      <c r="B597" s="21"/>
      <c r="C597" s="21"/>
      <c r="D597" s="21"/>
      <c r="G597" s="21"/>
    </row>
    <row r="598" ht="12.75" customHeight="1">
      <c r="B598" s="21"/>
      <c r="C598" s="21"/>
      <c r="D598" s="21"/>
      <c r="G598" s="21"/>
    </row>
    <row r="599" ht="12.75" customHeight="1">
      <c r="B599" s="21"/>
      <c r="C599" s="21"/>
      <c r="D599" s="21"/>
      <c r="G599" s="21"/>
    </row>
    <row r="600" ht="12.75" customHeight="1">
      <c r="B600" s="21"/>
      <c r="C600" s="21"/>
      <c r="D600" s="21"/>
      <c r="G600" s="21"/>
    </row>
    <row r="601" ht="12.75" customHeight="1">
      <c r="B601" s="21"/>
      <c r="C601" s="21"/>
      <c r="D601" s="21"/>
      <c r="G601" s="21"/>
    </row>
    <row r="602" ht="12.75" customHeight="1">
      <c r="B602" s="21"/>
      <c r="C602" s="21"/>
      <c r="D602" s="21"/>
      <c r="G602" s="21"/>
    </row>
    <row r="603" ht="12.75" customHeight="1">
      <c r="B603" s="21"/>
      <c r="C603" s="21"/>
      <c r="D603" s="21"/>
      <c r="G603" s="21"/>
    </row>
    <row r="604" ht="12.75" customHeight="1">
      <c r="B604" s="21"/>
      <c r="C604" s="21"/>
      <c r="D604" s="21"/>
      <c r="G604" s="21"/>
    </row>
    <row r="605" ht="12.75" customHeight="1">
      <c r="B605" s="21"/>
      <c r="C605" s="21"/>
      <c r="D605" s="21"/>
      <c r="G605" s="21"/>
    </row>
    <row r="606" ht="12.75" customHeight="1">
      <c r="B606" s="21"/>
      <c r="C606" s="21"/>
      <c r="D606" s="21"/>
      <c r="G606" s="21"/>
    </row>
    <row r="607" ht="12.75" customHeight="1">
      <c r="B607" s="21"/>
      <c r="C607" s="21"/>
      <c r="D607" s="21"/>
      <c r="G607" s="21"/>
    </row>
    <row r="608" ht="12.75" customHeight="1">
      <c r="B608" s="21"/>
      <c r="C608" s="21"/>
      <c r="D608" s="21"/>
      <c r="G608" s="21"/>
    </row>
    <row r="609" ht="12.75" customHeight="1">
      <c r="B609" s="21"/>
      <c r="C609" s="21"/>
      <c r="D609" s="21"/>
      <c r="G609" s="21"/>
    </row>
    <row r="610" ht="12.75" customHeight="1">
      <c r="B610" s="21"/>
      <c r="C610" s="21"/>
      <c r="D610" s="21"/>
      <c r="G610" s="21"/>
    </row>
    <row r="611" ht="12.75" customHeight="1">
      <c r="B611" s="21"/>
      <c r="C611" s="21"/>
      <c r="D611" s="21"/>
      <c r="G611" s="21"/>
    </row>
    <row r="612" ht="12.75" customHeight="1">
      <c r="B612" s="21"/>
      <c r="C612" s="21"/>
      <c r="D612" s="21"/>
      <c r="G612" s="21"/>
    </row>
    <row r="613" ht="12.75" customHeight="1">
      <c r="B613" s="21"/>
      <c r="C613" s="21"/>
      <c r="D613" s="21"/>
      <c r="G613" s="21"/>
    </row>
    <row r="614" ht="12.75" customHeight="1">
      <c r="B614" s="21"/>
      <c r="C614" s="21"/>
      <c r="D614" s="21"/>
      <c r="G614" s="21"/>
    </row>
    <row r="615" ht="12.75" customHeight="1">
      <c r="B615" s="21"/>
      <c r="C615" s="21"/>
      <c r="D615" s="21"/>
      <c r="G615" s="21"/>
    </row>
    <row r="616" ht="12.75" customHeight="1">
      <c r="B616" s="21"/>
      <c r="C616" s="21"/>
      <c r="D616" s="21"/>
      <c r="G616" s="21"/>
    </row>
    <row r="617" ht="12.75" customHeight="1">
      <c r="B617" s="21"/>
      <c r="C617" s="21"/>
      <c r="D617" s="21"/>
      <c r="G617" s="21"/>
    </row>
    <row r="618" ht="12.75" customHeight="1">
      <c r="B618" s="21"/>
      <c r="C618" s="21"/>
      <c r="D618" s="21"/>
      <c r="G618" s="21"/>
    </row>
    <row r="619" ht="12.75" customHeight="1">
      <c r="B619" s="21"/>
      <c r="C619" s="21"/>
      <c r="D619" s="21"/>
      <c r="G619" s="21"/>
    </row>
    <row r="620" ht="12.75" customHeight="1">
      <c r="B620" s="21"/>
      <c r="C620" s="21"/>
      <c r="D620" s="21"/>
      <c r="G620" s="21"/>
    </row>
    <row r="621" ht="12.75" customHeight="1">
      <c r="B621" s="21"/>
      <c r="C621" s="21"/>
      <c r="D621" s="21"/>
      <c r="G621" s="21"/>
    </row>
    <row r="622" ht="12.75" customHeight="1">
      <c r="B622" s="21"/>
      <c r="C622" s="21"/>
      <c r="D622" s="21"/>
      <c r="G622" s="21"/>
    </row>
    <row r="623" ht="12.75" customHeight="1">
      <c r="B623" s="21"/>
      <c r="C623" s="21"/>
      <c r="D623" s="21"/>
      <c r="G623" s="21"/>
    </row>
    <row r="624" ht="12.75" customHeight="1">
      <c r="B624" s="21"/>
      <c r="C624" s="21"/>
      <c r="D624" s="21"/>
      <c r="G624" s="21"/>
    </row>
    <row r="625" ht="12.75" customHeight="1">
      <c r="B625" s="21"/>
      <c r="C625" s="21"/>
      <c r="D625" s="21"/>
      <c r="G625" s="21"/>
    </row>
    <row r="626" ht="12.75" customHeight="1">
      <c r="B626" s="21"/>
      <c r="C626" s="21"/>
      <c r="D626" s="21"/>
      <c r="G626" s="21"/>
    </row>
    <row r="627" ht="12.75" customHeight="1">
      <c r="B627" s="21"/>
      <c r="C627" s="21"/>
      <c r="D627" s="21"/>
      <c r="G627" s="21"/>
    </row>
    <row r="628" ht="12.75" customHeight="1">
      <c r="B628" s="21"/>
      <c r="C628" s="21"/>
      <c r="D628" s="21"/>
      <c r="G628" s="21"/>
    </row>
    <row r="629" ht="12.75" customHeight="1">
      <c r="B629" s="21"/>
      <c r="C629" s="21"/>
      <c r="D629" s="21"/>
      <c r="G629" s="21"/>
    </row>
    <row r="630" ht="12.75" customHeight="1">
      <c r="B630" s="21"/>
      <c r="C630" s="21"/>
      <c r="D630" s="21"/>
      <c r="G630" s="21"/>
    </row>
    <row r="631" ht="12.75" customHeight="1">
      <c r="B631" s="21"/>
      <c r="C631" s="21"/>
      <c r="D631" s="21"/>
      <c r="G631" s="21"/>
    </row>
    <row r="632" ht="12.75" customHeight="1">
      <c r="B632" s="21"/>
      <c r="C632" s="21"/>
      <c r="D632" s="21"/>
      <c r="G632" s="21"/>
    </row>
    <row r="633" ht="12.75" customHeight="1">
      <c r="B633" s="21"/>
      <c r="C633" s="21"/>
      <c r="D633" s="21"/>
      <c r="G633" s="21"/>
    </row>
    <row r="634" ht="12.75" customHeight="1">
      <c r="B634" s="21"/>
      <c r="C634" s="21"/>
      <c r="D634" s="21"/>
      <c r="G634" s="21"/>
    </row>
    <row r="635" ht="12.75" customHeight="1">
      <c r="B635" s="21"/>
      <c r="C635" s="21"/>
      <c r="D635" s="21"/>
      <c r="G635" s="21"/>
    </row>
    <row r="636" ht="12.75" customHeight="1">
      <c r="B636" s="21"/>
      <c r="C636" s="21"/>
      <c r="D636" s="21"/>
      <c r="G636" s="21"/>
    </row>
    <row r="637" ht="12.75" customHeight="1">
      <c r="B637" s="21"/>
      <c r="C637" s="21"/>
      <c r="D637" s="21"/>
      <c r="G637" s="21"/>
    </row>
    <row r="638" ht="12.75" customHeight="1">
      <c r="B638" s="21"/>
      <c r="C638" s="21"/>
      <c r="D638" s="21"/>
      <c r="G638" s="21"/>
    </row>
    <row r="639" ht="12.75" customHeight="1">
      <c r="B639" s="21"/>
      <c r="C639" s="21"/>
      <c r="D639" s="21"/>
      <c r="G639" s="21"/>
    </row>
    <row r="640" ht="12.75" customHeight="1">
      <c r="B640" s="21"/>
      <c r="C640" s="21"/>
      <c r="D640" s="21"/>
      <c r="G640" s="21"/>
    </row>
    <row r="641" ht="12.75" customHeight="1">
      <c r="B641" s="21"/>
      <c r="C641" s="21"/>
      <c r="D641" s="21"/>
      <c r="G641" s="21"/>
    </row>
    <row r="642" ht="12.75" customHeight="1">
      <c r="B642" s="21"/>
      <c r="C642" s="21"/>
      <c r="D642" s="21"/>
      <c r="G642" s="21"/>
    </row>
    <row r="643" ht="12.75" customHeight="1">
      <c r="B643" s="21"/>
      <c r="C643" s="21"/>
      <c r="D643" s="21"/>
      <c r="G643" s="21"/>
    </row>
    <row r="644" ht="12.75" customHeight="1">
      <c r="B644" s="21"/>
      <c r="C644" s="21"/>
      <c r="D644" s="21"/>
      <c r="G644" s="21"/>
    </row>
    <row r="645" ht="12.75" customHeight="1">
      <c r="B645" s="21"/>
      <c r="C645" s="21"/>
      <c r="D645" s="21"/>
      <c r="G645" s="21"/>
    </row>
    <row r="646" ht="12.75" customHeight="1">
      <c r="B646" s="21"/>
      <c r="C646" s="21"/>
      <c r="D646" s="21"/>
      <c r="G646" s="21"/>
    </row>
    <row r="647" ht="12.75" customHeight="1">
      <c r="B647" s="21"/>
      <c r="C647" s="21"/>
      <c r="D647" s="21"/>
      <c r="G647" s="21"/>
    </row>
    <row r="648" ht="12.75" customHeight="1">
      <c r="B648" s="21"/>
      <c r="C648" s="21"/>
      <c r="D648" s="21"/>
      <c r="G648" s="21"/>
    </row>
    <row r="649" ht="12.75" customHeight="1">
      <c r="B649" s="21"/>
      <c r="C649" s="21"/>
      <c r="D649" s="21"/>
      <c r="G649" s="21"/>
    </row>
    <row r="650" ht="12.75" customHeight="1">
      <c r="B650" s="21"/>
      <c r="C650" s="21"/>
      <c r="D650" s="21"/>
      <c r="G650" s="21"/>
    </row>
    <row r="651" ht="12.75" customHeight="1">
      <c r="B651" s="21"/>
      <c r="C651" s="21"/>
      <c r="D651" s="21"/>
      <c r="G651" s="21"/>
    </row>
    <row r="652" ht="12.75" customHeight="1">
      <c r="B652" s="21"/>
      <c r="C652" s="21"/>
      <c r="D652" s="21"/>
      <c r="G652" s="21"/>
    </row>
    <row r="653" ht="12.75" customHeight="1">
      <c r="B653" s="21"/>
      <c r="C653" s="21"/>
      <c r="D653" s="21"/>
      <c r="G653" s="21"/>
    </row>
    <row r="654" ht="12.75" customHeight="1">
      <c r="B654" s="21"/>
      <c r="C654" s="21"/>
      <c r="D654" s="21"/>
      <c r="G654" s="21"/>
    </row>
    <row r="655" ht="12.75" customHeight="1">
      <c r="B655" s="21"/>
      <c r="C655" s="21"/>
      <c r="D655" s="21"/>
      <c r="G655" s="21"/>
    </row>
    <row r="656" ht="12.75" customHeight="1">
      <c r="B656" s="21"/>
      <c r="C656" s="21"/>
      <c r="D656" s="21"/>
      <c r="G656" s="21"/>
    </row>
    <row r="657" ht="12.75" customHeight="1">
      <c r="B657" s="21"/>
      <c r="C657" s="21"/>
      <c r="D657" s="21"/>
      <c r="G657" s="21"/>
    </row>
    <row r="658" ht="12.75" customHeight="1">
      <c r="B658" s="21"/>
      <c r="C658" s="21"/>
      <c r="D658" s="21"/>
      <c r="G658" s="21"/>
    </row>
    <row r="659" ht="12.75" customHeight="1">
      <c r="B659" s="21"/>
      <c r="C659" s="21"/>
      <c r="D659" s="21"/>
      <c r="G659" s="21"/>
    </row>
    <row r="660" ht="12.75" customHeight="1">
      <c r="B660" s="21"/>
      <c r="C660" s="21"/>
      <c r="D660" s="21"/>
      <c r="G660" s="21"/>
    </row>
    <row r="661" ht="12.75" customHeight="1">
      <c r="B661" s="21"/>
      <c r="C661" s="21"/>
      <c r="D661" s="21"/>
      <c r="G661" s="21"/>
    </row>
    <row r="662" ht="12.75" customHeight="1">
      <c r="B662" s="21"/>
      <c r="C662" s="21"/>
      <c r="D662" s="21"/>
      <c r="G662" s="21"/>
    </row>
    <row r="663" ht="12.75" customHeight="1">
      <c r="B663" s="21"/>
      <c r="C663" s="21"/>
      <c r="D663" s="21"/>
      <c r="G663" s="21"/>
    </row>
    <row r="664" ht="12.75" customHeight="1">
      <c r="B664" s="21"/>
      <c r="C664" s="21"/>
      <c r="D664" s="21"/>
      <c r="G664" s="21"/>
    </row>
    <row r="665" ht="12.75" customHeight="1">
      <c r="B665" s="21"/>
      <c r="C665" s="21"/>
      <c r="D665" s="21"/>
      <c r="G665" s="21"/>
    </row>
    <row r="666" ht="12.75" customHeight="1">
      <c r="B666" s="21"/>
      <c r="C666" s="21"/>
      <c r="D666" s="21"/>
      <c r="G666" s="21"/>
    </row>
    <row r="667" ht="12.75" customHeight="1">
      <c r="B667" s="21"/>
      <c r="C667" s="21"/>
      <c r="D667" s="21"/>
      <c r="G667" s="21"/>
    </row>
    <row r="668" ht="12.75" customHeight="1">
      <c r="B668" s="21"/>
      <c r="C668" s="21"/>
      <c r="D668" s="21"/>
      <c r="G668" s="21"/>
    </row>
    <row r="669" ht="12.75" customHeight="1">
      <c r="B669" s="21"/>
      <c r="C669" s="21"/>
      <c r="D669" s="21"/>
      <c r="G669" s="21"/>
    </row>
    <row r="670" ht="12.75" customHeight="1">
      <c r="B670" s="21"/>
      <c r="C670" s="21"/>
      <c r="D670" s="21"/>
      <c r="G670" s="21"/>
    </row>
    <row r="671" ht="12.75" customHeight="1">
      <c r="B671" s="21"/>
      <c r="C671" s="21"/>
      <c r="D671" s="21"/>
      <c r="G671" s="21"/>
    </row>
    <row r="672" ht="12.75" customHeight="1">
      <c r="B672" s="21"/>
      <c r="C672" s="21"/>
      <c r="D672" s="21"/>
      <c r="G672" s="21"/>
    </row>
    <row r="673" ht="12.75" customHeight="1">
      <c r="B673" s="21"/>
      <c r="C673" s="21"/>
      <c r="D673" s="21"/>
      <c r="G673" s="21"/>
    </row>
    <row r="674" ht="12.75" customHeight="1">
      <c r="B674" s="21"/>
      <c r="C674" s="21"/>
      <c r="D674" s="21"/>
      <c r="G674" s="21"/>
    </row>
    <row r="675" ht="12.75" customHeight="1">
      <c r="B675" s="21"/>
      <c r="C675" s="21"/>
      <c r="D675" s="21"/>
      <c r="G675" s="21"/>
    </row>
    <row r="676" ht="12.75" customHeight="1">
      <c r="B676" s="21"/>
      <c r="C676" s="21"/>
      <c r="D676" s="21"/>
      <c r="G676" s="21"/>
    </row>
    <row r="677" ht="12.75" customHeight="1">
      <c r="B677" s="21"/>
      <c r="C677" s="21"/>
      <c r="D677" s="21"/>
      <c r="G677" s="21"/>
    </row>
    <row r="678" ht="12.75" customHeight="1">
      <c r="B678" s="21"/>
      <c r="C678" s="21"/>
      <c r="D678" s="21"/>
      <c r="G678" s="21"/>
    </row>
    <row r="679" ht="12.75" customHeight="1">
      <c r="B679" s="21"/>
      <c r="C679" s="21"/>
      <c r="D679" s="21"/>
      <c r="G679" s="21"/>
    </row>
    <row r="680" ht="12.75" customHeight="1">
      <c r="B680" s="21"/>
      <c r="C680" s="21"/>
      <c r="D680" s="21"/>
      <c r="G680" s="21"/>
    </row>
    <row r="681" ht="12.75" customHeight="1">
      <c r="B681" s="21"/>
      <c r="C681" s="21"/>
      <c r="D681" s="21"/>
      <c r="G681" s="21"/>
    </row>
    <row r="682" ht="12.75" customHeight="1">
      <c r="B682" s="21"/>
      <c r="C682" s="21"/>
      <c r="D682" s="21"/>
      <c r="G682" s="21"/>
    </row>
    <row r="683" ht="12.75" customHeight="1">
      <c r="B683" s="21"/>
      <c r="C683" s="21"/>
      <c r="D683" s="21"/>
      <c r="G683" s="21"/>
    </row>
    <row r="684" ht="12.75" customHeight="1">
      <c r="B684" s="21"/>
      <c r="C684" s="21"/>
      <c r="D684" s="21"/>
      <c r="G684" s="21"/>
    </row>
    <row r="685" ht="12.75" customHeight="1">
      <c r="B685" s="21"/>
      <c r="C685" s="21"/>
      <c r="D685" s="21"/>
      <c r="G685" s="21"/>
    </row>
    <row r="686" ht="12.75" customHeight="1">
      <c r="B686" s="21"/>
      <c r="C686" s="21"/>
      <c r="D686" s="21"/>
      <c r="G686" s="21"/>
    </row>
    <row r="687" ht="12.75" customHeight="1">
      <c r="B687" s="21"/>
      <c r="C687" s="21"/>
      <c r="D687" s="21"/>
      <c r="G687" s="21"/>
    </row>
    <row r="688" ht="12.75" customHeight="1">
      <c r="B688" s="21"/>
      <c r="C688" s="21"/>
      <c r="D688" s="21"/>
      <c r="G688" s="21"/>
    </row>
    <row r="689" ht="12.75" customHeight="1">
      <c r="B689" s="21"/>
      <c r="C689" s="21"/>
      <c r="D689" s="21"/>
      <c r="G689" s="21"/>
    </row>
    <row r="690" ht="12.75" customHeight="1">
      <c r="B690" s="21"/>
      <c r="C690" s="21"/>
      <c r="D690" s="21"/>
      <c r="G690" s="21"/>
    </row>
    <row r="691" ht="12.75" customHeight="1">
      <c r="B691" s="21"/>
      <c r="C691" s="21"/>
      <c r="D691" s="21"/>
      <c r="G691" s="21"/>
    </row>
    <row r="692" ht="12.75" customHeight="1">
      <c r="B692" s="21"/>
      <c r="C692" s="21"/>
      <c r="D692" s="21"/>
      <c r="G692" s="21"/>
    </row>
    <row r="693" ht="12.75" customHeight="1">
      <c r="B693" s="21"/>
      <c r="C693" s="21"/>
      <c r="D693" s="21"/>
      <c r="G693" s="21"/>
    </row>
    <row r="694" ht="12.75" customHeight="1">
      <c r="B694" s="21"/>
      <c r="C694" s="21"/>
      <c r="D694" s="21"/>
      <c r="G694" s="21"/>
    </row>
    <row r="695" ht="12.75" customHeight="1">
      <c r="B695" s="21"/>
      <c r="C695" s="21"/>
      <c r="D695" s="21"/>
      <c r="G695" s="21"/>
    </row>
    <row r="696" ht="12.75" customHeight="1">
      <c r="B696" s="21"/>
      <c r="C696" s="21"/>
      <c r="D696" s="21"/>
      <c r="G696" s="21"/>
    </row>
    <row r="697" ht="12.75" customHeight="1">
      <c r="B697" s="21"/>
      <c r="C697" s="21"/>
      <c r="D697" s="21"/>
      <c r="G697" s="21"/>
    </row>
    <row r="698" ht="12.75" customHeight="1">
      <c r="B698" s="21"/>
      <c r="C698" s="21"/>
      <c r="D698" s="21"/>
      <c r="G698" s="21"/>
    </row>
    <row r="699" ht="12.75" customHeight="1">
      <c r="B699" s="21"/>
      <c r="C699" s="21"/>
      <c r="D699" s="21"/>
      <c r="G699" s="21"/>
    </row>
    <row r="700" ht="12.75" customHeight="1">
      <c r="B700" s="21"/>
      <c r="C700" s="21"/>
      <c r="D700" s="21"/>
      <c r="G700" s="21"/>
    </row>
    <row r="701" ht="12.75" customHeight="1">
      <c r="B701" s="21"/>
      <c r="C701" s="21"/>
      <c r="D701" s="21"/>
      <c r="G701" s="21"/>
    </row>
    <row r="702" ht="12.75" customHeight="1">
      <c r="B702" s="21"/>
      <c r="C702" s="21"/>
      <c r="D702" s="21"/>
      <c r="G702" s="21"/>
    </row>
    <row r="703" ht="12.75" customHeight="1">
      <c r="B703" s="21"/>
      <c r="C703" s="21"/>
      <c r="D703" s="21"/>
      <c r="G703" s="21"/>
    </row>
    <row r="704" ht="12.75" customHeight="1">
      <c r="B704" s="21"/>
      <c r="C704" s="21"/>
      <c r="D704" s="21"/>
      <c r="G704" s="21"/>
    </row>
    <row r="705" ht="12.75" customHeight="1">
      <c r="B705" s="21"/>
      <c r="C705" s="21"/>
      <c r="D705" s="21"/>
      <c r="G705" s="21"/>
    </row>
    <row r="706" ht="12.75" customHeight="1">
      <c r="B706" s="21"/>
      <c r="C706" s="21"/>
      <c r="D706" s="21"/>
      <c r="G706" s="21"/>
    </row>
    <row r="707" ht="12.75" customHeight="1">
      <c r="B707" s="21"/>
      <c r="C707" s="21"/>
      <c r="D707" s="21"/>
      <c r="G707" s="21"/>
    </row>
    <row r="708" ht="12.75" customHeight="1">
      <c r="B708" s="21"/>
      <c r="C708" s="21"/>
      <c r="D708" s="21"/>
      <c r="G708" s="21"/>
    </row>
    <row r="709" ht="12.75" customHeight="1">
      <c r="B709" s="21"/>
      <c r="C709" s="21"/>
      <c r="D709" s="21"/>
      <c r="G709" s="21"/>
    </row>
    <row r="710" ht="12.75" customHeight="1">
      <c r="B710" s="21"/>
      <c r="C710" s="21"/>
      <c r="D710" s="21"/>
      <c r="G710" s="21"/>
    </row>
    <row r="711" ht="12.75" customHeight="1">
      <c r="B711" s="21"/>
      <c r="C711" s="21"/>
      <c r="D711" s="21"/>
      <c r="G711" s="21"/>
    </row>
    <row r="712" ht="12.75" customHeight="1">
      <c r="B712" s="21"/>
      <c r="C712" s="21"/>
      <c r="D712" s="21"/>
      <c r="G712" s="21"/>
    </row>
    <row r="713" ht="12.75" customHeight="1">
      <c r="B713" s="21"/>
      <c r="C713" s="21"/>
      <c r="D713" s="21"/>
      <c r="G713" s="21"/>
    </row>
    <row r="714" ht="12.75" customHeight="1">
      <c r="B714" s="21"/>
      <c r="C714" s="21"/>
      <c r="D714" s="21"/>
      <c r="G714" s="21"/>
    </row>
    <row r="715" ht="12.75" customHeight="1">
      <c r="B715" s="21"/>
      <c r="C715" s="21"/>
      <c r="D715" s="21"/>
      <c r="G715" s="21"/>
    </row>
    <row r="716" ht="12.75" customHeight="1">
      <c r="B716" s="21"/>
      <c r="C716" s="21"/>
      <c r="D716" s="21"/>
      <c r="G716" s="21"/>
    </row>
    <row r="717" ht="12.75" customHeight="1">
      <c r="B717" s="21"/>
      <c r="C717" s="21"/>
      <c r="D717" s="21"/>
      <c r="G717" s="21"/>
    </row>
    <row r="718" ht="12.75" customHeight="1">
      <c r="B718" s="21"/>
      <c r="C718" s="21"/>
      <c r="D718" s="21"/>
      <c r="G718" s="21"/>
    </row>
    <row r="719" ht="12.75" customHeight="1">
      <c r="B719" s="21"/>
      <c r="C719" s="21"/>
      <c r="D719" s="21"/>
      <c r="G719" s="21"/>
    </row>
    <row r="720" ht="12.75" customHeight="1">
      <c r="B720" s="21"/>
      <c r="C720" s="21"/>
      <c r="D720" s="21"/>
      <c r="G720" s="21"/>
    </row>
    <row r="721" ht="12.75" customHeight="1">
      <c r="B721" s="21"/>
      <c r="C721" s="21"/>
      <c r="D721" s="21"/>
      <c r="G721" s="21"/>
    </row>
    <row r="722" ht="12.75" customHeight="1">
      <c r="B722" s="21"/>
      <c r="C722" s="21"/>
      <c r="D722" s="21"/>
      <c r="G722" s="21"/>
    </row>
    <row r="723" ht="12.75" customHeight="1">
      <c r="B723" s="21"/>
      <c r="C723" s="21"/>
      <c r="D723" s="21"/>
      <c r="G723" s="21"/>
    </row>
    <row r="724" ht="12.75" customHeight="1">
      <c r="B724" s="21"/>
      <c r="C724" s="21"/>
      <c r="D724" s="21"/>
      <c r="G724" s="21"/>
    </row>
    <row r="725" ht="12.75" customHeight="1">
      <c r="B725" s="21"/>
      <c r="C725" s="21"/>
      <c r="D725" s="21"/>
      <c r="G725" s="21"/>
    </row>
    <row r="726" ht="12.75" customHeight="1">
      <c r="B726" s="21"/>
      <c r="C726" s="21"/>
      <c r="D726" s="21"/>
      <c r="G726" s="21"/>
    </row>
    <row r="727" ht="12.75" customHeight="1">
      <c r="B727" s="21"/>
      <c r="C727" s="21"/>
      <c r="D727" s="21"/>
      <c r="G727" s="21"/>
    </row>
    <row r="728" ht="12.75" customHeight="1">
      <c r="B728" s="21"/>
      <c r="C728" s="21"/>
      <c r="D728" s="21"/>
      <c r="G728" s="21"/>
    </row>
    <row r="729" ht="12.75" customHeight="1">
      <c r="B729" s="21"/>
      <c r="C729" s="21"/>
      <c r="D729" s="21"/>
      <c r="G729" s="21"/>
    </row>
    <row r="730" ht="12.75" customHeight="1">
      <c r="B730" s="21"/>
      <c r="C730" s="21"/>
      <c r="D730" s="21"/>
      <c r="G730" s="21"/>
    </row>
    <row r="731" ht="12.75" customHeight="1">
      <c r="B731" s="21"/>
      <c r="C731" s="21"/>
      <c r="D731" s="21"/>
      <c r="G731" s="21"/>
    </row>
    <row r="732" ht="12.75" customHeight="1">
      <c r="B732" s="21"/>
      <c r="C732" s="21"/>
      <c r="D732" s="21"/>
      <c r="G732" s="21"/>
    </row>
    <row r="733" ht="12.75" customHeight="1">
      <c r="B733" s="21"/>
      <c r="C733" s="21"/>
      <c r="D733" s="21"/>
      <c r="G733" s="21"/>
    </row>
    <row r="734" ht="12.75" customHeight="1">
      <c r="B734" s="21"/>
      <c r="C734" s="21"/>
      <c r="D734" s="21"/>
      <c r="G734" s="21"/>
    </row>
    <row r="735" ht="12.75" customHeight="1">
      <c r="B735" s="21"/>
      <c r="C735" s="21"/>
      <c r="D735" s="21"/>
      <c r="G735" s="21"/>
    </row>
    <row r="736" ht="12.75" customHeight="1">
      <c r="B736" s="21"/>
      <c r="C736" s="21"/>
      <c r="D736" s="21"/>
      <c r="G736" s="21"/>
    </row>
    <row r="737" ht="12.75" customHeight="1">
      <c r="B737" s="21"/>
      <c r="C737" s="21"/>
      <c r="D737" s="21"/>
      <c r="G737" s="21"/>
    </row>
    <row r="738" ht="12.75" customHeight="1">
      <c r="B738" s="21"/>
      <c r="C738" s="21"/>
      <c r="D738" s="21"/>
      <c r="G738" s="21"/>
    </row>
    <row r="739" ht="12.75" customHeight="1">
      <c r="B739" s="21"/>
      <c r="C739" s="21"/>
      <c r="D739" s="21"/>
      <c r="G739" s="21"/>
    </row>
    <row r="740" ht="12.75" customHeight="1">
      <c r="B740" s="21"/>
      <c r="C740" s="21"/>
      <c r="D740" s="21"/>
      <c r="G740" s="21"/>
    </row>
    <row r="741" ht="12.75" customHeight="1">
      <c r="B741" s="21"/>
      <c r="C741" s="21"/>
      <c r="D741" s="21"/>
      <c r="G741" s="21"/>
    </row>
    <row r="742" ht="12.75" customHeight="1">
      <c r="B742" s="21"/>
      <c r="C742" s="21"/>
      <c r="D742" s="21"/>
      <c r="G742" s="21"/>
    </row>
    <row r="743" ht="12.75" customHeight="1">
      <c r="B743" s="21"/>
      <c r="C743" s="21"/>
      <c r="D743" s="21"/>
      <c r="G743" s="21"/>
    </row>
    <row r="744" ht="12.75" customHeight="1">
      <c r="B744" s="21"/>
      <c r="C744" s="21"/>
      <c r="D744" s="21"/>
      <c r="G744" s="21"/>
    </row>
    <row r="745" ht="12.75" customHeight="1">
      <c r="B745" s="21"/>
      <c r="C745" s="21"/>
      <c r="D745" s="21"/>
      <c r="G745" s="21"/>
    </row>
    <row r="746" ht="12.75" customHeight="1">
      <c r="B746" s="21"/>
      <c r="C746" s="21"/>
      <c r="D746" s="21"/>
      <c r="G746" s="21"/>
    </row>
    <row r="747" ht="12.75" customHeight="1">
      <c r="B747" s="21"/>
      <c r="C747" s="21"/>
      <c r="D747" s="21"/>
      <c r="G747" s="21"/>
    </row>
    <row r="748" ht="12.75" customHeight="1">
      <c r="B748" s="21"/>
      <c r="C748" s="21"/>
      <c r="D748" s="21"/>
      <c r="G748" s="21"/>
    </row>
    <row r="749" ht="12.75" customHeight="1">
      <c r="B749" s="21"/>
      <c r="C749" s="21"/>
      <c r="D749" s="21"/>
      <c r="G749" s="21"/>
    </row>
    <row r="750" ht="12.75" customHeight="1">
      <c r="B750" s="21"/>
      <c r="C750" s="21"/>
      <c r="D750" s="21"/>
      <c r="G750" s="21"/>
    </row>
    <row r="751" ht="12.75" customHeight="1">
      <c r="B751" s="21"/>
      <c r="C751" s="21"/>
      <c r="D751" s="21"/>
      <c r="G751" s="21"/>
    </row>
    <row r="752" ht="12.75" customHeight="1">
      <c r="B752" s="21"/>
      <c r="C752" s="21"/>
      <c r="D752" s="21"/>
      <c r="G752" s="21"/>
    </row>
    <row r="753" ht="12.75" customHeight="1">
      <c r="B753" s="21"/>
      <c r="C753" s="21"/>
      <c r="D753" s="21"/>
      <c r="G753" s="21"/>
    </row>
    <row r="754" ht="12.75" customHeight="1">
      <c r="B754" s="21"/>
      <c r="C754" s="21"/>
      <c r="D754" s="21"/>
      <c r="G754" s="21"/>
    </row>
    <row r="755" ht="12.75" customHeight="1">
      <c r="B755" s="21"/>
      <c r="C755" s="21"/>
      <c r="D755" s="21"/>
      <c r="G755" s="21"/>
    </row>
    <row r="756" ht="12.75" customHeight="1">
      <c r="B756" s="21"/>
      <c r="C756" s="21"/>
      <c r="D756" s="21"/>
      <c r="G756" s="21"/>
    </row>
    <row r="757" ht="12.75" customHeight="1">
      <c r="B757" s="21"/>
      <c r="C757" s="21"/>
      <c r="D757" s="21"/>
      <c r="G757" s="21"/>
    </row>
    <row r="758" ht="12.75" customHeight="1">
      <c r="B758" s="21"/>
      <c r="C758" s="21"/>
      <c r="D758" s="21"/>
      <c r="G758" s="21"/>
    </row>
    <row r="759" ht="12.75" customHeight="1">
      <c r="B759" s="21"/>
      <c r="C759" s="21"/>
      <c r="D759" s="21"/>
      <c r="G759" s="21"/>
    </row>
    <row r="760" ht="12.75" customHeight="1">
      <c r="B760" s="21"/>
      <c r="C760" s="21"/>
      <c r="D760" s="21"/>
      <c r="G760" s="21"/>
    </row>
    <row r="761" ht="12.75" customHeight="1">
      <c r="B761" s="21"/>
      <c r="C761" s="21"/>
      <c r="D761" s="21"/>
      <c r="G761" s="21"/>
    </row>
    <row r="762" ht="12.75" customHeight="1">
      <c r="B762" s="21"/>
      <c r="C762" s="21"/>
      <c r="D762" s="21"/>
      <c r="G762" s="21"/>
    </row>
    <row r="763" ht="12.75" customHeight="1">
      <c r="B763" s="21"/>
      <c r="C763" s="21"/>
      <c r="D763" s="21"/>
      <c r="G763" s="21"/>
    </row>
    <row r="764" ht="12.75" customHeight="1">
      <c r="B764" s="21"/>
      <c r="C764" s="21"/>
      <c r="D764" s="21"/>
      <c r="G764" s="21"/>
    </row>
    <row r="765" ht="12.75" customHeight="1">
      <c r="B765" s="21"/>
      <c r="C765" s="21"/>
      <c r="D765" s="21"/>
      <c r="G765" s="21"/>
    </row>
    <row r="766" ht="12.75" customHeight="1">
      <c r="B766" s="21"/>
      <c r="C766" s="21"/>
      <c r="D766" s="21"/>
      <c r="G766" s="21"/>
    </row>
    <row r="767" ht="12.75" customHeight="1">
      <c r="B767" s="21"/>
      <c r="C767" s="21"/>
      <c r="D767" s="21"/>
      <c r="G767" s="21"/>
    </row>
    <row r="768" ht="12.75" customHeight="1">
      <c r="B768" s="21"/>
      <c r="C768" s="21"/>
      <c r="D768" s="21"/>
      <c r="G768" s="21"/>
    </row>
    <row r="769" ht="12.75" customHeight="1">
      <c r="B769" s="21"/>
      <c r="C769" s="21"/>
      <c r="D769" s="21"/>
      <c r="G769" s="21"/>
    </row>
    <row r="770" ht="12.75" customHeight="1">
      <c r="B770" s="21"/>
      <c r="C770" s="21"/>
      <c r="D770" s="21"/>
      <c r="G770" s="21"/>
    </row>
    <row r="771" ht="12.75" customHeight="1">
      <c r="B771" s="21"/>
      <c r="C771" s="21"/>
      <c r="D771" s="21"/>
      <c r="G771" s="21"/>
    </row>
    <row r="772" ht="12.75" customHeight="1">
      <c r="B772" s="21"/>
      <c r="C772" s="21"/>
      <c r="D772" s="21"/>
      <c r="G772" s="21"/>
    </row>
    <row r="773" ht="12.75" customHeight="1">
      <c r="B773" s="21"/>
      <c r="C773" s="21"/>
      <c r="D773" s="21"/>
      <c r="G773" s="21"/>
    </row>
    <row r="774" ht="12.75" customHeight="1">
      <c r="B774" s="21"/>
      <c r="C774" s="21"/>
      <c r="D774" s="21"/>
      <c r="G774" s="21"/>
    </row>
    <row r="775" ht="12.75" customHeight="1">
      <c r="B775" s="21"/>
      <c r="C775" s="21"/>
      <c r="D775" s="21"/>
      <c r="G775" s="21"/>
    </row>
    <row r="776" ht="12.75" customHeight="1">
      <c r="B776" s="21"/>
      <c r="C776" s="21"/>
      <c r="D776" s="21"/>
      <c r="G776" s="21"/>
    </row>
    <row r="777" ht="12.75" customHeight="1">
      <c r="B777" s="21"/>
      <c r="C777" s="21"/>
      <c r="D777" s="21"/>
      <c r="G777" s="21"/>
    </row>
    <row r="778" ht="12.75" customHeight="1">
      <c r="B778" s="21"/>
      <c r="C778" s="21"/>
      <c r="D778" s="21"/>
      <c r="G778" s="21"/>
    </row>
    <row r="779" ht="12.75" customHeight="1">
      <c r="B779" s="21"/>
      <c r="C779" s="21"/>
      <c r="D779" s="21"/>
      <c r="G779" s="21"/>
    </row>
    <row r="780" ht="12.75" customHeight="1">
      <c r="B780" s="21"/>
      <c r="C780" s="21"/>
      <c r="D780" s="21"/>
      <c r="G780" s="21"/>
    </row>
    <row r="781" ht="12.75" customHeight="1">
      <c r="B781" s="21"/>
      <c r="C781" s="21"/>
      <c r="D781" s="21"/>
      <c r="G781" s="21"/>
    </row>
    <row r="782" ht="12.75" customHeight="1">
      <c r="B782" s="21"/>
      <c r="C782" s="21"/>
      <c r="D782" s="21"/>
      <c r="G782" s="21"/>
    </row>
    <row r="783" ht="12.75" customHeight="1">
      <c r="B783" s="21"/>
      <c r="C783" s="21"/>
      <c r="D783" s="21"/>
      <c r="G783" s="21"/>
    </row>
    <row r="784" ht="12.75" customHeight="1">
      <c r="B784" s="21"/>
      <c r="C784" s="21"/>
      <c r="D784" s="21"/>
      <c r="G784" s="21"/>
    </row>
    <row r="785" ht="12.75" customHeight="1">
      <c r="B785" s="21"/>
      <c r="C785" s="21"/>
      <c r="D785" s="21"/>
      <c r="G785" s="21"/>
    </row>
    <row r="786" ht="12.75" customHeight="1">
      <c r="B786" s="21"/>
      <c r="C786" s="21"/>
      <c r="D786" s="21"/>
      <c r="G786" s="21"/>
    </row>
    <row r="787" ht="12.75" customHeight="1">
      <c r="B787" s="21"/>
      <c r="C787" s="21"/>
      <c r="D787" s="21"/>
      <c r="G787" s="21"/>
    </row>
    <row r="788" ht="12.75" customHeight="1">
      <c r="B788" s="21"/>
      <c r="C788" s="21"/>
      <c r="D788" s="21"/>
      <c r="G788" s="21"/>
    </row>
    <row r="789" ht="12.75" customHeight="1">
      <c r="B789" s="21"/>
      <c r="C789" s="21"/>
      <c r="D789" s="21"/>
      <c r="G789" s="21"/>
    </row>
    <row r="790" ht="12.75" customHeight="1">
      <c r="B790" s="21"/>
      <c r="C790" s="21"/>
      <c r="D790" s="21"/>
      <c r="G790" s="21"/>
    </row>
    <row r="791" ht="12.75" customHeight="1">
      <c r="B791" s="21"/>
      <c r="C791" s="21"/>
      <c r="D791" s="21"/>
      <c r="G791" s="21"/>
    </row>
    <row r="792" ht="12.75" customHeight="1">
      <c r="B792" s="21"/>
      <c r="C792" s="21"/>
      <c r="D792" s="21"/>
      <c r="G792" s="21"/>
    </row>
    <row r="793" ht="12.75" customHeight="1">
      <c r="B793" s="21"/>
      <c r="C793" s="21"/>
      <c r="D793" s="21"/>
      <c r="G793" s="21"/>
    </row>
    <row r="794" ht="12.75" customHeight="1">
      <c r="B794" s="21"/>
      <c r="C794" s="21"/>
      <c r="D794" s="21"/>
      <c r="G794" s="21"/>
    </row>
    <row r="795" ht="12.75" customHeight="1">
      <c r="B795" s="21"/>
      <c r="C795" s="21"/>
      <c r="D795" s="21"/>
      <c r="G795" s="21"/>
    </row>
    <row r="796" ht="12.75" customHeight="1">
      <c r="B796" s="21"/>
      <c r="C796" s="21"/>
      <c r="D796" s="21"/>
      <c r="G796" s="21"/>
    </row>
    <row r="797" ht="12.75" customHeight="1">
      <c r="B797" s="21"/>
      <c r="C797" s="21"/>
      <c r="D797" s="21"/>
      <c r="G797" s="21"/>
    </row>
    <row r="798" ht="12.75" customHeight="1">
      <c r="B798" s="21"/>
      <c r="C798" s="21"/>
      <c r="D798" s="21"/>
      <c r="G798" s="21"/>
    </row>
    <row r="799" ht="12.75" customHeight="1">
      <c r="B799" s="21"/>
      <c r="C799" s="21"/>
      <c r="D799" s="21"/>
      <c r="G799" s="21"/>
    </row>
    <row r="800" ht="12.75" customHeight="1">
      <c r="B800" s="21"/>
      <c r="C800" s="21"/>
      <c r="D800" s="21"/>
      <c r="G800" s="21"/>
    </row>
    <row r="801" ht="12.75" customHeight="1">
      <c r="B801" s="21"/>
      <c r="C801" s="21"/>
      <c r="D801" s="21"/>
      <c r="G801" s="21"/>
    </row>
    <row r="802" ht="12.75" customHeight="1">
      <c r="B802" s="21"/>
      <c r="C802" s="21"/>
      <c r="D802" s="21"/>
      <c r="G802" s="21"/>
    </row>
    <row r="803" ht="12.75" customHeight="1">
      <c r="B803" s="21"/>
      <c r="C803" s="21"/>
      <c r="D803" s="21"/>
      <c r="G803" s="21"/>
    </row>
    <row r="804" ht="12.75" customHeight="1">
      <c r="B804" s="21"/>
      <c r="C804" s="21"/>
      <c r="D804" s="21"/>
      <c r="G804" s="21"/>
    </row>
    <row r="805" ht="12.75" customHeight="1">
      <c r="B805" s="21"/>
      <c r="C805" s="21"/>
      <c r="D805" s="21"/>
      <c r="G805" s="21"/>
    </row>
    <row r="806" ht="12.75" customHeight="1">
      <c r="B806" s="21"/>
      <c r="C806" s="21"/>
      <c r="D806" s="21"/>
      <c r="G806" s="21"/>
    </row>
    <row r="807" ht="12.75" customHeight="1">
      <c r="B807" s="21"/>
      <c r="C807" s="21"/>
      <c r="D807" s="21"/>
      <c r="G807" s="21"/>
    </row>
    <row r="808" ht="12.75" customHeight="1">
      <c r="B808" s="21"/>
      <c r="C808" s="21"/>
      <c r="D808" s="21"/>
      <c r="G808" s="21"/>
    </row>
    <row r="809" ht="12.75" customHeight="1">
      <c r="B809" s="21"/>
      <c r="C809" s="21"/>
      <c r="D809" s="21"/>
      <c r="G809" s="21"/>
    </row>
    <row r="810" ht="12.75" customHeight="1">
      <c r="B810" s="21"/>
      <c r="C810" s="21"/>
      <c r="D810" s="21"/>
      <c r="G810" s="21"/>
    </row>
    <row r="811" ht="12.75" customHeight="1">
      <c r="B811" s="21"/>
      <c r="C811" s="21"/>
      <c r="D811" s="21"/>
      <c r="G811" s="21"/>
    </row>
    <row r="812" ht="12.75" customHeight="1">
      <c r="B812" s="21"/>
      <c r="C812" s="21"/>
      <c r="D812" s="21"/>
      <c r="G812" s="21"/>
    </row>
    <row r="813" ht="12.75" customHeight="1">
      <c r="B813" s="21"/>
      <c r="C813" s="21"/>
      <c r="D813" s="21"/>
      <c r="G813" s="21"/>
    </row>
    <row r="814" ht="12.75" customHeight="1">
      <c r="B814" s="21"/>
      <c r="C814" s="21"/>
      <c r="D814" s="21"/>
      <c r="G814" s="21"/>
    </row>
    <row r="815" ht="12.75" customHeight="1">
      <c r="B815" s="21"/>
      <c r="C815" s="21"/>
      <c r="D815" s="21"/>
      <c r="G815" s="21"/>
    </row>
    <row r="816" ht="12.75" customHeight="1">
      <c r="B816" s="21"/>
      <c r="C816" s="21"/>
      <c r="D816" s="21"/>
      <c r="G816" s="21"/>
    </row>
    <row r="817" ht="12.75" customHeight="1">
      <c r="B817" s="21"/>
      <c r="C817" s="21"/>
      <c r="D817" s="21"/>
      <c r="G817" s="21"/>
    </row>
    <row r="818" ht="12.75" customHeight="1">
      <c r="B818" s="21"/>
      <c r="C818" s="21"/>
      <c r="D818" s="21"/>
      <c r="G818" s="21"/>
    </row>
    <row r="819" ht="12.75" customHeight="1">
      <c r="B819" s="21"/>
      <c r="C819" s="21"/>
      <c r="D819" s="21"/>
      <c r="G819" s="21"/>
    </row>
    <row r="820" ht="12.75" customHeight="1">
      <c r="B820" s="21"/>
      <c r="C820" s="21"/>
      <c r="D820" s="21"/>
      <c r="G820" s="21"/>
    </row>
    <row r="821" ht="12.75" customHeight="1">
      <c r="B821" s="21"/>
      <c r="C821" s="21"/>
      <c r="D821" s="21"/>
      <c r="G821" s="21"/>
    </row>
    <row r="822" ht="12.75" customHeight="1">
      <c r="B822" s="21"/>
      <c r="C822" s="21"/>
      <c r="D822" s="21"/>
      <c r="G822" s="21"/>
    </row>
    <row r="823" ht="12.75" customHeight="1">
      <c r="B823" s="21"/>
      <c r="C823" s="21"/>
      <c r="D823" s="21"/>
      <c r="G823" s="21"/>
    </row>
    <row r="824" ht="12.75" customHeight="1">
      <c r="B824" s="21"/>
      <c r="C824" s="21"/>
      <c r="D824" s="21"/>
      <c r="G824" s="21"/>
    </row>
    <row r="825" ht="12.75" customHeight="1">
      <c r="B825" s="21"/>
      <c r="C825" s="21"/>
      <c r="D825" s="21"/>
      <c r="G825" s="21"/>
    </row>
    <row r="826" ht="12.75" customHeight="1">
      <c r="B826" s="21"/>
      <c r="C826" s="21"/>
      <c r="D826" s="21"/>
      <c r="G826" s="21"/>
    </row>
    <row r="827" ht="12.75" customHeight="1">
      <c r="B827" s="21"/>
      <c r="C827" s="21"/>
      <c r="D827" s="21"/>
      <c r="G827" s="21"/>
    </row>
    <row r="828" ht="12.75" customHeight="1">
      <c r="B828" s="21"/>
      <c r="C828" s="21"/>
      <c r="D828" s="21"/>
      <c r="G828" s="21"/>
    </row>
    <row r="829" ht="12.75" customHeight="1">
      <c r="B829" s="21"/>
      <c r="C829" s="21"/>
      <c r="D829" s="21"/>
      <c r="G829" s="21"/>
    </row>
    <row r="830" ht="12.75" customHeight="1">
      <c r="B830" s="21"/>
      <c r="C830" s="21"/>
      <c r="D830" s="21"/>
      <c r="G830" s="21"/>
    </row>
    <row r="831" ht="12.75" customHeight="1">
      <c r="B831" s="21"/>
      <c r="C831" s="21"/>
      <c r="D831" s="21"/>
      <c r="G831" s="21"/>
    </row>
    <row r="832" ht="12.75" customHeight="1">
      <c r="B832" s="21"/>
      <c r="C832" s="21"/>
      <c r="D832" s="21"/>
      <c r="G832" s="21"/>
    </row>
    <row r="833" ht="12.75" customHeight="1">
      <c r="B833" s="21"/>
      <c r="C833" s="21"/>
      <c r="D833" s="21"/>
      <c r="G833" s="21"/>
    </row>
    <row r="834" ht="12.75" customHeight="1">
      <c r="B834" s="21"/>
      <c r="C834" s="21"/>
      <c r="D834" s="21"/>
      <c r="G834" s="21"/>
    </row>
    <row r="835" ht="12.75" customHeight="1">
      <c r="B835" s="21"/>
      <c r="C835" s="21"/>
      <c r="D835" s="21"/>
      <c r="G835" s="21"/>
    </row>
    <row r="836" ht="12.75" customHeight="1">
      <c r="B836" s="21"/>
      <c r="C836" s="21"/>
      <c r="D836" s="21"/>
      <c r="G836" s="21"/>
    </row>
    <row r="837" ht="12.75" customHeight="1">
      <c r="B837" s="21"/>
      <c r="C837" s="21"/>
      <c r="D837" s="21"/>
      <c r="G837" s="21"/>
    </row>
    <row r="838" ht="12.75" customHeight="1">
      <c r="B838" s="21"/>
      <c r="C838" s="21"/>
      <c r="D838" s="21"/>
      <c r="G838" s="21"/>
    </row>
    <row r="839" ht="12.75" customHeight="1">
      <c r="B839" s="21"/>
      <c r="C839" s="21"/>
      <c r="D839" s="21"/>
      <c r="G839" s="21"/>
    </row>
    <row r="840" ht="12.75" customHeight="1">
      <c r="B840" s="21"/>
      <c r="C840" s="21"/>
      <c r="D840" s="21"/>
      <c r="G840" s="21"/>
    </row>
    <row r="841" ht="12.75" customHeight="1">
      <c r="B841" s="21"/>
      <c r="C841" s="21"/>
      <c r="D841" s="21"/>
      <c r="G841" s="21"/>
    </row>
    <row r="842" ht="12.75" customHeight="1">
      <c r="B842" s="21"/>
      <c r="C842" s="21"/>
      <c r="D842" s="21"/>
      <c r="G842" s="21"/>
    </row>
    <row r="843" ht="12.75" customHeight="1">
      <c r="B843" s="21"/>
      <c r="C843" s="21"/>
      <c r="D843" s="21"/>
      <c r="G843" s="21"/>
    </row>
    <row r="844" ht="12.75" customHeight="1">
      <c r="B844" s="21"/>
      <c r="C844" s="21"/>
      <c r="D844" s="21"/>
      <c r="G844" s="21"/>
    </row>
    <row r="845" ht="12.75" customHeight="1">
      <c r="B845" s="21"/>
      <c r="C845" s="21"/>
      <c r="D845" s="21"/>
      <c r="G845" s="21"/>
    </row>
    <row r="846" ht="12.75" customHeight="1">
      <c r="B846" s="21"/>
      <c r="C846" s="21"/>
      <c r="D846" s="21"/>
      <c r="G846" s="21"/>
    </row>
    <row r="847" ht="12.75" customHeight="1">
      <c r="B847" s="21"/>
      <c r="C847" s="21"/>
      <c r="D847" s="21"/>
      <c r="G847" s="21"/>
    </row>
    <row r="848" ht="12.75" customHeight="1">
      <c r="B848" s="21"/>
      <c r="C848" s="21"/>
      <c r="D848" s="21"/>
      <c r="G848" s="21"/>
    </row>
    <row r="849" ht="12.75" customHeight="1">
      <c r="B849" s="21"/>
      <c r="C849" s="21"/>
      <c r="D849" s="21"/>
      <c r="G849" s="21"/>
    </row>
    <row r="850" ht="12.75" customHeight="1">
      <c r="B850" s="21"/>
      <c r="C850" s="21"/>
      <c r="D850" s="21"/>
      <c r="G850" s="21"/>
    </row>
    <row r="851" ht="12.75" customHeight="1">
      <c r="B851" s="21"/>
      <c r="C851" s="21"/>
      <c r="D851" s="21"/>
      <c r="G851" s="21"/>
    </row>
    <row r="852" ht="12.75" customHeight="1">
      <c r="B852" s="21"/>
      <c r="C852" s="21"/>
      <c r="D852" s="21"/>
      <c r="G852" s="21"/>
    </row>
    <row r="853" ht="12.75" customHeight="1">
      <c r="B853" s="21"/>
      <c r="C853" s="21"/>
      <c r="D853" s="21"/>
      <c r="G853" s="21"/>
    </row>
    <row r="854" ht="12.75" customHeight="1">
      <c r="B854" s="21"/>
      <c r="C854" s="21"/>
      <c r="D854" s="21"/>
      <c r="G854" s="21"/>
    </row>
    <row r="855" ht="12.75" customHeight="1">
      <c r="B855" s="21"/>
      <c r="C855" s="21"/>
      <c r="D855" s="21"/>
      <c r="G855" s="21"/>
    </row>
    <row r="856" ht="12.75" customHeight="1">
      <c r="B856" s="21"/>
      <c r="C856" s="21"/>
      <c r="D856" s="21"/>
      <c r="G856" s="21"/>
    </row>
    <row r="857" ht="12.75" customHeight="1">
      <c r="B857" s="21"/>
      <c r="C857" s="21"/>
      <c r="D857" s="21"/>
      <c r="G857" s="21"/>
    </row>
    <row r="858" ht="12.75" customHeight="1">
      <c r="B858" s="21"/>
      <c r="C858" s="21"/>
      <c r="D858" s="21"/>
      <c r="G858" s="21"/>
    </row>
    <row r="859" ht="12.75" customHeight="1">
      <c r="B859" s="21"/>
      <c r="C859" s="21"/>
      <c r="D859" s="21"/>
      <c r="G859" s="21"/>
    </row>
    <row r="860" ht="12.75" customHeight="1">
      <c r="B860" s="21"/>
      <c r="C860" s="21"/>
      <c r="D860" s="21"/>
      <c r="G860" s="21"/>
    </row>
    <row r="861" ht="12.75" customHeight="1">
      <c r="B861" s="21"/>
      <c r="C861" s="21"/>
      <c r="D861" s="21"/>
      <c r="G861" s="21"/>
    </row>
    <row r="862" ht="12.75" customHeight="1">
      <c r="B862" s="21"/>
      <c r="C862" s="21"/>
      <c r="D862" s="21"/>
      <c r="G862" s="21"/>
    </row>
    <row r="863" ht="12.75" customHeight="1">
      <c r="B863" s="21"/>
      <c r="C863" s="21"/>
      <c r="D863" s="21"/>
      <c r="G863" s="21"/>
    </row>
    <row r="864" ht="12.75" customHeight="1">
      <c r="B864" s="21"/>
      <c r="C864" s="21"/>
      <c r="D864" s="21"/>
      <c r="G864" s="21"/>
    </row>
    <row r="865" ht="12.75" customHeight="1">
      <c r="B865" s="21"/>
      <c r="C865" s="21"/>
      <c r="D865" s="21"/>
      <c r="G865" s="21"/>
    </row>
    <row r="866" ht="12.75" customHeight="1">
      <c r="B866" s="21"/>
      <c r="C866" s="21"/>
      <c r="D866" s="21"/>
      <c r="G866" s="21"/>
    </row>
    <row r="867" ht="12.75" customHeight="1">
      <c r="B867" s="21"/>
      <c r="C867" s="21"/>
      <c r="D867" s="21"/>
      <c r="G867" s="21"/>
    </row>
    <row r="868" ht="12.75" customHeight="1">
      <c r="B868" s="21"/>
      <c r="C868" s="21"/>
      <c r="D868" s="21"/>
      <c r="G868" s="21"/>
    </row>
    <row r="869" ht="12.75" customHeight="1">
      <c r="B869" s="21"/>
      <c r="C869" s="21"/>
      <c r="D869" s="21"/>
      <c r="G869" s="21"/>
    </row>
    <row r="870" ht="12.75" customHeight="1">
      <c r="B870" s="21"/>
      <c r="C870" s="21"/>
      <c r="D870" s="21"/>
      <c r="G870" s="21"/>
    </row>
    <row r="871" ht="12.75" customHeight="1">
      <c r="B871" s="21"/>
      <c r="C871" s="21"/>
      <c r="D871" s="21"/>
      <c r="G871" s="21"/>
    </row>
    <row r="872" ht="12.75" customHeight="1">
      <c r="B872" s="21"/>
      <c r="C872" s="21"/>
      <c r="D872" s="21"/>
      <c r="G872" s="21"/>
    </row>
    <row r="873" ht="12.75" customHeight="1">
      <c r="B873" s="21"/>
      <c r="C873" s="21"/>
      <c r="D873" s="21"/>
      <c r="G873" s="21"/>
    </row>
    <row r="874" ht="12.75" customHeight="1">
      <c r="B874" s="21"/>
      <c r="C874" s="21"/>
      <c r="D874" s="21"/>
      <c r="G874" s="21"/>
    </row>
    <row r="875" ht="12.75" customHeight="1">
      <c r="B875" s="21"/>
      <c r="C875" s="21"/>
      <c r="D875" s="21"/>
      <c r="G875" s="21"/>
    </row>
    <row r="876" ht="12.75" customHeight="1">
      <c r="B876" s="21"/>
      <c r="C876" s="21"/>
      <c r="D876" s="21"/>
      <c r="G876" s="21"/>
    </row>
    <row r="877" ht="12.75" customHeight="1">
      <c r="B877" s="21"/>
      <c r="C877" s="21"/>
      <c r="D877" s="21"/>
      <c r="G877" s="21"/>
    </row>
    <row r="878" ht="12.75" customHeight="1">
      <c r="B878" s="21"/>
      <c r="C878" s="21"/>
      <c r="D878" s="21"/>
      <c r="G878" s="21"/>
    </row>
    <row r="879" ht="12.75" customHeight="1">
      <c r="B879" s="21"/>
      <c r="C879" s="21"/>
      <c r="D879" s="21"/>
      <c r="G879" s="21"/>
    </row>
    <row r="880" ht="12.75" customHeight="1">
      <c r="B880" s="21"/>
      <c r="C880" s="21"/>
      <c r="D880" s="21"/>
      <c r="G880" s="21"/>
    </row>
    <row r="881" ht="12.75" customHeight="1">
      <c r="B881" s="21"/>
      <c r="C881" s="21"/>
      <c r="D881" s="21"/>
      <c r="G881" s="21"/>
    </row>
    <row r="882" ht="12.75" customHeight="1">
      <c r="B882" s="21"/>
      <c r="C882" s="21"/>
      <c r="D882" s="21"/>
      <c r="G882" s="21"/>
    </row>
    <row r="883" ht="12.75" customHeight="1">
      <c r="B883" s="21"/>
      <c r="C883" s="21"/>
      <c r="D883" s="21"/>
      <c r="G883" s="21"/>
    </row>
    <row r="884" ht="12.75" customHeight="1">
      <c r="B884" s="21"/>
      <c r="C884" s="21"/>
      <c r="D884" s="21"/>
      <c r="G884" s="21"/>
    </row>
    <row r="885" ht="12.75" customHeight="1">
      <c r="B885" s="21"/>
      <c r="C885" s="21"/>
      <c r="D885" s="21"/>
      <c r="G885" s="21"/>
    </row>
    <row r="886" ht="12.75" customHeight="1">
      <c r="B886" s="21"/>
      <c r="C886" s="21"/>
      <c r="D886" s="21"/>
      <c r="G886" s="21"/>
    </row>
    <row r="887" ht="12.75" customHeight="1">
      <c r="B887" s="21"/>
      <c r="C887" s="21"/>
      <c r="D887" s="21"/>
      <c r="G887" s="21"/>
    </row>
    <row r="888" ht="12.75" customHeight="1">
      <c r="B888" s="21"/>
      <c r="C888" s="21"/>
      <c r="D888" s="21"/>
      <c r="G888" s="21"/>
    </row>
    <row r="889" ht="12.75" customHeight="1">
      <c r="B889" s="21"/>
      <c r="C889" s="21"/>
      <c r="D889" s="21"/>
      <c r="G889" s="21"/>
    </row>
    <row r="890" ht="12.75" customHeight="1">
      <c r="B890" s="21"/>
      <c r="C890" s="21"/>
      <c r="D890" s="21"/>
      <c r="G890" s="21"/>
    </row>
    <row r="891" ht="12.75" customHeight="1">
      <c r="B891" s="21"/>
      <c r="C891" s="21"/>
      <c r="D891" s="21"/>
      <c r="G891" s="21"/>
    </row>
    <row r="892" ht="12.75" customHeight="1">
      <c r="B892" s="21"/>
      <c r="C892" s="21"/>
      <c r="D892" s="21"/>
      <c r="G892" s="21"/>
    </row>
    <row r="893" ht="12.75" customHeight="1">
      <c r="B893" s="21"/>
      <c r="C893" s="21"/>
      <c r="D893" s="21"/>
      <c r="G893" s="21"/>
    </row>
    <row r="894" ht="12.75" customHeight="1">
      <c r="B894" s="21"/>
      <c r="C894" s="21"/>
      <c r="D894" s="21"/>
      <c r="G894" s="21"/>
    </row>
    <row r="895" ht="12.75" customHeight="1">
      <c r="B895" s="21"/>
      <c r="C895" s="21"/>
      <c r="D895" s="21"/>
      <c r="G895" s="21"/>
    </row>
    <row r="896" ht="12.75" customHeight="1">
      <c r="B896" s="21"/>
      <c r="C896" s="21"/>
      <c r="D896" s="21"/>
      <c r="G896" s="21"/>
    </row>
    <row r="897" ht="12.75" customHeight="1">
      <c r="B897" s="21"/>
      <c r="C897" s="21"/>
      <c r="D897" s="21"/>
      <c r="G897" s="21"/>
    </row>
    <row r="898" ht="12.75" customHeight="1">
      <c r="B898" s="21"/>
      <c r="C898" s="21"/>
      <c r="D898" s="21"/>
      <c r="G898" s="21"/>
    </row>
    <row r="899" ht="12.75" customHeight="1">
      <c r="B899" s="21"/>
      <c r="C899" s="21"/>
      <c r="D899" s="21"/>
      <c r="G899" s="21"/>
    </row>
    <row r="900" ht="12.75" customHeight="1">
      <c r="B900" s="21"/>
      <c r="C900" s="21"/>
      <c r="D900" s="21"/>
      <c r="G900" s="21"/>
    </row>
    <row r="901" ht="12.75" customHeight="1">
      <c r="B901" s="21"/>
      <c r="C901" s="21"/>
      <c r="D901" s="21"/>
      <c r="G901" s="21"/>
    </row>
    <row r="902" ht="12.75" customHeight="1">
      <c r="B902" s="21"/>
      <c r="C902" s="21"/>
      <c r="D902" s="21"/>
      <c r="G902" s="21"/>
    </row>
    <row r="903" ht="12.75" customHeight="1">
      <c r="B903" s="21"/>
      <c r="C903" s="21"/>
      <c r="D903" s="21"/>
      <c r="G903" s="21"/>
    </row>
    <row r="904" ht="12.75" customHeight="1">
      <c r="B904" s="21"/>
      <c r="C904" s="21"/>
      <c r="D904" s="21"/>
      <c r="G904" s="21"/>
    </row>
    <row r="905" ht="12.75" customHeight="1">
      <c r="B905" s="21"/>
      <c r="C905" s="21"/>
      <c r="D905" s="21"/>
      <c r="G905" s="21"/>
    </row>
    <row r="906" ht="12.75" customHeight="1">
      <c r="B906" s="21"/>
      <c r="C906" s="21"/>
      <c r="D906" s="21"/>
      <c r="G906" s="21"/>
    </row>
    <row r="907" ht="12.75" customHeight="1">
      <c r="B907" s="21"/>
      <c r="C907" s="21"/>
      <c r="D907" s="21"/>
      <c r="G907" s="21"/>
    </row>
    <row r="908" ht="12.75" customHeight="1">
      <c r="B908" s="21"/>
      <c r="C908" s="21"/>
      <c r="D908" s="21"/>
      <c r="G908" s="21"/>
    </row>
    <row r="909" ht="12.75" customHeight="1">
      <c r="B909" s="21"/>
      <c r="C909" s="21"/>
      <c r="D909" s="21"/>
      <c r="G909" s="21"/>
    </row>
    <row r="910" ht="12.75" customHeight="1">
      <c r="B910" s="21"/>
      <c r="C910" s="21"/>
      <c r="D910" s="21"/>
      <c r="G910" s="21"/>
    </row>
    <row r="911" ht="12.75" customHeight="1">
      <c r="B911" s="21"/>
      <c r="C911" s="21"/>
      <c r="D911" s="21"/>
      <c r="G911" s="21"/>
    </row>
    <row r="912" ht="12.75" customHeight="1">
      <c r="B912" s="21"/>
      <c r="C912" s="21"/>
      <c r="D912" s="21"/>
      <c r="G912" s="21"/>
    </row>
    <row r="913" ht="12.75" customHeight="1">
      <c r="B913" s="21"/>
      <c r="C913" s="21"/>
      <c r="D913" s="21"/>
      <c r="G913" s="21"/>
    </row>
    <row r="914" ht="12.75" customHeight="1">
      <c r="B914" s="21"/>
      <c r="C914" s="21"/>
      <c r="D914" s="21"/>
      <c r="G914" s="21"/>
    </row>
    <row r="915" ht="12.75" customHeight="1">
      <c r="B915" s="21"/>
      <c r="C915" s="21"/>
      <c r="D915" s="21"/>
      <c r="G915" s="21"/>
    </row>
    <row r="916" ht="12.75" customHeight="1">
      <c r="B916" s="21"/>
      <c r="C916" s="21"/>
      <c r="D916" s="21"/>
      <c r="G916" s="21"/>
    </row>
    <row r="917" ht="12.75" customHeight="1">
      <c r="B917" s="21"/>
      <c r="C917" s="21"/>
      <c r="D917" s="21"/>
      <c r="G917" s="21"/>
    </row>
    <row r="918" ht="12.75" customHeight="1">
      <c r="B918" s="21"/>
      <c r="C918" s="21"/>
      <c r="D918" s="21"/>
      <c r="G918" s="21"/>
    </row>
    <row r="919" ht="12.75" customHeight="1">
      <c r="B919" s="21"/>
      <c r="C919" s="21"/>
      <c r="D919" s="21"/>
      <c r="G919" s="21"/>
    </row>
    <row r="920" ht="12.75" customHeight="1">
      <c r="B920" s="21"/>
      <c r="C920" s="21"/>
      <c r="D920" s="21"/>
      <c r="G920" s="21"/>
    </row>
    <row r="921" ht="12.75" customHeight="1">
      <c r="B921" s="21"/>
      <c r="C921" s="21"/>
      <c r="D921" s="21"/>
      <c r="G921" s="21"/>
    </row>
    <row r="922" ht="12.75" customHeight="1">
      <c r="B922" s="21"/>
      <c r="C922" s="21"/>
      <c r="D922" s="21"/>
      <c r="G922" s="21"/>
    </row>
    <row r="923" ht="12.75" customHeight="1">
      <c r="B923" s="21"/>
      <c r="C923" s="21"/>
      <c r="D923" s="21"/>
      <c r="G923" s="21"/>
    </row>
    <row r="924" ht="12.75" customHeight="1">
      <c r="B924" s="21"/>
      <c r="C924" s="21"/>
      <c r="D924" s="21"/>
      <c r="G924" s="21"/>
    </row>
    <row r="925" ht="12.75" customHeight="1">
      <c r="B925" s="21"/>
      <c r="C925" s="21"/>
      <c r="D925" s="21"/>
      <c r="G925" s="21"/>
    </row>
    <row r="926" ht="12.75" customHeight="1">
      <c r="B926" s="21"/>
      <c r="C926" s="21"/>
      <c r="D926" s="21"/>
      <c r="G926" s="21"/>
    </row>
    <row r="927" ht="12.75" customHeight="1">
      <c r="B927" s="21"/>
      <c r="C927" s="21"/>
      <c r="D927" s="21"/>
      <c r="G927" s="21"/>
    </row>
    <row r="928" ht="12.75" customHeight="1">
      <c r="B928" s="21"/>
      <c r="C928" s="21"/>
      <c r="D928" s="21"/>
      <c r="G928" s="21"/>
    </row>
    <row r="929" ht="12.75" customHeight="1">
      <c r="B929" s="21"/>
      <c r="C929" s="21"/>
      <c r="D929" s="21"/>
      <c r="G929" s="21"/>
    </row>
    <row r="930" ht="12.75" customHeight="1">
      <c r="B930" s="21"/>
      <c r="C930" s="21"/>
      <c r="D930" s="21"/>
      <c r="G930" s="21"/>
    </row>
    <row r="931" ht="12.75" customHeight="1">
      <c r="B931" s="21"/>
      <c r="C931" s="21"/>
      <c r="D931" s="21"/>
      <c r="G931" s="21"/>
    </row>
    <row r="932" ht="12.75" customHeight="1">
      <c r="B932" s="21"/>
      <c r="C932" s="21"/>
      <c r="D932" s="21"/>
      <c r="G932" s="21"/>
    </row>
    <row r="933" ht="12.75" customHeight="1">
      <c r="B933" s="21"/>
      <c r="C933" s="21"/>
      <c r="D933" s="21"/>
      <c r="G933" s="21"/>
    </row>
    <row r="934" ht="12.75" customHeight="1">
      <c r="B934" s="21"/>
      <c r="C934" s="21"/>
      <c r="D934" s="21"/>
      <c r="G934" s="21"/>
    </row>
    <row r="935" ht="12.75" customHeight="1">
      <c r="B935" s="21"/>
      <c r="C935" s="21"/>
      <c r="D935" s="21"/>
      <c r="G935" s="21"/>
    </row>
    <row r="936" ht="12.75" customHeight="1">
      <c r="B936" s="21"/>
      <c r="C936" s="21"/>
      <c r="D936" s="21"/>
      <c r="G936" s="21"/>
    </row>
    <row r="937" ht="12.75" customHeight="1">
      <c r="B937" s="21"/>
      <c r="C937" s="21"/>
      <c r="D937" s="21"/>
      <c r="G937" s="21"/>
    </row>
    <row r="938" ht="12.75" customHeight="1">
      <c r="B938" s="21"/>
      <c r="C938" s="21"/>
      <c r="D938" s="21"/>
      <c r="G938" s="21"/>
    </row>
    <row r="939" ht="12.75" customHeight="1">
      <c r="B939" s="21"/>
      <c r="C939" s="21"/>
      <c r="D939" s="21"/>
      <c r="G939" s="21"/>
    </row>
    <row r="940" ht="12.75" customHeight="1">
      <c r="B940" s="21"/>
      <c r="C940" s="21"/>
      <c r="D940" s="21"/>
      <c r="G940" s="21"/>
    </row>
    <row r="941" ht="12.75" customHeight="1">
      <c r="B941" s="21"/>
      <c r="C941" s="21"/>
      <c r="D941" s="21"/>
      <c r="G941" s="21"/>
    </row>
    <row r="942" ht="12.75" customHeight="1">
      <c r="B942" s="21"/>
      <c r="C942" s="21"/>
      <c r="D942" s="21"/>
      <c r="G942" s="21"/>
    </row>
    <row r="943" ht="12.75" customHeight="1">
      <c r="B943" s="21"/>
      <c r="C943" s="21"/>
      <c r="D943" s="21"/>
      <c r="G943" s="21"/>
    </row>
    <row r="944" ht="12.75" customHeight="1">
      <c r="B944" s="21"/>
      <c r="C944" s="21"/>
      <c r="D944" s="21"/>
      <c r="G944" s="21"/>
    </row>
    <row r="945" ht="12.75" customHeight="1">
      <c r="B945" s="21"/>
      <c r="C945" s="21"/>
      <c r="D945" s="21"/>
      <c r="G945" s="21"/>
    </row>
    <row r="946" ht="12.75" customHeight="1">
      <c r="B946" s="21"/>
      <c r="C946" s="21"/>
      <c r="D946" s="21"/>
      <c r="G946" s="21"/>
    </row>
    <row r="947" ht="12.75" customHeight="1">
      <c r="B947" s="21"/>
      <c r="C947" s="21"/>
      <c r="D947" s="21"/>
      <c r="G947" s="21"/>
    </row>
    <row r="948" ht="12.75" customHeight="1">
      <c r="B948" s="21"/>
      <c r="C948" s="21"/>
      <c r="D948" s="21"/>
      <c r="G948" s="21"/>
    </row>
    <row r="949" ht="12.75" customHeight="1">
      <c r="B949" s="21"/>
      <c r="C949" s="21"/>
      <c r="D949" s="21"/>
      <c r="G949" s="21"/>
    </row>
    <row r="950" ht="12.75" customHeight="1">
      <c r="B950" s="21"/>
      <c r="C950" s="21"/>
      <c r="D950" s="21"/>
      <c r="G950" s="21"/>
    </row>
    <row r="951" ht="12.75" customHeight="1">
      <c r="B951" s="21"/>
      <c r="C951" s="21"/>
      <c r="D951" s="21"/>
      <c r="G951" s="21"/>
    </row>
    <row r="952" ht="12.75" customHeight="1">
      <c r="B952" s="21"/>
      <c r="C952" s="21"/>
      <c r="D952" s="21"/>
      <c r="G952" s="21"/>
    </row>
    <row r="953" ht="12.75" customHeight="1">
      <c r="B953" s="21"/>
      <c r="C953" s="21"/>
      <c r="D953" s="21"/>
      <c r="G953" s="21"/>
    </row>
    <row r="954" ht="12.75" customHeight="1">
      <c r="B954" s="21"/>
      <c r="C954" s="21"/>
      <c r="D954" s="21"/>
      <c r="G954" s="21"/>
    </row>
    <row r="955" ht="12.75" customHeight="1">
      <c r="B955" s="21"/>
      <c r="C955" s="21"/>
      <c r="D955" s="21"/>
      <c r="G955" s="21"/>
    </row>
    <row r="956" ht="12.75" customHeight="1">
      <c r="B956" s="21"/>
      <c r="C956" s="21"/>
      <c r="D956" s="21"/>
      <c r="G956" s="21"/>
    </row>
    <row r="957" ht="12.75" customHeight="1">
      <c r="B957" s="21"/>
      <c r="C957" s="21"/>
      <c r="D957" s="21"/>
      <c r="G957" s="21"/>
    </row>
    <row r="958" ht="12.75" customHeight="1">
      <c r="B958" s="21"/>
      <c r="C958" s="21"/>
      <c r="D958" s="21"/>
      <c r="G958" s="21"/>
    </row>
    <row r="959" ht="12.75" customHeight="1">
      <c r="B959" s="21"/>
      <c r="C959" s="21"/>
      <c r="D959" s="21"/>
      <c r="G959" s="21"/>
    </row>
    <row r="960" ht="12.75" customHeight="1">
      <c r="B960" s="21"/>
      <c r="C960" s="21"/>
      <c r="D960" s="21"/>
      <c r="G960" s="21"/>
    </row>
    <row r="961" ht="12.75" customHeight="1">
      <c r="B961" s="21"/>
      <c r="C961" s="21"/>
      <c r="D961" s="21"/>
      <c r="G961" s="21"/>
    </row>
    <row r="962" ht="12.75" customHeight="1">
      <c r="B962" s="21"/>
      <c r="C962" s="21"/>
      <c r="D962" s="21"/>
      <c r="G962" s="21"/>
    </row>
    <row r="963" ht="12.75" customHeight="1">
      <c r="B963" s="21"/>
      <c r="C963" s="21"/>
      <c r="D963" s="21"/>
      <c r="G963" s="21"/>
    </row>
    <row r="964" ht="12.75" customHeight="1">
      <c r="B964" s="21"/>
      <c r="C964" s="21"/>
      <c r="D964" s="21"/>
      <c r="G964" s="21"/>
    </row>
    <row r="965" ht="12.75" customHeight="1">
      <c r="B965" s="21"/>
      <c r="C965" s="21"/>
      <c r="D965" s="21"/>
      <c r="G965" s="21"/>
    </row>
    <row r="966" ht="12.75" customHeight="1">
      <c r="B966" s="21"/>
      <c r="C966" s="21"/>
      <c r="D966" s="21"/>
      <c r="G966" s="21"/>
    </row>
    <row r="967" ht="12.75" customHeight="1">
      <c r="B967" s="21"/>
      <c r="C967" s="21"/>
      <c r="D967" s="21"/>
      <c r="G967" s="21"/>
    </row>
    <row r="968" ht="12.75" customHeight="1">
      <c r="B968" s="21"/>
      <c r="C968" s="21"/>
      <c r="D968" s="21"/>
      <c r="G968" s="21"/>
    </row>
    <row r="969" ht="12.75" customHeight="1">
      <c r="B969" s="21"/>
      <c r="C969" s="21"/>
      <c r="D969" s="21"/>
      <c r="G969" s="21"/>
    </row>
    <row r="970" ht="12.75" customHeight="1">
      <c r="B970" s="21"/>
      <c r="C970" s="21"/>
      <c r="D970" s="21"/>
      <c r="G970" s="21"/>
    </row>
    <row r="971" ht="12.75" customHeight="1">
      <c r="B971" s="21"/>
      <c r="C971" s="21"/>
      <c r="D971" s="21"/>
      <c r="G971" s="21"/>
    </row>
    <row r="972" ht="12.75" customHeight="1">
      <c r="B972" s="21"/>
      <c r="C972" s="21"/>
      <c r="D972" s="21"/>
      <c r="G972" s="21"/>
    </row>
    <row r="973" ht="12.75" customHeight="1">
      <c r="B973" s="21"/>
      <c r="C973" s="21"/>
      <c r="D973" s="21"/>
      <c r="G973" s="21"/>
    </row>
    <row r="974" ht="12.75" customHeight="1">
      <c r="B974" s="21"/>
      <c r="C974" s="21"/>
      <c r="D974" s="21"/>
      <c r="G974" s="21"/>
    </row>
    <row r="975" ht="12.75" customHeight="1">
      <c r="B975" s="21"/>
      <c r="C975" s="21"/>
      <c r="D975" s="21"/>
      <c r="G975" s="21"/>
    </row>
    <row r="976" ht="12.75" customHeight="1">
      <c r="B976" s="21"/>
      <c r="C976" s="21"/>
      <c r="D976" s="21"/>
      <c r="G976" s="21"/>
    </row>
    <row r="977" ht="12.75" customHeight="1">
      <c r="B977" s="21"/>
      <c r="C977" s="21"/>
      <c r="D977" s="21"/>
      <c r="G977" s="21"/>
    </row>
    <row r="978" ht="12.75" customHeight="1">
      <c r="B978" s="21"/>
      <c r="C978" s="21"/>
      <c r="D978" s="21"/>
      <c r="G978" s="21"/>
    </row>
    <row r="979" ht="12.75" customHeight="1">
      <c r="B979" s="21"/>
      <c r="C979" s="21"/>
      <c r="D979" s="21"/>
      <c r="G979" s="21"/>
    </row>
    <row r="980" ht="12.75" customHeight="1">
      <c r="B980" s="21"/>
      <c r="C980" s="21"/>
      <c r="D980" s="21"/>
      <c r="G980" s="21"/>
    </row>
    <row r="981" ht="12.75" customHeight="1">
      <c r="B981" s="21"/>
      <c r="C981" s="21"/>
      <c r="D981" s="21"/>
      <c r="G981" s="21"/>
    </row>
    <row r="982" ht="12.75" customHeight="1">
      <c r="B982" s="21"/>
      <c r="C982" s="21"/>
      <c r="D982" s="21"/>
      <c r="G982" s="21"/>
    </row>
    <row r="983" ht="12.75" customHeight="1">
      <c r="B983" s="21"/>
      <c r="C983" s="21"/>
      <c r="D983" s="21"/>
      <c r="G983" s="21"/>
    </row>
    <row r="984" ht="12.75" customHeight="1">
      <c r="B984" s="21"/>
      <c r="C984" s="21"/>
      <c r="D984" s="21"/>
      <c r="G984" s="21"/>
    </row>
    <row r="985" ht="12.75" customHeight="1">
      <c r="B985" s="21"/>
      <c r="C985" s="21"/>
      <c r="D985" s="21"/>
      <c r="G985" s="21"/>
    </row>
    <row r="986" ht="12.75" customHeight="1">
      <c r="B986" s="21"/>
      <c r="C986" s="21"/>
      <c r="D986" s="21"/>
      <c r="G986" s="21"/>
    </row>
    <row r="987" ht="12.75" customHeight="1">
      <c r="B987" s="21"/>
      <c r="C987" s="21"/>
      <c r="D987" s="21"/>
      <c r="G987" s="21"/>
    </row>
    <row r="988" ht="12.75" customHeight="1">
      <c r="B988" s="21"/>
      <c r="C988" s="21"/>
      <c r="D988" s="21"/>
      <c r="G988" s="21"/>
    </row>
    <row r="989" ht="12.75" customHeight="1">
      <c r="B989" s="21"/>
      <c r="C989" s="21"/>
      <c r="D989" s="21"/>
      <c r="G989" s="21"/>
    </row>
    <row r="990" ht="12.75" customHeight="1">
      <c r="B990" s="21"/>
      <c r="C990" s="21"/>
      <c r="D990" s="21"/>
      <c r="G990" s="21"/>
    </row>
    <row r="991" ht="12.75" customHeight="1">
      <c r="B991" s="21"/>
      <c r="C991" s="21"/>
      <c r="D991" s="21"/>
      <c r="G991" s="21"/>
    </row>
    <row r="992" ht="12.75" customHeight="1">
      <c r="B992" s="21"/>
      <c r="C992" s="21"/>
      <c r="D992" s="21"/>
      <c r="G992" s="21"/>
    </row>
    <row r="993" ht="12.75" customHeight="1">
      <c r="B993" s="21"/>
      <c r="C993" s="21"/>
      <c r="D993" s="21"/>
      <c r="G993" s="21"/>
    </row>
    <row r="994" ht="12.75" customHeight="1">
      <c r="B994" s="21"/>
      <c r="C994" s="21"/>
      <c r="D994" s="21"/>
      <c r="G994" s="21"/>
    </row>
    <row r="995" ht="12.75" customHeight="1">
      <c r="B995" s="21"/>
      <c r="C995" s="21"/>
      <c r="D995" s="21"/>
      <c r="G995" s="21"/>
    </row>
    <row r="996" ht="12.75" customHeight="1">
      <c r="B996" s="21"/>
      <c r="C996" s="21"/>
      <c r="D996" s="21"/>
      <c r="G996" s="21"/>
    </row>
    <row r="997" ht="15.75" customHeight="1"/>
    <row r="998" ht="15.75" customHeight="1"/>
    <row r="999" ht="15.75" customHeight="1"/>
    <row r="1000" ht="15.75" customHeight="1">
      <c r="Z1000" s="47" t="s">
        <v>6</v>
      </c>
    </row>
  </sheetData>
  <mergeCells count="2">
    <mergeCell ref="E17:G17"/>
    <mergeCell ref="B18:I18"/>
  </mergeCells>
  <conditionalFormatting sqref="B18:I18">
    <cfRule type="cellIs" dxfId="0" priority="1" operator="equal">
      <formula>"ALERTA DE ERRO: Inserir o nome do cluster 3 ou apagar as variáveis do cluster 3"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E598"/>
    <outlinePr summaryBelow="0" summaryRight="0"/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1.86"/>
    <col customWidth="1" min="2" max="2" width="58.86"/>
    <col customWidth="1" min="3" max="3" width="29.43"/>
    <col customWidth="1" min="4" max="4" width="34.71"/>
    <col customWidth="1" min="5" max="5" width="28.29"/>
    <col customWidth="1" min="6" max="6" width="18.57"/>
    <col customWidth="1" min="7" max="7" width="9.14"/>
    <col customWidth="1" min="8" max="8" width="17.0"/>
    <col customWidth="1" min="9" max="9" width="20.86"/>
    <col customWidth="1" min="10" max="10" width="13.0"/>
    <col customWidth="1" min="11" max="11" width="15.57"/>
    <col customWidth="1" min="12" max="12" width="14.29"/>
    <col customWidth="1" min="13" max="13" width="13.0"/>
    <col customWidth="1" min="14" max="14" width="16.57"/>
    <col customWidth="1" min="15" max="16" width="13.14"/>
    <col customWidth="1" min="17" max="17" width="11.86"/>
  </cols>
  <sheetData>
    <row r="1" ht="8.25" customHeight="1">
      <c r="F1" s="48"/>
      <c r="M1" s="48"/>
    </row>
    <row r="2" ht="8.25" customHeight="1">
      <c r="B2" s="49"/>
      <c r="F2" s="48"/>
      <c r="M2" s="48"/>
    </row>
    <row r="3" ht="15.75" customHeight="1">
      <c r="C3" s="50" t="s">
        <v>7</v>
      </c>
      <c r="D3" s="51"/>
      <c r="E3" s="52"/>
      <c r="F3" s="48" t="str">
        <f>IFERROR(SUBTOTAL(1,F5:F1004),"")</f>
        <v/>
      </c>
      <c r="H3" s="53" t="s">
        <v>8</v>
      </c>
      <c r="I3" s="51"/>
      <c r="J3" s="51"/>
      <c r="K3" s="51"/>
      <c r="L3" s="52"/>
      <c r="M3" s="48"/>
    </row>
    <row r="4" ht="15.75" customHeight="1">
      <c r="A4" s="54"/>
      <c r="B4" s="55" t="s">
        <v>9</v>
      </c>
      <c r="C4" s="56" t="str">
        <f>'1.Clusters'!B3</f>
        <v/>
      </c>
      <c r="D4" s="56" t="str">
        <f>'1.Clusters'!E3</f>
        <v/>
      </c>
      <c r="E4" s="56" t="str">
        <f>'1.Clusters'!H3</f>
        <v/>
      </c>
      <c r="F4" s="57" t="s">
        <v>10</v>
      </c>
      <c r="G4" s="58" t="s">
        <v>11</v>
      </c>
      <c r="H4" s="59" t="s">
        <v>12</v>
      </c>
      <c r="I4" s="60" t="s">
        <v>13</v>
      </c>
      <c r="J4" s="60" t="s">
        <v>14</v>
      </c>
      <c r="K4" s="60" t="s">
        <v>15</v>
      </c>
      <c r="L4" s="61" t="s">
        <v>16</v>
      </c>
      <c r="M4" s="62" t="s">
        <v>17</v>
      </c>
      <c r="N4" s="63" t="s">
        <v>18</v>
      </c>
      <c r="O4" s="63" t="s">
        <v>19</v>
      </c>
      <c r="P4" s="64" t="s">
        <v>20</v>
      </c>
      <c r="Q4" s="65" t="s">
        <v>21</v>
      </c>
    </row>
    <row r="5">
      <c r="B5" s="66"/>
      <c r="C5" s="67"/>
      <c r="D5" s="67"/>
      <c r="E5" s="68"/>
      <c r="F5" s="69"/>
      <c r="G5" s="70"/>
      <c r="H5" s="71"/>
      <c r="I5" s="72"/>
      <c r="J5" s="73"/>
      <c r="K5" s="74"/>
      <c r="L5" s="75"/>
      <c r="M5" s="76">
        <f t="shared" ref="M5:M1004" si="1">F5*G5</f>
        <v>0</v>
      </c>
      <c r="N5" s="77" t="str">
        <f t="shared" ref="N5:N1004" si="2">IFERROR(IF(M5="","",ROUND(M5/LARGE($M$5:$M$1004,1),4)),"")</f>
        <v/>
      </c>
      <c r="O5" s="78" t="str">
        <f t="shared" ref="O5:O1004" si="3">IFERROR(IF(N5="","",ROUND((H5*2+I5+J5*2+K5+L5)/70,3)),"")</f>
        <v/>
      </c>
      <c r="P5" s="78" t="str">
        <f t="array" ref="P5">IFERROR(ROUND(IF('1.Clusters'!$H$3&lt;&gt;"",( INDEX('1.Clusters'!$C$6:$C$15,MATCH(C5,'1.Clusters'!$B$6:$B$15,0))+INDEX('1.Clusters'!$F$6:$F$15,MATCH(D5,'1.Clusters'!$E$6:$E$15,0))+INDEX('1.Clusters'!$I$6:$I$15,MATCH(E5,'1.Clusters'!$H$6:$H$15,0)))/3,( INDEX('1.Clusters'!$C$6:$C$15,MATCH(C5,'1.Clusters'!$B$6:$B$15,0))+INDEX('1.Clusters'!$F$6:$F$15,MATCH(D5,'1.Clusters'!$E$6:$E$15,0)))/2),3),"")</f>
        <v/>
      </c>
      <c r="Q5" s="79" t="str">
        <f t="shared" ref="Q5:Q1004" si="4">IFERROR(IF(N5=0,"",AVERAGE(N5:P5)*1000),"")</f>
        <v/>
      </c>
      <c r="S5" s="80"/>
    </row>
    <row r="6">
      <c r="B6" s="81"/>
      <c r="C6" s="82"/>
      <c r="D6" s="83"/>
      <c r="E6" s="82"/>
      <c r="F6" s="84"/>
      <c r="G6" s="85"/>
      <c r="H6" s="71"/>
      <c r="I6" s="72"/>
      <c r="J6" s="73"/>
      <c r="K6" s="74"/>
      <c r="L6" s="75"/>
      <c r="M6" s="76">
        <f t="shared" si="1"/>
        <v>0</v>
      </c>
      <c r="N6" s="77" t="str">
        <f t="shared" si="2"/>
        <v/>
      </c>
      <c r="O6" s="78" t="str">
        <f t="shared" si="3"/>
        <v/>
      </c>
      <c r="P6" s="78" t="str">
        <f t="array" ref="P6">IFERROR(ROUND(IF('1.Clusters'!$H$3&lt;&gt;"",( INDEX('1.Clusters'!$C$6:$C$15,MATCH(C6,'1.Clusters'!$B$6:$B$15,0))+INDEX('1.Clusters'!$F$6:$F$15,MATCH(D6,'1.Clusters'!$E$6:$E$15,0))+INDEX('1.Clusters'!$I$6:$I$15,MATCH(E6,'1.Clusters'!$H$6:$H$15,0)))/3,( INDEX('1.Clusters'!$C$6:$C$15,MATCH(C6,'1.Clusters'!$B$6:$B$15,0))+INDEX('1.Clusters'!$F$6:$F$15,MATCH(D6,'1.Clusters'!$E$6:$E$15,0)))/2),3),"")</f>
        <v/>
      </c>
      <c r="Q6" s="79" t="str">
        <f t="shared" si="4"/>
        <v/>
      </c>
      <c r="S6" s="80"/>
    </row>
    <row r="7">
      <c r="B7" s="81"/>
      <c r="C7" s="82"/>
      <c r="D7" s="82"/>
      <c r="E7" s="82"/>
      <c r="F7" s="84"/>
      <c r="G7" s="85"/>
      <c r="H7" s="71"/>
      <c r="I7" s="72"/>
      <c r="J7" s="73"/>
      <c r="K7" s="74"/>
      <c r="L7" s="75"/>
      <c r="M7" s="76">
        <f t="shared" si="1"/>
        <v>0</v>
      </c>
      <c r="N7" s="77" t="str">
        <f t="shared" si="2"/>
        <v/>
      </c>
      <c r="O7" s="78" t="str">
        <f t="shared" si="3"/>
        <v/>
      </c>
      <c r="P7" s="78" t="str">
        <f t="array" ref="P7">IFERROR(ROUND(IF('1.Clusters'!$H$3&lt;&gt;"",( INDEX('1.Clusters'!$C$6:$C$15,MATCH(C7,'1.Clusters'!$B$6:$B$15,0))+INDEX('1.Clusters'!$F$6:$F$15,MATCH(D7,'1.Clusters'!$E$6:$E$15,0))+INDEX('1.Clusters'!$I$6:$I$15,MATCH(E7,'1.Clusters'!$H$6:$H$15,0)))/3,( INDEX('1.Clusters'!$C$6:$C$15,MATCH(C7,'1.Clusters'!$B$6:$B$15,0))+INDEX('1.Clusters'!$F$6:$F$15,MATCH(D7,'1.Clusters'!$E$6:$E$15,0)))/2),3),"")</f>
        <v/>
      </c>
      <c r="Q7" s="79" t="str">
        <f t="shared" si="4"/>
        <v/>
      </c>
      <c r="S7" s="80"/>
    </row>
    <row r="8">
      <c r="B8" s="81"/>
      <c r="C8" s="82"/>
      <c r="D8" s="82"/>
      <c r="E8" s="82"/>
      <c r="F8" s="84"/>
      <c r="G8" s="85"/>
      <c r="H8" s="71"/>
      <c r="I8" s="72"/>
      <c r="J8" s="73"/>
      <c r="K8" s="74"/>
      <c r="L8" s="75"/>
      <c r="M8" s="76">
        <f t="shared" si="1"/>
        <v>0</v>
      </c>
      <c r="N8" s="77" t="str">
        <f t="shared" si="2"/>
        <v/>
      </c>
      <c r="O8" s="78" t="str">
        <f t="shared" si="3"/>
        <v/>
      </c>
      <c r="P8" s="78" t="str">
        <f t="array" ref="P8">IFERROR(ROUND(IF('1.Clusters'!$H$3&lt;&gt;"",( INDEX('1.Clusters'!$C$6:$C$15,MATCH(C8,'1.Clusters'!$B$6:$B$15,0))+INDEX('1.Clusters'!$F$6:$F$15,MATCH(D8,'1.Clusters'!$E$6:$E$15,0))+INDEX('1.Clusters'!$I$6:$I$15,MATCH(E8,'1.Clusters'!$H$6:$H$15,0)))/3,( INDEX('1.Clusters'!$C$6:$C$15,MATCH(C8,'1.Clusters'!$B$6:$B$15,0))+INDEX('1.Clusters'!$F$6:$F$15,MATCH(D8,'1.Clusters'!$E$6:$E$15,0)))/2),3),"")</f>
        <v/>
      </c>
      <c r="Q8" s="79" t="str">
        <f t="shared" si="4"/>
        <v/>
      </c>
      <c r="S8" s="80"/>
    </row>
    <row r="9">
      <c r="B9" s="81"/>
      <c r="C9" s="82"/>
      <c r="D9" s="82"/>
      <c r="E9" s="82"/>
      <c r="F9" s="84"/>
      <c r="G9" s="85"/>
      <c r="H9" s="71"/>
      <c r="I9" s="72"/>
      <c r="J9" s="73"/>
      <c r="K9" s="74"/>
      <c r="L9" s="75"/>
      <c r="M9" s="76">
        <f t="shared" si="1"/>
        <v>0</v>
      </c>
      <c r="N9" s="77" t="str">
        <f t="shared" si="2"/>
        <v/>
      </c>
      <c r="O9" s="78" t="str">
        <f t="shared" si="3"/>
        <v/>
      </c>
      <c r="P9" s="78" t="str">
        <f t="array" ref="P9">IFERROR(ROUND(IF('1.Clusters'!$H$3&lt;&gt;"",( INDEX('1.Clusters'!$C$6:$C$15,MATCH(C9,'1.Clusters'!$B$6:$B$15,0))+INDEX('1.Clusters'!$F$6:$F$15,MATCH(D9,'1.Clusters'!$E$6:$E$15,0))+INDEX('1.Clusters'!$I$6:$I$15,MATCH(E9,'1.Clusters'!$H$6:$H$15,0)))/3,( INDEX('1.Clusters'!$C$6:$C$15,MATCH(C9,'1.Clusters'!$B$6:$B$15,0))+INDEX('1.Clusters'!$F$6:$F$15,MATCH(D9,'1.Clusters'!$E$6:$E$15,0)))/2),3),"")</f>
        <v/>
      </c>
      <c r="Q9" s="79" t="str">
        <f t="shared" si="4"/>
        <v/>
      </c>
      <c r="S9" s="80"/>
    </row>
    <row r="10">
      <c r="B10" s="81"/>
      <c r="C10" s="82"/>
      <c r="D10" s="82"/>
      <c r="E10" s="82"/>
      <c r="F10" s="84"/>
      <c r="G10" s="85"/>
      <c r="H10" s="71"/>
      <c r="I10" s="72"/>
      <c r="J10" s="73"/>
      <c r="K10" s="74"/>
      <c r="L10" s="75"/>
      <c r="M10" s="76">
        <f t="shared" si="1"/>
        <v>0</v>
      </c>
      <c r="N10" s="77" t="str">
        <f t="shared" si="2"/>
        <v/>
      </c>
      <c r="O10" s="78" t="str">
        <f t="shared" si="3"/>
        <v/>
      </c>
      <c r="P10" s="78" t="str">
        <f t="array" ref="P10">IFERROR(ROUND(IF('1.Clusters'!$H$3&lt;&gt;"",( INDEX('1.Clusters'!$C$6:$C$15,MATCH(C10,'1.Clusters'!$B$6:$B$15,0))+INDEX('1.Clusters'!$F$6:$F$15,MATCH(D10,'1.Clusters'!$E$6:$E$15,0))+INDEX('1.Clusters'!$I$6:$I$15,MATCH(E10,'1.Clusters'!$H$6:$H$15,0)))/3,( INDEX('1.Clusters'!$C$6:$C$15,MATCH(C10,'1.Clusters'!$B$6:$B$15,0))+INDEX('1.Clusters'!$F$6:$F$15,MATCH(D10,'1.Clusters'!$E$6:$E$15,0)))/2),3),"")</f>
        <v/>
      </c>
      <c r="Q10" s="79" t="str">
        <f t="shared" si="4"/>
        <v/>
      </c>
      <c r="S10" s="80"/>
    </row>
    <row r="11">
      <c r="B11" s="81"/>
      <c r="C11" s="82"/>
      <c r="D11" s="82"/>
      <c r="E11" s="82"/>
      <c r="F11" s="84"/>
      <c r="G11" s="85"/>
      <c r="H11" s="71"/>
      <c r="I11" s="72"/>
      <c r="J11" s="73"/>
      <c r="K11" s="74"/>
      <c r="L11" s="75"/>
      <c r="M11" s="76">
        <f t="shared" si="1"/>
        <v>0</v>
      </c>
      <c r="N11" s="77" t="str">
        <f t="shared" si="2"/>
        <v/>
      </c>
      <c r="O11" s="78" t="str">
        <f t="shared" si="3"/>
        <v/>
      </c>
      <c r="P11" s="78" t="str">
        <f t="array" ref="P11">IFERROR(ROUND(IF('1.Clusters'!$H$3&lt;&gt;"",( INDEX('1.Clusters'!$C$6:$C$15,MATCH(C11,'1.Clusters'!$B$6:$B$15,0))+INDEX('1.Clusters'!$F$6:$F$15,MATCH(D11,'1.Clusters'!$E$6:$E$15,0))+INDEX('1.Clusters'!$I$6:$I$15,MATCH(E11,'1.Clusters'!$H$6:$H$15,0)))/3,( INDEX('1.Clusters'!$C$6:$C$15,MATCH(C11,'1.Clusters'!$B$6:$B$15,0))+INDEX('1.Clusters'!$F$6:$F$15,MATCH(D11,'1.Clusters'!$E$6:$E$15,0)))/2),3),"")</f>
        <v/>
      </c>
      <c r="Q11" s="79" t="str">
        <f t="shared" si="4"/>
        <v/>
      </c>
      <c r="S11" s="80"/>
    </row>
    <row r="12">
      <c r="B12" s="81"/>
      <c r="C12" s="82"/>
      <c r="D12" s="82"/>
      <c r="E12" s="82"/>
      <c r="F12" s="84"/>
      <c r="G12" s="85"/>
      <c r="H12" s="71"/>
      <c r="I12" s="72"/>
      <c r="J12" s="73"/>
      <c r="K12" s="74"/>
      <c r="L12" s="75"/>
      <c r="M12" s="76">
        <f t="shared" si="1"/>
        <v>0</v>
      </c>
      <c r="N12" s="77" t="str">
        <f t="shared" si="2"/>
        <v/>
      </c>
      <c r="O12" s="78" t="str">
        <f t="shared" si="3"/>
        <v/>
      </c>
      <c r="P12" s="78" t="str">
        <f t="array" ref="P12">IFERROR(ROUND(IF('1.Clusters'!$H$3&lt;&gt;"",( INDEX('1.Clusters'!$C$6:$C$15,MATCH(C12,'1.Clusters'!$B$6:$B$15,0))+INDEX('1.Clusters'!$F$6:$F$15,MATCH(D12,'1.Clusters'!$E$6:$E$15,0))+INDEX('1.Clusters'!$I$6:$I$15,MATCH(E12,'1.Clusters'!$H$6:$H$15,0)))/3,( INDEX('1.Clusters'!$C$6:$C$15,MATCH(C12,'1.Clusters'!$B$6:$B$15,0))+INDEX('1.Clusters'!$F$6:$F$15,MATCH(D12,'1.Clusters'!$E$6:$E$15,0)))/2),3),"")</f>
        <v/>
      </c>
      <c r="Q12" s="79" t="str">
        <f t="shared" si="4"/>
        <v/>
      </c>
      <c r="S12" s="80"/>
    </row>
    <row r="13">
      <c r="B13" s="81"/>
      <c r="C13" s="82"/>
      <c r="D13" s="82"/>
      <c r="E13" s="82"/>
      <c r="F13" s="84"/>
      <c r="G13" s="85"/>
      <c r="H13" s="71"/>
      <c r="I13" s="72"/>
      <c r="J13" s="73"/>
      <c r="K13" s="74"/>
      <c r="L13" s="75"/>
      <c r="M13" s="76">
        <f t="shared" si="1"/>
        <v>0</v>
      </c>
      <c r="N13" s="77" t="str">
        <f t="shared" si="2"/>
        <v/>
      </c>
      <c r="O13" s="78" t="str">
        <f t="shared" si="3"/>
        <v/>
      </c>
      <c r="P13" s="78" t="str">
        <f t="array" ref="P13">IFERROR(ROUND(IF('1.Clusters'!$H$3&lt;&gt;"",( INDEX('1.Clusters'!$C$6:$C$15,MATCH(C13,'1.Clusters'!$B$6:$B$15,0))+INDEX('1.Clusters'!$F$6:$F$15,MATCH(D13,'1.Clusters'!$E$6:$E$15,0))+INDEX('1.Clusters'!$I$6:$I$15,MATCH(E13,'1.Clusters'!$H$6:$H$15,0)))/3,( INDEX('1.Clusters'!$C$6:$C$15,MATCH(C13,'1.Clusters'!$B$6:$B$15,0))+INDEX('1.Clusters'!$F$6:$F$15,MATCH(D13,'1.Clusters'!$E$6:$E$15,0)))/2),3),"")</f>
        <v/>
      </c>
      <c r="Q13" s="79" t="str">
        <f t="shared" si="4"/>
        <v/>
      </c>
      <c r="S13" s="80"/>
    </row>
    <row r="14">
      <c r="B14" s="81"/>
      <c r="C14" s="82"/>
      <c r="D14" s="82"/>
      <c r="E14" s="82"/>
      <c r="F14" s="84"/>
      <c r="G14" s="85"/>
      <c r="H14" s="71"/>
      <c r="I14" s="72"/>
      <c r="J14" s="73"/>
      <c r="K14" s="74"/>
      <c r="L14" s="75"/>
      <c r="M14" s="76">
        <f t="shared" si="1"/>
        <v>0</v>
      </c>
      <c r="N14" s="77" t="str">
        <f t="shared" si="2"/>
        <v/>
      </c>
      <c r="O14" s="78" t="str">
        <f t="shared" si="3"/>
        <v/>
      </c>
      <c r="P14" s="78" t="str">
        <f t="array" ref="P14">IFERROR(ROUND(IF('1.Clusters'!$H$3&lt;&gt;"",( INDEX('1.Clusters'!$C$6:$C$15,MATCH(C14,'1.Clusters'!$B$6:$B$15,0))+INDEX('1.Clusters'!$F$6:$F$15,MATCH(D14,'1.Clusters'!$E$6:$E$15,0))+INDEX('1.Clusters'!$I$6:$I$15,MATCH(E14,'1.Clusters'!$H$6:$H$15,0)))/3,( INDEX('1.Clusters'!$C$6:$C$15,MATCH(C14,'1.Clusters'!$B$6:$B$15,0))+INDEX('1.Clusters'!$F$6:$F$15,MATCH(D14,'1.Clusters'!$E$6:$E$15,0)))/2),3),"")</f>
        <v/>
      </c>
      <c r="Q14" s="79" t="str">
        <f t="shared" si="4"/>
        <v/>
      </c>
      <c r="S14" s="80"/>
    </row>
    <row r="15">
      <c r="B15" s="81"/>
      <c r="C15" s="82"/>
      <c r="D15" s="82"/>
      <c r="E15" s="82"/>
      <c r="F15" s="84"/>
      <c r="G15" s="85"/>
      <c r="H15" s="71"/>
      <c r="I15" s="72"/>
      <c r="J15" s="73"/>
      <c r="K15" s="74"/>
      <c r="L15" s="75"/>
      <c r="M15" s="76">
        <f t="shared" si="1"/>
        <v>0</v>
      </c>
      <c r="N15" s="77" t="str">
        <f t="shared" si="2"/>
        <v/>
      </c>
      <c r="O15" s="78" t="str">
        <f t="shared" si="3"/>
        <v/>
      </c>
      <c r="P15" s="78" t="str">
        <f t="array" ref="P15">IFERROR(ROUND(IF('1.Clusters'!$H$3&lt;&gt;"",( INDEX('1.Clusters'!$C$6:$C$15,MATCH(C15,'1.Clusters'!$B$6:$B$15,0))+INDEX('1.Clusters'!$F$6:$F$15,MATCH(D15,'1.Clusters'!$E$6:$E$15,0))+INDEX('1.Clusters'!$I$6:$I$15,MATCH(E15,'1.Clusters'!$H$6:$H$15,0)))/3,( INDEX('1.Clusters'!$C$6:$C$15,MATCH(C15,'1.Clusters'!$B$6:$B$15,0))+INDEX('1.Clusters'!$F$6:$F$15,MATCH(D15,'1.Clusters'!$E$6:$E$15,0)))/2),3),"")</f>
        <v/>
      </c>
      <c r="Q15" s="79" t="str">
        <f t="shared" si="4"/>
        <v/>
      </c>
      <c r="S15" s="80"/>
    </row>
    <row r="16">
      <c r="B16" s="81"/>
      <c r="C16" s="82"/>
      <c r="D16" s="82"/>
      <c r="E16" s="82"/>
      <c r="F16" s="84"/>
      <c r="G16" s="85"/>
      <c r="H16" s="71"/>
      <c r="I16" s="72"/>
      <c r="J16" s="73"/>
      <c r="K16" s="74"/>
      <c r="L16" s="75"/>
      <c r="M16" s="76">
        <f t="shared" si="1"/>
        <v>0</v>
      </c>
      <c r="N16" s="77" t="str">
        <f t="shared" si="2"/>
        <v/>
      </c>
      <c r="O16" s="78" t="str">
        <f t="shared" si="3"/>
        <v/>
      </c>
      <c r="P16" s="78" t="str">
        <f t="array" ref="P16">IFERROR(ROUND(IF('1.Clusters'!$H$3&lt;&gt;"",( INDEX('1.Clusters'!$C$6:$C$15,MATCH(C16,'1.Clusters'!$B$6:$B$15,0))+INDEX('1.Clusters'!$F$6:$F$15,MATCH(D16,'1.Clusters'!$E$6:$E$15,0))+INDEX('1.Clusters'!$I$6:$I$15,MATCH(E16,'1.Clusters'!$H$6:$H$15,0)))/3,( INDEX('1.Clusters'!$C$6:$C$15,MATCH(C16,'1.Clusters'!$B$6:$B$15,0))+INDEX('1.Clusters'!$F$6:$F$15,MATCH(D16,'1.Clusters'!$E$6:$E$15,0)))/2),3),"")</f>
        <v/>
      </c>
      <c r="Q16" s="79" t="str">
        <f t="shared" si="4"/>
        <v/>
      </c>
      <c r="S16" s="80"/>
    </row>
    <row r="17">
      <c r="B17" s="81"/>
      <c r="C17" s="82"/>
      <c r="D17" s="82"/>
      <c r="E17" s="82"/>
      <c r="F17" s="84"/>
      <c r="G17" s="85"/>
      <c r="H17" s="71"/>
      <c r="I17" s="72"/>
      <c r="J17" s="73"/>
      <c r="K17" s="74"/>
      <c r="L17" s="75"/>
      <c r="M17" s="76">
        <f t="shared" si="1"/>
        <v>0</v>
      </c>
      <c r="N17" s="77" t="str">
        <f t="shared" si="2"/>
        <v/>
      </c>
      <c r="O17" s="78" t="str">
        <f t="shared" si="3"/>
        <v/>
      </c>
      <c r="P17" s="78" t="str">
        <f t="array" ref="P17">IFERROR(ROUND(IF('1.Clusters'!$H$3&lt;&gt;"",( INDEX('1.Clusters'!$C$6:$C$15,MATCH(C17,'1.Clusters'!$B$6:$B$15,0))+INDEX('1.Clusters'!$F$6:$F$15,MATCH(D17,'1.Clusters'!$E$6:$E$15,0))+INDEX('1.Clusters'!$I$6:$I$15,MATCH(E17,'1.Clusters'!$H$6:$H$15,0)))/3,( INDEX('1.Clusters'!$C$6:$C$15,MATCH(C17,'1.Clusters'!$B$6:$B$15,0))+INDEX('1.Clusters'!$F$6:$F$15,MATCH(D17,'1.Clusters'!$E$6:$E$15,0)))/2),3),"")</f>
        <v/>
      </c>
      <c r="Q17" s="79" t="str">
        <f t="shared" si="4"/>
        <v/>
      </c>
      <c r="S17" s="80"/>
    </row>
    <row r="18">
      <c r="B18" s="81"/>
      <c r="C18" s="82"/>
      <c r="D18" s="82"/>
      <c r="E18" s="82"/>
      <c r="F18" s="84"/>
      <c r="G18" s="85"/>
      <c r="H18" s="71"/>
      <c r="I18" s="72"/>
      <c r="J18" s="73"/>
      <c r="K18" s="74"/>
      <c r="L18" s="75"/>
      <c r="M18" s="76">
        <f t="shared" si="1"/>
        <v>0</v>
      </c>
      <c r="N18" s="77" t="str">
        <f t="shared" si="2"/>
        <v/>
      </c>
      <c r="O18" s="78" t="str">
        <f t="shared" si="3"/>
        <v/>
      </c>
      <c r="P18" s="78" t="str">
        <f t="array" ref="P18">IFERROR(ROUND(IF('1.Clusters'!$H$3&lt;&gt;"",( INDEX('1.Clusters'!$C$6:$C$15,MATCH(C18,'1.Clusters'!$B$6:$B$15,0))+INDEX('1.Clusters'!$F$6:$F$15,MATCH(D18,'1.Clusters'!$E$6:$E$15,0))+INDEX('1.Clusters'!$I$6:$I$15,MATCH(E18,'1.Clusters'!$H$6:$H$15,0)))/3,( INDEX('1.Clusters'!$C$6:$C$15,MATCH(C18,'1.Clusters'!$B$6:$B$15,0))+INDEX('1.Clusters'!$F$6:$F$15,MATCH(D18,'1.Clusters'!$E$6:$E$15,0)))/2),3),"")</f>
        <v/>
      </c>
      <c r="Q18" s="79" t="str">
        <f t="shared" si="4"/>
        <v/>
      </c>
      <c r="S18" s="80"/>
    </row>
    <row r="19">
      <c r="B19" s="81"/>
      <c r="C19" s="82"/>
      <c r="D19" s="82"/>
      <c r="E19" s="82"/>
      <c r="F19" s="84"/>
      <c r="G19" s="85"/>
      <c r="H19" s="71"/>
      <c r="I19" s="72"/>
      <c r="J19" s="73"/>
      <c r="K19" s="74"/>
      <c r="L19" s="75"/>
      <c r="M19" s="76">
        <f t="shared" si="1"/>
        <v>0</v>
      </c>
      <c r="N19" s="77" t="str">
        <f t="shared" si="2"/>
        <v/>
      </c>
      <c r="O19" s="78" t="str">
        <f t="shared" si="3"/>
        <v/>
      </c>
      <c r="P19" s="78" t="str">
        <f t="array" ref="P19">IFERROR(ROUND(IF('1.Clusters'!$H$3&lt;&gt;"",( INDEX('1.Clusters'!$C$6:$C$15,MATCH(C19,'1.Clusters'!$B$6:$B$15,0))+INDEX('1.Clusters'!$F$6:$F$15,MATCH(D19,'1.Clusters'!$E$6:$E$15,0))+INDEX('1.Clusters'!$I$6:$I$15,MATCH(E19,'1.Clusters'!$H$6:$H$15,0)))/3,( INDEX('1.Clusters'!$C$6:$C$15,MATCH(C19,'1.Clusters'!$B$6:$B$15,0))+INDEX('1.Clusters'!$F$6:$F$15,MATCH(D19,'1.Clusters'!$E$6:$E$15,0)))/2),3),"")</f>
        <v/>
      </c>
      <c r="Q19" s="79" t="str">
        <f t="shared" si="4"/>
        <v/>
      </c>
      <c r="S19" s="80"/>
    </row>
    <row r="20">
      <c r="B20" s="81"/>
      <c r="C20" s="82"/>
      <c r="D20" s="82"/>
      <c r="E20" s="82"/>
      <c r="F20" s="84"/>
      <c r="G20" s="85"/>
      <c r="H20" s="71"/>
      <c r="I20" s="72"/>
      <c r="J20" s="73"/>
      <c r="K20" s="74"/>
      <c r="L20" s="75"/>
      <c r="M20" s="76">
        <f t="shared" si="1"/>
        <v>0</v>
      </c>
      <c r="N20" s="77" t="str">
        <f t="shared" si="2"/>
        <v/>
      </c>
      <c r="O20" s="78" t="str">
        <f t="shared" si="3"/>
        <v/>
      </c>
      <c r="P20" s="78" t="str">
        <f t="array" ref="P20">IFERROR(ROUND(IF('1.Clusters'!$H$3&lt;&gt;"",( INDEX('1.Clusters'!$C$6:$C$15,MATCH(C20,'1.Clusters'!$B$6:$B$15,0))+INDEX('1.Clusters'!$F$6:$F$15,MATCH(D20,'1.Clusters'!$E$6:$E$15,0))+INDEX('1.Clusters'!$I$6:$I$15,MATCH(E20,'1.Clusters'!$H$6:$H$15,0)))/3,( INDEX('1.Clusters'!$C$6:$C$15,MATCH(C20,'1.Clusters'!$B$6:$B$15,0))+INDEX('1.Clusters'!$F$6:$F$15,MATCH(D20,'1.Clusters'!$E$6:$E$15,0)))/2),3),"")</f>
        <v/>
      </c>
      <c r="Q20" s="79" t="str">
        <f t="shared" si="4"/>
        <v/>
      </c>
      <c r="S20" s="80"/>
    </row>
    <row r="21" ht="15.75" customHeight="1">
      <c r="B21" s="81"/>
      <c r="C21" s="82"/>
      <c r="D21" s="82"/>
      <c r="E21" s="82"/>
      <c r="F21" s="84"/>
      <c r="G21" s="85"/>
      <c r="H21" s="71"/>
      <c r="I21" s="72"/>
      <c r="J21" s="73"/>
      <c r="K21" s="74"/>
      <c r="L21" s="75"/>
      <c r="M21" s="76">
        <f t="shared" si="1"/>
        <v>0</v>
      </c>
      <c r="N21" s="77" t="str">
        <f t="shared" si="2"/>
        <v/>
      </c>
      <c r="O21" s="78" t="str">
        <f t="shared" si="3"/>
        <v/>
      </c>
      <c r="P21" s="78" t="str">
        <f t="array" ref="P21">IFERROR(ROUND(IF('1.Clusters'!$H$3&lt;&gt;"",( INDEX('1.Clusters'!$C$6:$C$15,MATCH(C21,'1.Clusters'!$B$6:$B$15,0))+INDEX('1.Clusters'!$F$6:$F$15,MATCH(D21,'1.Clusters'!$E$6:$E$15,0))+INDEX('1.Clusters'!$I$6:$I$15,MATCH(E21,'1.Clusters'!$H$6:$H$15,0)))/3,( INDEX('1.Clusters'!$C$6:$C$15,MATCH(C21,'1.Clusters'!$B$6:$B$15,0))+INDEX('1.Clusters'!$F$6:$F$15,MATCH(D21,'1.Clusters'!$E$6:$E$15,0)))/2),3),"")</f>
        <v/>
      </c>
      <c r="Q21" s="79" t="str">
        <f t="shared" si="4"/>
        <v/>
      </c>
      <c r="S21" s="80"/>
    </row>
    <row r="22" ht="15.75" customHeight="1">
      <c r="B22" s="81"/>
      <c r="C22" s="82"/>
      <c r="D22" s="82"/>
      <c r="E22" s="82"/>
      <c r="F22" s="84"/>
      <c r="G22" s="85"/>
      <c r="H22" s="71"/>
      <c r="I22" s="72"/>
      <c r="J22" s="73"/>
      <c r="K22" s="74"/>
      <c r="L22" s="75"/>
      <c r="M22" s="76">
        <f t="shared" si="1"/>
        <v>0</v>
      </c>
      <c r="N22" s="77" t="str">
        <f t="shared" si="2"/>
        <v/>
      </c>
      <c r="O22" s="78" t="str">
        <f t="shared" si="3"/>
        <v/>
      </c>
      <c r="P22" s="78" t="str">
        <f t="array" ref="P22">IFERROR(ROUND(IF('1.Clusters'!$H$3&lt;&gt;"",( INDEX('1.Clusters'!$C$6:$C$15,MATCH(C22,'1.Clusters'!$B$6:$B$15,0))+INDEX('1.Clusters'!$F$6:$F$15,MATCH(D22,'1.Clusters'!$E$6:$E$15,0))+INDEX('1.Clusters'!$I$6:$I$15,MATCH(E22,'1.Clusters'!$H$6:$H$15,0)))/3,( INDEX('1.Clusters'!$C$6:$C$15,MATCH(C22,'1.Clusters'!$B$6:$B$15,0))+INDEX('1.Clusters'!$F$6:$F$15,MATCH(D22,'1.Clusters'!$E$6:$E$15,0)))/2),3),"")</f>
        <v/>
      </c>
      <c r="Q22" s="79" t="str">
        <f t="shared" si="4"/>
        <v/>
      </c>
      <c r="S22" s="80"/>
    </row>
    <row r="23" ht="15.75" customHeight="1">
      <c r="B23" s="81"/>
      <c r="C23" s="82"/>
      <c r="D23" s="82"/>
      <c r="E23" s="82"/>
      <c r="F23" s="84"/>
      <c r="G23" s="85"/>
      <c r="H23" s="71"/>
      <c r="I23" s="72"/>
      <c r="J23" s="73"/>
      <c r="K23" s="74"/>
      <c r="L23" s="75"/>
      <c r="M23" s="76">
        <f t="shared" si="1"/>
        <v>0</v>
      </c>
      <c r="N23" s="77" t="str">
        <f t="shared" si="2"/>
        <v/>
      </c>
      <c r="O23" s="78" t="str">
        <f t="shared" si="3"/>
        <v/>
      </c>
      <c r="P23" s="78" t="str">
        <f t="array" ref="P23">IFERROR(ROUND(IF('1.Clusters'!$H$3&lt;&gt;"",( INDEX('1.Clusters'!$C$6:$C$15,MATCH(C23,'1.Clusters'!$B$6:$B$15,0))+INDEX('1.Clusters'!$F$6:$F$15,MATCH(D23,'1.Clusters'!$E$6:$E$15,0))+INDEX('1.Clusters'!$I$6:$I$15,MATCH(E23,'1.Clusters'!$H$6:$H$15,0)))/3,( INDEX('1.Clusters'!$C$6:$C$15,MATCH(C23,'1.Clusters'!$B$6:$B$15,0))+INDEX('1.Clusters'!$F$6:$F$15,MATCH(D23,'1.Clusters'!$E$6:$E$15,0)))/2),3),"")</f>
        <v/>
      </c>
      <c r="Q23" s="79" t="str">
        <f t="shared" si="4"/>
        <v/>
      </c>
      <c r="S23" s="80"/>
    </row>
    <row r="24" ht="15.75" customHeight="1">
      <c r="B24" s="81"/>
      <c r="C24" s="82"/>
      <c r="D24" s="82"/>
      <c r="E24" s="82"/>
      <c r="F24" s="84"/>
      <c r="G24" s="85"/>
      <c r="H24" s="71"/>
      <c r="I24" s="72"/>
      <c r="J24" s="73"/>
      <c r="K24" s="74"/>
      <c r="L24" s="75"/>
      <c r="M24" s="76">
        <f t="shared" si="1"/>
        <v>0</v>
      </c>
      <c r="N24" s="77" t="str">
        <f t="shared" si="2"/>
        <v/>
      </c>
      <c r="O24" s="78" t="str">
        <f t="shared" si="3"/>
        <v/>
      </c>
      <c r="P24" s="78" t="str">
        <f t="array" ref="P24">IFERROR(ROUND(IF('1.Clusters'!$H$3&lt;&gt;"",( INDEX('1.Clusters'!$C$6:$C$15,MATCH(C24,'1.Clusters'!$B$6:$B$15,0))+INDEX('1.Clusters'!$F$6:$F$15,MATCH(D24,'1.Clusters'!$E$6:$E$15,0))+INDEX('1.Clusters'!$I$6:$I$15,MATCH(E24,'1.Clusters'!$H$6:$H$15,0)))/3,( INDEX('1.Clusters'!$C$6:$C$15,MATCH(C24,'1.Clusters'!$B$6:$B$15,0))+INDEX('1.Clusters'!$F$6:$F$15,MATCH(D24,'1.Clusters'!$E$6:$E$15,0)))/2),3),"")</f>
        <v/>
      </c>
      <c r="Q24" s="79" t="str">
        <f t="shared" si="4"/>
        <v/>
      </c>
      <c r="S24" s="80"/>
    </row>
    <row r="25" ht="15.75" customHeight="1">
      <c r="B25" s="81"/>
      <c r="C25" s="82"/>
      <c r="D25" s="82"/>
      <c r="E25" s="82"/>
      <c r="F25" s="84"/>
      <c r="G25" s="85"/>
      <c r="H25" s="71"/>
      <c r="I25" s="72"/>
      <c r="J25" s="73"/>
      <c r="K25" s="74"/>
      <c r="L25" s="75"/>
      <c r="M25" s="76">
        <f t="shared" si="1"/>
        <v>0</v>
      </c>
      <c r="N25" s="77" t="str">
        <f t="shared" si="2"/>
        <v/>
      </c>
      <c r="O25" s="78" t="str">
        <f t="shared" si="3"/>
        <v/>
      </c>
      <c r="P25" s="78" t="str">
        <f t="array" ref="P25">IFERROR(ROUND(IF('1.Clusters'!$H$3&lt;&gt;"",( INDEX('1.Clusters'!$C$6:$C$15,MATCH(C25,'1.Clusters'!$B$6:$B$15,0))+INDEX('1.Clusters'!$F$6:$F$15,MATCH(D25,'1.Clusters'!$E$6:$E$15,0))+INDEX('1.Clusters'!$I$6:$I$15,MATCH(E25,'1.Clusters'!$H$6:$H$15,0)))/3,( INDEX('1.Clusters'!$C$6:$C$15,MATCH(C25,'1.Clusters'!$B$6:$B$15,0))+INDEX('1.Clusters'!$F$6:$F$15,MATCH(D25,'1.Clusters'!$E$6:$E$15,0)))/2),3),"")</f>
        <v/>
      </c>
      <c r="Q25" s="79" t="str">
        <f t="shared" si="4"/>
        <v/>
      </c>
    </row>
    <row r="26" ht="15.75" customHeight="1">
      <c r="B26" s="81"/>
      <c r="C26" s="82"/>
      <c r="D26" s="82"/>
      <c r="E26" s="82"/>
      <c r="F26" s="84"/>
      <c r="G26" s="85"/>
      <c r="H26" s="71"/>
      <c r="I26" s="72"/>
      <c r="J26" s="73"/>
      <c r="K26" s="74"/>
      <c r="L26" s="75"/>
      <c r="M26" s="76">
        <f t="shared" si="1"/>
        <v>0</v>
      </c>
      <c r="N26" s="77" t="str">
        <f t="shared" si="2"/>
        <v/>
      </c>
      <c r="O26" s="78" t="str">
        <f t="shared" si="3"/>
        <v/>
      </c>
      <c r="P26" s="78" t="str">
        <f t="array" ref="P26">IFERROR(ROUND(IF('1.Clusters'!$H$3&lt;&gt;"",( INDEX('1.Clusters'!$C$6:$C$15,MATCH(C26,'1.Clusters'!$B$6:$B$15,0))+INDEX('1.Clusters'!$F$6:$F$15,MATCH(D26,'1.Clusters'!$E$6:$E$15,0))+INDEX('1.Clusters'!$I$6:$I$15,MATCH(E26,'1.Clusters'!$H$6:$H$15,0)))/3,( INDEX('1.Clusters'!$C$6:$C$15,MATCH(C26,'1.Clusters'!$B$6:$B$15,0))+INDEX('1.Clusters'!$F$6:$F$15,MATCH(D26,'1.Clusters'!$E$6:$E$15,0)))/2),3),"")</f>
        <v/>
      </c>
      <c r="Q26" s="79" t="str">
        <f t="shared" si="4"/>
        <v/>
      </c>
    </row>
    <row r="27" ht="15.75" customHeight="1">
      <c r="B27" s="81"/>
      <c r="C27" s="82"/>
      <c r="D27" s="82"/>
      <c r="E27" s="82"/>
      <c r="F27" s="84"/>
      <c r="G27" s="85"/>
      <c r="H27" s="71"/>
      <c r="I27" s="72"/>
      <c r="J27" s="73"/>
      <c r="K27" s="74"/>
      <c r="L27" s="75"/>
      <c r="M27" s="76">
        <f t="shared" si="1"/>
        <v>0</v>
      </c>
      <c r="N27" s="77" t="str">
        <f t="shared" si="2"/>
        <v/>
      </c>
      <c r="O27" s="78" t="str">
        <f t="shared" si="3"/>
        <v/>
      </c>
      <c r="P27" s="78" t="str">
        <f t="array" ref="P27">IFERROR(ROUND(IF('1.Clusters'!$H$3&lt;&gt;"",( INDEX('1.Clusters'!$C$6:$C$15,MATCH(C27,'1.Clusters'!$B$6:$B$15,0))+INDEX('1.Clusters'!$F$6:$F$15,MATCH(D27,'1.Clusters'!$E$6:$E$15,0))+INDEX('1.Clusters'!$I$6:$I$15,MATCH(E27,'1.Clusters'!$H$6:$H$15,0)))/3,( INDEX('1.Clusters'!$C$6:$C$15,MATCH(C27,'1.Clusters'!$B$6:$B$15,0))+INDEX('1.Clusters'!$F$6:$F$15,MATCH(D27,'1.Clusters'!$E$6:$E$15,0)))/2),3),"")</f>
        <v/>
      </c>
      <c r="Q27" s="79" t="str">
        <f t="shared" si="4"/>
        <v/>
      </c>
    </row>
    <row r="28" ht="15.75" customHeight="1">
      <c r="B28" s="81"/>
      <c r="C28" s="82"/>
      <c r="D28" s="82"/>
      <c r="E28" s="82"/>
      <c r="F28" s="84"/>
      <c r="G28" s="85"/>
      <c r="H28" s="71"/>
      <c r="I28" s="72"/>
      <c r="J28" s="73"/>
      <c r="K28" s="74"/>
      <c r="L28" s="75"/>
      <c r="M28" s="76">
        <f t="shared" si="1"/>
        <v>0</v>
      </c>
      <c r="N28" s="77" t="str">
        <f t="shared" si="2"/>
        <v/>
      </c>
      <c r="O28" s="78" t="str">
        <f t="shared" si="3"/>
        <v/>
      </c>
      <c r="P28" s="78" t="str">
        <f t="array" ref="P28">IFERROR(ROUND(IF('1.Clusters'!$H$3&lt;&gt;"",( INDEX('1.Clusters'!$C$6:$C$15,MATCH(C28,'1.Clusters'!$B$6:$B$15,0))+INDEX('1.Clusters'!$F$6:$F$15,MATCH(D28,'1.Clusters'!$E$6:$E$15,0))+INDEX('1.Clusters'!$I$6:$I$15,MATCH(E28,'1.Clusters'!$H$6:$H$15,0)))/3,( INDEX('1.Clusters'!$C$6:$C$15,MATCH(C28,'1.Clusters'!$B$6:$B$15,0))+INDEX('1.Clusters'!$F$6:$F$15,MATCH(D28,'1.Clusters'!$E$6:$E$15,0)))/2),3),"")</f>
        <v/>
      </c>
      <c r="Q28" s="79" t="str">
        <f t="shared" si="4"/>
        <v/>
      </c>
    </row>
    <row r="29" ht="15.75" customHeight="1">
      <c r="B29" s="81"/>
      <c r="C29" s="82"/>
      <c r="D29" s="82"/>
      <c r="E29" s="82"/>
      <c r="F29" s="84"/>
      <c r="G29" s="85"/>
      <c r="H29" s="71"/>
      <c r="I29" s="72"/>
      <c r="J29" s="73"/>
      <c r="K29" s="74"/>
      <c r="L29" s="75"/>
      <c r="M29" s="76">
        <f t="shared" si="1"/>
        <v>0</v>
      </c>
      <c r="N29" s="77" t="str">
        <f t="shared" si="2"/>
        <v/>
      </c>
      <c r="O29" s="78" t="str">
        <f t="shared" si="3"/>
        <v/>
      </c>
      <c r="P29" s="78" t="str">
        <f t="array" ref="P29">IFERROR(ROUND(IF('1.Clusters'!$H$3&lt;&gt;"",( INDEX('1.Clusters'!$C$6:$C$15,MATCH(C29,'1.Clusters'!$B$6:$B$15,0))+INDEX('1.Clusters'!$F$6:$F$15,MATCH(D29,'1.Clusters'!$E$6:$E$15,0))+INDEX('1.Clusters'!$I$6:$I$15,MATCH(E29,'1.Clusters'!$H$6:$H$15,0)))/3,( INDEX('1.Clusters'!$C$6:$C$15,MATCH(C29,'1.Clusters'!$B$6:$B$15,0))+INDEX('1.Clusters'!$F$6:$F$15,MATCH(D29,'1.Clusters'!$E$6:$E$15,0)))/2),3),"")</f>
        <v/>
      </c>
      <c r="Q29" s="79" t="str">
        <f t="shared" si="4"/>
        <v/>
      </c>
    </row>
    <row r="30" ht="15.75" customHeight="1">
      <c r="B30" s="81"/>
      <c r="C30" s="82"/>
      <c r="D30" s="82"/>
      <c r="E30" s="82"/>
      <c r="F30" s="84"/>
      <c r="G30" s="85"/>
      <c r="H30" s="71"/>
      <c r="I30" s="72"/>
      <c r="J30" s="73"/>
      <c r="K30" s="74"/>
      <c r="L30" s="75"/>
      <c r="M30" s="76">
        <f t="shared" si="1"/>
        <v>0</v>
      </c>
      <c r="N30" s="77" t="str">
        <f t="shared" si="2"/>
        <v/>
      </c>
      <c r="O30" s="78" t="str">
        <f t="shared" si="3"/>
        <v/>
      </c>
      <c r="P30" s="78" t="str">
        <f t="array" ref="P30">IFERROR(ROUND(IF('1.Clusters'!$H$3&lt;&gt;"",( INDEX('1.Clusters'!$C$6:$C$15,MATCH(C30,'1.Clusters'!$B$6:$B$15,0))+INDEX('1.Clusters'!$F$6:$F$15,MATCH(D30,'1.Clusters'!$E$6:$E$15,0))+INDEX('1.Clusters'!$I$6:$I$15,MATCH(E30,'1.Clusters'!$H$6:$H$15,0)))/3,( INDEX('1.Clusters'!$C$6:$C$15,MATCH(C30,'1.Clusters'!$B$6:$B$15,0))+INDEX('1.Clusters'!$F$6:$F$15,MATCH(D30,'1.Clusters'!$E$6:$E$15,0)))/2),3),"")</f>
        <v/>
      </c>
      <c r="Q30" s="79" t="str">
        <f t="shared" si="4"/>
        <v/>
      </c>
    </row>
    <row r="31" ht="15.75" customHeight="1">
      <c r="B31" s="81"/>
      <c r="C31" s="82"/>
      <c r="D31" s="82"/>
      <c r="E31" s="82"/>
      <c r="F31" s="84"/>
      <c r="G31" s="85"/>
      <c r="H31" s="71"/>
      <c r="I31" s="72"/>
      <c r="J31" s="73"/>
      <c r="K31" s="74"/>
      <c r="L31" s="75"/>
      <c r="M31" s="76">
        <f t="shared" si="1"/>
        <v>0</v>
      </c>
      <c r="N31" s="77" t="str">
        <f t="shared" si="2"/>
        <v/>
      </c>
      <c r="O31" s="78" t="str">
        <f t="shared" si="3"/>
        <v/>
      </c>
      <c r="P31" s="78" t="str">
        <f t="array" ref="P31">IFERROR(ROUND(IF('1.Clusters'!$H$3&lt;&gt;"",( INDEX('1.Clusters'!$C$6:$C$15,MATCH(C31,'1.Clusters'!$B$6:$B$15,0))+INDEX('1.Clusters'!$F$6:$F$15,MATCH(D31,'1.Clusters'!$E$6:$E$15,0))+INDEX('1.Clusters'!$I$6:$I$15,MATCH(E31,'1.Clusters'!$H$6:$H$15,0)))/3,( INDEX('1.Clusters'!$C$6:$C$15,MATCH(C31,'1.Clusters'!$B$6:$B$15,0))+INDEX('1.Clusters'!$F$6:$F$15,MATCH(D31,'1.Clusters'!$E$6:$E$15,0)))/2),3),"")</f>
        <v/>
      </c>
      <c r="Q31" s="79" t="str">
        <f t="shared" si="4"/>
        <v/>
      </c>
    </row>
    <row r="32" ht="15.75" customHeight="1">
      <c r="B32" s="81"/>
      <c r="C32" s="82"/>
      <c r="D32" s="82"/>
      <c r="E32" s="82"/>
      <c r="F32" s="84"/>
      <c r="G32" s="85"/>
      <c r="H32" s="71"/>
      <c r="I32" s="72"/>
      <c r="J32" s="73"/>
      <c r="K32" s="74"/>
      <c r="L32" s="75"/>
      <c r="M32" s="76">
        <f t="shared" si="1"/>
        <v>0</v>
      </c>
      <c r="N32" s="77" t="str">
        <f t="shared" si="2"/>
        <v/>
      </c>
      <c r="O32" s="78" t="str">
        <f t="shared" si="3"/>
        <v/>
      </c>
      <c r="P32" s="78" t="str">
        <f t="array" ref="P32">IFERROR(ROUND(IF('1.Clusters'!$H$3&lt;&gt;"",( INDEX('1.Clusters'!$C$6:$C$15,MATCH(C32,'1.Clusters'!$B$6:$B$15,0))+INDEX('1.Clusters'!$F$6:$F$15,MATCH(D32,'1.Clusters'!$E$6:$E$15,0))+INDEX('1.Clusters'!$I$6:$I$15,MATCH(E32,'1.Clusters'!$H$6:$H$15,0)))/3,( INDEX('1.Clusters'!$C$6:$C$15,MATCH(C32,'1.Clusters'!$B$6:$B$15,0))+INDEX('1.Clusters'!$F$6:$F$15,MATCH(D32,'1.Clusters'!$E$6:$E$15,0)))/2),3),"")</f>
        <v/>
      </c>
      <c r="Q32" s="79" t="str">
        <f t="shared" si="4"/>
        <v/>
      </c>
    </row>
    <row r="33" ht="15.75" customHeight="1">
      <c r="B33" s="81"/>
      <c r="C33" s="82"/>
      <c r="D33" s="82"/>
      <c r="E33" s="82"/>
      <c r="F33" s="84"/>
      <c r="G33" s="85"/>
      <c r="H33" s="71"/>
      <c r="I33" s="72"/>
      <c r="J33" s="73"/>
      <c r="K33" s="74"/>
      <c r="L33" s="75"/>
      <c r="M33" s="76">
        <f t="shared" si="1"/>
        <v>0</v>
      </c>
      <c r="N33" s="77" t="str">
        <f t="shared" si="2"/>
        <v/>
      </c>
      <c r="O33" s="78" t="str">
        <f t="shared" si="3"/>
        <v/>
      </c>
      <c r="P33" s="78" t="str">
        <f t="array" ref="P33">IFERROR(ROUND(IF('1.Clusters'!$H$3&lt;&gt;"",( INDEX('1.Clusters'!$C$6:$C$15,MATCH(C33,'1.Clusters'!$B$6:$B$15,0))+INDEX('1.Clusters'!$F$6:$F$15,MATCH(D33,'1.Clusters'!$E$6:$E$15,0))+INDEX('1.Clusters'!$I$6:$I$15,MATCH(E33,'1.Clusters'!$H$6:$H$15,0)))/3,( INDEX('1.Clusters'!$C$6:$C$15,MATCH(C33,'1.Clusters'!$B$6:$B$15,0))+INDEX('1.Clusters'!$F$6:$F$15,MATCH(D33,'1.Clusters'!$E$6:$E$15,0)))/2),3),"")</f>
        <v/>
      </c>
      <c r="Q33" s="79" t="str">
        <f t="shared" si="4"/>
        <v/>
      </c>
    </row>
    <row r="34" ht="15.75" customHeight="1">
      <c r="B34" s="81"/>
      <c r="C34" s="82"/>
      <c r="D34" s="82"/>
      <c r="E34" s="82"/>
      <c r="F34" s="84"/>
      <c r="G34" s="85"/>
      <c r="H34" s="71"/>
      <c r="I34" s="72"/>
      <c r="J34" s="73"/>
      <c r="K34" s="74"/>
      <c r="L34" s="75"/>
      <c r="M34" s="76">
        <f t="shared" si="1"/>
        <v>0</v>
      </c>
      <c r="N34" s="77" t="str">
        <f t="shared" si="2"/>
        <v/>
      </c>
      <c r="O34" s="78" t="str">
        <f t="shared" si="3"/>
        <v/>
      </c>
      <c r="P34" s="78" t="str">
        <f t="array" ref="P34">IFERROR(ROUND(IF('1.Clusters'!$H$3&lt;&gt;"",( INDEX('1.Clusters'!$C$6:$C$15,MATCH(C34,'1.Clusters'!$B$6:$B$15,0))+INDEX('1.Clusters'!$F$6:$F$15,MATCH(D34,'1.Clusters'!$E$6:$E$15,0))+INDEX('1.Clusters'!$I$6:$I$15,MATCH(E34,'1.Clusters'!$H$6:$H$15,0)))/3,( INDEX('1.Clusters'!$C$6:$C$15,MATCH(C34,'1.Clusters'!$B$6:$B$15,0))+INDEX('1.Clusters'!$F$6:$F$15,MATCH(D34,'1.Clusters'!$E$6:$E$15,0)))/2),3),"")</f>
        <v/>
      </c>
      <c r="Q34" s="79" t="str">
        <f t="shared" si="4"/>
        <v/>
      </c>
    </row>
    <row r="35" ht="15.75" customHeight="1">
      <c r="B35" s="81"/>
      <c r="C35" s="82"/>
      <c r="D35" s="82"/>
      <c r="E35" s="82"/>
      <c r="F35" s="84"/>
      <c r="G35" s="85"/>
      <c r="H35" s="71"/>
      <c r="I35" s="72"/>
      <c r="J35" s="73"/>
      <c r="K35" s="74"/>
      <c r="L35" s="75"/>
      <c r="M35" s="76">
        <f t="shared" si="1"/>
        <v>0</v>
      </c>
      <c r="N35" s="77" t="str">
        <f t="shared" si="2"/>
        <v/>
      </c>
      <c r="O35" s="78" t="str">
        <f t="shared" si="3"/>
        <v/>
      </c>
      <c r="P35" s="78" t="str">
        <f t="array" ref="P35">IFERROR(ROUND(IF('1.Clusters'!$H$3&lt;&gt;"",( INDEX('1.Clusters'!$C$6:$C$15,MATCH(C35,'1.Clusters'!$B$6:$B$15,0))+INDEX('1.Clusters'!$F$6:$F$15,MATCH(D35,'1.Clusters'!$E$6:$E$15,0))+INDEX('1.Clusters'!$I$6:$I$15,MATCH(E35,'1.Clusters'!$H$6:$H$15,0)))/3,( INDEX('1.Clusters'!$C$6:$C$15,MATCH(C35,'1.Clusters'!$B$6:$B$15,0))+INDEX('1.Clusters'!$F$6:$F$15,MATCH(D35,'1.Clusters'!$E$6:$E$15,0)))/2),3),"")</f>
        <v/>
      </c>
      <c r="Q35" s="79" t="str">
        <f t="shared" si="4"/>
        <v/>
      </c>
    </row>
    <row r="36" ht="15.75" customHeight="1">
      <c r="B36" s="81"/>
      <c r="C36" s="82"/>
      <c r="D36" s="82"/>
      <c r="E36" s="82"/>
      <c r="F36" s="84"/>
      <c r="G36" s="85"/>
      <c r="H36" s="71"/>
      <c r="I36" s="72"/>
      <c r="J36" s="73"/>
      <c r="K36" s="74"/>
      <c r="L36" s="75"/>
      <c r="M36" s="76">
        <f t="shared" si="1"/>
        <v>0</v>
      </c>
      <c r="N36" s="77" t="str">
        <f t="shared" si="2"/>
        <v/>
      </c>
      <c r="O36" s="78" t="str">
        <f t="shared" si="3"/>
        <v/>
      </c>
      <c r="P36" s="78" t="str">
        <f t="array" ref="P36">IFERROR(ROUND(IF('1.Clusters'!$H$3&lt;&gt;"",( INDEX('1.Clusters'!$C$6:$C$15,MATCH(C36,'1.Clusters'!$B$6:$B$15,0))+INDEX('1.Clusters'!$F$6:$F$15,MATCH(D36,'1.Clusters'!$E$6:$E$15,0))+INDEX('1.Clusters'!$I$6:$I$15,MATCH(E36,'1.Clusters'!$H$6:$H$15,0)))/3,( INDEX('1.Clusters'!$C$6:$C$15,MATCH(C36,'1.Clusters'!$B$6:$B$15,0))+INDEX('1.Clusters'!$F$6:$F$15,MATCH(D36,'1.Clusters'!$E$6:$E$15,0)))/2),3),"")</f>
        <v/>
      </c>
      <c r="Q36" s="79" t="str">
        <f t="shared" si="4"/>
        <v/>
      </c>
    </row>
    <row r="37" ht="15.75" customHeight="1">
      <c r="B37" s="81"/>
      <c r="C37" s="82"/>
      <c r="D37" s="82"/>
      <c r="E37" s="82"/>
      <c r="F37" s="84"/>
      <c r="G37" s="85"/>
      <c r="H37" s="71"/>
      <c r="I37" s="72"/>
      <c r="J37" s="73"/>
      <c r="K37" s="74"/>
      <c r="L37" s="75"/>
      <c r="M37" s="76">
        <f t="shared" si="1"/>
        <v>0</v>
      </c>
      <c r="N37" s="77" t="str">
        <f t="shared" si="2"/>
        <v/>
      </c>
      <c r="O37" s="78" t="str">
        <f t="shared" si="3"/>
        <v/>
      </c>
      <c r="P37" s="78" t="str">
        <f t="array" ref="P37">IFERROR(ROUND(IF('1.Clusters'!$H$3&lt;&gt;"",( INDEX('1.Clusters'!$C$6:$C$15,MATCH(C37,'1.Clusters'!$B$6:$B$15,0))+INDEX('1.Clusters'!$F$6:$F$15,MATCH(D37,'1.Clusters'!$E$6:$E$15,0))+INDEX('1.Clusters'!$I$6:$I$15,MATCH(E37,'1.Clusters'!$H$6:$H$15,0)))/3,( INDEX('1.Clusters'!$C$6:$C$15,MATCH(C37,'1.Clusters'!$B$6:$B$15,0))+INDEX('1.Clusters'!$F$6:$F$15,MATCH(D37,'1.Clusters'!$E$6:$E$15,0)))/2),3),"")</f>
        <v/>
      </c>
      <c r="Q37" s="79" t="str">
        <f t="shared" si="4"/>
        <v/>
      </c>
    </row>
    <row r="38" ht="15.75" customHeight="1">
      <c r="B38" s="81"/>
      <c r="C38" s="82"/>
      <c r="D38" s="82"/>
      <c r="E38" s="82"/>
      <c r="F38" s="84"/>
      <c r="G38" s="85"/>
      <c r="H38" s="71"/>
      <c r="I38" s="72"/>
      <c r="J38" s="73"/>
      <c r="K38" s="74"/>
      <c r="L38" s="75"/>
      <c r="M38" s="76">
        <f t="shared" si="1"/>
        <v>0</v>
      </c>
      <c r="N38" s="77" t="str">
        <f t="shared" si="2"/>
        <v/>
      </c>
      <c r="O38" s="78" t="str">
        <f t="shared" si="3"/>
        <v/>
      </c>
      <c r="P38" s="78" t="str">
        <f t="array" ref="P38">IFERROR(ROUND(IF('1.Clusters'!$H$3&lt;&gt;"",( INDEX('1.Clusters'!$C$6:$C$15,MATCH(C38,'1.Clusters'!$B$6:$B$15,0))+INDEX('1.Clusters'!$F$6:$F$15,MATCH(D38,'1.Clusters'!$E$6:$E$15,0))+INDEX('1.Clusters'!$I$6:$I$15,MATCH(E38,'1.Clusters'!$H$6:$H$15,0)))/3,( INDEX('1.Clusters'!$C$6:$C$15,MATCH(C38,'1.Clusters'!$B$6:$B$15,0))+INDEX('1.Clusters'!$F$6:$F$15,MATCH(D38,'1.Clusters'!$E$6:$E$15,0)))/2),3),"")</f>
        <v/>
      </c>
      <c r="Q38" s="79" t="str">
        <f t="shared" si="4"/>
        <v/>
      </c>
    </row>
    <row r="39" ht="15.75" customHeight="1">
      <c r="B39" s="81"/>
      <c r="C39" s="82"/>
      <c r="D39" s="82"/>
      <c r="E39" s="82"/>
      <c r="F39" s="84"/>
      <c r="G39" s="85"/>
      <c r="H39" s="71"/>
      <c r="I39" s="72"/>
      <c r="J39" s="73"/>
      <c r="K39" s="74"/>
      <c r="L39" s="75"/>
      <c r="M39" s="76">
        <f t="shared" si="1"/>
        <v>0</v>
      </c>
      <c r="N39" s="77" t="str">
        <f t="shared" si="2"/>
        <v/>
      </c>
      <c r="O39" s="78" t="str">
        <f t="shared" si="3"/>
        <v/>
      </c>
      <c r="P39" s="78" t="str">
        <f t="array" ref="P39">IFERROR(ROUND(IF('1.Clusters'!$H$3&lt;&gt;"",( INDEX('1.Clusters'!$C$6:$C$15,MATCH(C39,'1.Clusters'!$B$6:$B$15,0))+INDEX('1.Clusters'!$F$6:$F$15,MATCH(D39,'1.Clusters'!$E$6:$E$15,0))+INDEX('1.Clusters'!$I$6:$I$15,MATCH(E39,'1.Clusters'!$H$6:$H$15,0)))/3,( INDEX('1.Clusters'!$C$6:$C$15,MATCH(C39,'1.Clusters'!$B$6:$B$15,0))+INDEX('1.Clusters'!$F$6:$F$15,MATCH(D39,'1.Clusters'!$E$6:$E$15,0)))/2),3),"")</f>
        <v/>
      </c>
      <c r="Q39" s="79" t="str">
        <f t="shared" si="4"/>
        <v/>
      </c>
    </row>
    <row r="40" ht="15.75" customHeight="1">
      <c r="B40" s="81"/>
      <c r="C40" s="82"/>
      <c r="D40" s="82"/>
      <c r="E40" s="82"/>
      <c r="F40" s="84"/>
      <c r="G40" s="85"/>
      <c r="H40" s="71"/>
      <c r="I40" s="72"/>
      <c r="J40" s="73"/>
      <c r="K40" s="74"/>
      <c r="L40" s="75"/>
      <c r="M40" s="76">
        <f t="shared" si="1"/>
        <v>0</v>
      </c>
      <c r="N40" s="77" t="str">
        <f t="shared" si="2"/>
        <v/>
      </c>
      <c r="O40" s="78" t="str">
        <f t="shared" si="3"/>
        <v/>
      </c>
      <c r="P40" s="78" t="str">
        <f t="array" ref="P40">IFERROR(ROUND(IF('1.Clusters'!$H$3&lt;&gt;"",( INDEX('1.Clusters'!$C$6:$C$15,MATCH(C40,'1.Clusters'!$B$6:$B$15,0))+INDEX('1.Clusters'!$F$6:$F$15,MATCH(D40,'1.Clusters'!$E$6:$E$15,0))+INDEX('1.Clusters'!$I$6:$I$15,MATCH(E40,'1.Clusters'!$H$6:$H$15,0)))/3,( INDEX('1.Clusters'!$C$6:$C$15,MATCH(C40,'1.Clusters'!$B$6:$B$15,0))+INDEX('1.Clusters'!$F$6:$F$15,MATCH(D40,'1.Clusters'!$E$6:$E$15,0)))/2),3),"")</f>
        <v/>
      </c>
      <c r="Q40" s="79" t="str">
        <f t="shared" si="4"/>
        <v/>
      </c>
    </row>
    <row r="41" ht="15.75" customHeight="1">
      <c r="B41" s="81"/>
      <c r="C41" s="82"/>
      <c r="D41" s="82"/>
      <c r="E41" s="82"/>
      <c r="F41" s="84"/>
      <c r="G41" s="85"/>
      <c r="H41" s="71"/>
      <c r="I41" s="72"/>
      <c r="J41" s="73"/>
      <c r="K41" s="74"/>
      <c r="L41" s="75"/>
      <c r="M41" s="76">
        <f t="shared" si="1"/>
        <v>0</v>
      </c>
      <c r="N41" s="77" t="str">
        <f t="shared" si="2"/>
        <v/>
      </c>
      <c r="O41" s="78" t="str">
        <f t="shared" si="3"/>
        <v/>
      </c>
      <c r="P41" s="78" t="str">
        <f t="array" ref="P41">IFERROR(ROUND(IF('1.Clusters'!$H$3&lt;&gt;"",( INDEX('1.Clusters'!$C$6:$C$15,MATCH(C41,'1.Clusters'!$B$6:$B$15,0))+INDEX('1.Clusters'!$F$6:$F$15,MATCH(D41,'1.Clusters'!$E$6:$E$15,0))+INDEX('1.Clusters'!$I$6:$I$15,MATCH(E41,'1.Clusters'!$H$6:$H$15,0)))/3,( INDEX('1.Clusters'!$C$6:$C$15,MATCH(C41,'1.Clusters'!$B$6:$B$15,0))+INDEX('1.Clusters'!$F$6:$F$15,MATCH(D41,'1.Clusters'!$E$6:$E$15,0)))/2),3),"")</f>
        <v/>
      </c>
      <c r="Q41" s="79" t="str">
        <f t="shared" si="4"/>
        <v/>
      </c>
    </row>
    <row r="42" ht="15.75" customHeight="1">
      <c r="B42" s="81"/>
      <c r="C42" s="82"/>
      <c r="D42" s="82"/>
      <c r="E42" s="82"/>
      <c r="F42" s="84"/>
      <c r="G42" s="85"/>
      <c r="H42" s="71"/>
      <c r="I42" s="72"/>
      <c r="J42" s="73"/>
      <c r="K42" s="74"/>
      <c r="L42" s="75"/>
      <c r="M42" s="76">
        <f t="shared" si="1"/>
        <v>0</v>
      </c>
      <c r="N42" s="77" t="str">
        <f t="shared" si="2"/>
        <v/>
      </c>
      <c r="O42" s="78" t="str">
        <f t="shared" si="3"/>
        <v/>
      </c>
      <c r="P42" s="78" t="str">
        <f t="array" ref="P42">IFERROR(ROUND(IF('1.Clusters'!$H$3&lt;&gt;"",( INDEX('1.Clusters'!$C$6:$C$15,MATCH(C42,'1.Clusters'!$B$6:$B$15,0))+INDEX('1.Clusters'!$F$6:$F$15,MATCH(D42,'1.Clusters'!$E$6:$E$15,0))+INDEX('1.Clusters'!$I$6:$I$15,MATCH(E42,'1.Clusters'!$H$6:$H$15,0)))/3,( INDEX('1.Clusters'!$C$6:$C$15,MATCH(C42,'1.Clusters'!$B$6:$B$15,0))+INDEX('1.Clusters'!$F$6:$F$15,MATCH(D42,'1.Clusters'!$E$6:$E$15,0)))/2),3),"")</f>
        <v/>
      </c>
      <c r="Q42" s="79" t="str">
        <f t="shared" si="4"/>
        <v/>
      </c>
    </row>
    <row r="43" ht="15.75" customHeight="1">
      <c r="B43" s="81"/>
      <c r="C43" s="82"/>
      <c r="D43" s="82"/>
      <c r="E43" s="82"/>
      <c r="F43" s="84"/>
      <c r="G43" s="85"/>
      <c r="H43" s="71"/>
      <c r="I43" s="72"/>
      <c r="J43" s="73"/>
      <c r="K43" s="74"/>
      <c r="L43" s="75"/>
      <c r="M43" s="76">
        <f t="shared" si="1"/>
        <v>0</v>
      </c>
      <c r="N43" s="77" t="str">
        <f t="shared" si="2"/>
        <v/>
      </c>
      <c r="O43" s="78" t="str">
        <f t="shared" si="3"/>
        <v/>
      </c>
      <c r="P43" s="78" t="str">
        <f t="array" ref="P43">IFERROR(ROUND(IF('1.Clusters'!$H$3&lt;&gt;"",( INDEX('1.Clusters'!$C$6:$C$15,MATCH(C43,'1.Clusters'!$B$6:$B$15,0))+INDEX('1.Clusters'!$F$6:$F$15,MATCH(D43,'1.Clusters'!$E$6:$E$15,0))+INDEX('1.Clusters'!$I$6:$I$15,MATCH(E43,'1.Clusters'!$H$6:$H$15,0)))/3,( INDEX('1.Clusters'!$C$6:$C$15,MATCH(C43,'1.Clusters'!$B$6:$B$15,0))+INDEX('1.Clusters'!$F$6:$F$15,MATCH(D43,'1.Clusters'!$E$6:$E$15,0)))/2),3),"")</f>
        <v/>
      </c>
      <c r="Q43" s="79" t="str">
        <f t="shared" si="4"/>
        <v/>
      </c>
    </row>
    <row r="44" ht="15.75" customHeight="1">
      <c r="B44" s="81"/>
      <c r="C44" s="82"/>
      <c r="D44" s="82"/>
      <c r="E44" s="82"/>
      <c r="F44" s="84"/>
      <c r="G44" s="85"/>
      <c r="H44" s="71"/>
      <c r="I44" s="72"/>
      <c r="J44" s="73"/>
      <c r="K44" s="74"/>
      <c r="L44" s="75"/>
      <c r="M44" s="76">
        <f t="shared" si="1"/>
        <v>0</v>
      </c>
      <c r="N44" s="77" t="str">
        <f t="shared" si="2"/>
        <v/>
      </c>
      <c r="O44" s="78" t="str">
        <f t="shared" si="3"/>
        <v/>
      </c>
      <c r="P44" s="78" t="str">
        <f t="array" ref="P44">IFERROR(ROUND(IF('1.Clusters'!$H$3&lt;&gt;"",( INDEX('1.Clusters'!$C$6:$C$15,MATCH(C44,'1.Clusters'!$B$6:$B$15,0))+INDEX('1.Clusters'!$F$6:$F$15,MATCH(D44,'1.Clusters'!$E$6:$E$15,0))+INDEX('1.Clusters'!$I$6:$I$15,MATCH(E44,'1.Clusters'!$H$6:$H$15,0)))/3,( INDEX('1.Clusters'!$C$6:$C$15,MATCH(C44,'1.Clusters'!$B$6:$B$15,0))+INDEX('1.Clusters'!$F$6:$F$15,MATCH(D44,'1.Clusters'!$E$6:$E$15,0)))/2),3),"")</f>
        <v/>
      </c>
      <c r="Q44" s="79" t="str">
        <f t="shared" si="4"/>
        <v/>
      </c>
    </row>
    <row r="45" ht="15.75" customHeight="1">
      <c r="B45" s="81"/>
      <c r="C45" s="82"/>
      <c r="D45" s="82"/>
      <c r="E45" s="82"/>
      <c r="F45" s="84"/>
      <c r="G45" s="85"/>
      <c r="H45" s="71"/>
      <c r="I45" s="72"/>
      <c r="J45" s="73"/>
      <c r="K45" s="74"/>
      <c r="L45" s="75"/>
      <c r="M45" s="76">
        <f t="shared" si="1"/>
        <v>0</v>
      </c>
      <c r="N45" s="77" t="str">
        <f t="shared" si="2"/>
        <v/>
      </c>
      <c r="O45" s="78" t="str">
        <f t="shared" si="3"/>
        <v/>
      </c>
      <c r="P45" s="78" t="str">
        <f t="array" ref="P45">IFERROR(ROUND(IF('1.Clusters'!$H$3&lt;&gt;"",( INDEX('1.Clusters'!$C$6:$C$15,MATCH(C45,'1.Clusters'!$B$6:$B$15,0))+INDEX('1.Clusters'!$F$6:$F$15,MATCH(D45,'1.Clusters'!$E$6:$E$15,0))+INDEX('1.Clusters'!$I$6:$I$15,MATCH(E45,'1.Clusters'!$H$6:$H$15,0)))/3,( INDEX('1.Clusters'!$C$6:$C$15,MATCH(C45,'1.Clusters'!$B$6:$B$15,0))+INDEX('1.Clusters'!$F$6:$F$15,MATCH(D45,'1.Clusters'!$E$6:$E$15,0)))/2),3),"")</f>
        <v/>
      </c>
      <c r="Q45" s="79" t="str">
        <f t="shared" si="4"/>
        <v/>
      </c>
    </row>
    <row r="46" ht="15.75" customHeight="1">
      <c r="B46" s="81"/>
      <c r="C46" s="82"/>
      <c r="D46" s="82"/>
      <c r="E46" s="82"/>
      <c r="F46" s="84"/>
      <c r="G46" s="85"/>
      <c r="H46" s="71"/>
      <c r="I46" s="72"/>
      <c r="J46" s="73"/>
      <c r="K46" s="74"/>
      <c r="L46" s="75"/>
      <c r="M46" s="76">
        <f t="shared" si="1"/>
        <v>0</v>
      </c>
      <c r="N46" s="77" t="str">
        <f t="shared" si="2"/>
        <v/>
      </c>
      <c r="O46" s="78" t="str">
        <f t="shared" si="3"/>
        <v/>
      </c>
      <c r="P46" s="78" t="str">
        <f t="array" ref="P46">IFERROR(ROUND(IF('1.Clusters'!$H$3&lt;&gt;"",( INDEX('1.Clusters'!$C$6:$C$15,MATCH(C46,'1.Clusters'!$B$6:$B$15,0))+INDEX('1.Clusters'!$F$6:$F$15,MATCH(D46,'1.Clusters'!$E$6:$E$15,0))+INDEX('1.Clusters'!$I$6:$I$15,MATCH(E46,'1.Clusters'!$H$6:$H$15,0)))/3,( INDEX('1.Clusters'!$C$6:$C$15,MATCH(C46,'1.Clusters'!$B$6:$B$15,0))+INDEX('1.Clusters'!$F$6:$F$15,MATCH(D46,'1.Clusters'!$E$6:$E$15,0)))/2),3),"")</f>
        <v/>
      </c>
      <c r="Q46" s="79" t="str">
        <f t="shared" si="4"/>
        <v/>
      </c>
    </row>
    <row r="47" ht="15.75" customHeight="1">
      <c r="B47" s="81"/>
      <c r="C47" s="82"/>
      <c r="D47" s="82"/>
      <c r="E47" s="82"/>
      <c r="F47" s="84"/>
      <c r="G47" s="85"/>
      <c r="H47" s="71"/>
      <c r="I47" s="72"/>
      <c r="J47" s="73"/>
      <c r="K47" s="74"/>
      <c r="L47" s="75"/>
      <c r="M47" s="76">
        <f t="shared" si="1"/>
        <v>0</v>
      </c>
      <c r="N47" s="77" t="str">
        <f t="shared" si="2"/>
        <v/>
      </c>
      <c r="O47" s="78" t="str">
        <f t="shared" si="3"/>
        <v/>
      </c>
      <c r="P47" s="78" t="str">
        <f t="array" ref="P47">IFERROR(ROUND(IF('1.Clusters'!$H$3&lt;&gt;"",( INDEX('1.Clusters'!$C$6:$C$15,MATCH(C47,'1.Clusters'!$B$6:$B$15,0))+INDEX('1.Clusters'!$F$6:$F$15,MATCH(D47,'1.Clusters'!$E$6:$E$15,0))+INDEX('1.Clusters'!$I$6:$I$15,MATCH(E47,'1.Clusters'!$H$6:$H$15,0)))/3,( INDEX('1.Clusters'!$C$6:$C$15,MATCH(C47,'1.Clusters'!$B$6:$B$15,0))+INDEX('1.Clusters'!$F$6:$F$15,MATCH(D47,'1.Clusters'!$E$6:$E$15,0)))/2),3),"")</f>
        <v/>
      </c>
      <c r="Q47" s="79" t="str">
        <f t="shared" si="4"/>
        <v/>
      </c>
    </row>
    <row r="48" ht="15.75" customHeight="1">
      <c r="B48" s="81"/>
      <c r="C48" s="82"/>
      <c r="D48" s="82"/>
      <c r="E48" s="82"/>
      <c r="F48" s="84"/>
      <c r="G48" s="85"/>
      <c r="H48" s="71"/>
      <c r="I48" s="72"/>
      <c r="J48" s="73"/>
      <c r="K48" s="74"/>
      <c r="L48" s="75"/>
      <c r="M48" s="76">
        <f t="shared" si="1"/>
        <v>0</v>
      </c>
      <c r="N48" s="77" t="str">
        <f t="shared" si="2"/>
        <v/>
      </c>
      <c r="O48" s="78" t="str">
        <f t="shared" si="3"/>
        <v/>
      </c>
      <c r="P48" s="78" t="str">
        <f t="array" ref="P48">IFERROR(ROUND(IF('1.Clusters'!$H$3&lt;&gt;"",( INDEX('1.Clusters'!$C$6:$C$15,MATCH(C48,'1.Clusters'!$B$6:$B$15,0))+INDEX('1.Clusters'!$F$6:$F$15,MATCH(D48,'1.Clusters'!$E$6:$E$15,0))+INDEX('1.Clusters'!$I$6:$I$15,MATCH(E48,'1.Clusters'!$H$6:$H$15,0)))/3,( INDEX('1.Clusters'!$C$6:$C$15,MATCH(C48,'1.Clusters'!$B$6:$B$15,0))+INDEX('1.Clusters'!$F$6:$F$15,MATCH(D48,'1.Clusters'!$E$6:$E$15,0)))/2),3),"")</f>
        <v/>
      </c>
      <c r="Q48" s="79" t="str">
        <f t="shared" si="4"/>
        <v/>
      </c>
    </row>
    <row r="49" ht="15.75" customHeight="1">
      <c r="B49" s="81"/>
      <c r="C49" s="82"/>
      <c r="D49" s="82"/>
      <c r="E49" s="82"/>
      <c r="F49" s="84"/>
      <c r="G49" s="85"/>
      <c r="H49" s="71"/>
      <c r="I49" s="72"/>
      <c r="J49" s="73"/>
      <c r="K49" s="74"/>
      <c r="L49" s="75"/>
      <c r="M49" s="76">
        <f t="shared" si="1"/>
        <v>0</v>
      </c>
      <c r="N49" s="77" t="str">
        <f t="shared" si="2"/>
        <v/>
      </c>
      <c r="O49" s="78" t="str">
        <f t="shared" si="3"/>
        <v/>
      </c>
      <c r="P49" s="78" t="str">
        <f t="array" ref="P49">IFERROR(ROUND(IF('1.Clusters'!$H$3&lt;&gt;"",( INDEX('1.Clusters'!$C$6:$C$15,MATCH(C49,'1.Clusters'!$B$6:$B$15,0))+INDEX('1.Clusters'!$F$6:$F$15,MATCH(D49,'1.Clusters'!$E$6:$E$15,0))+INDEX('1.Clusters'!$I$6:$I$15,MATCH(E49,'1.Clusters'!$H$6:$H$15,0)))/3,( INDEX('1.Clusters'!$C$6:$C$15,MATCH(C49,'1.Clusters'!$B$6:$B$15,0))+INDEX('1.Clusters'!$F$6:$F$15,MATCH(D49,'1.Clusters'!$E$6:$E$15,0)))/2),3),"")</f>
        <v/>
      </c>
      <c r="Q49" s="79" t="str">
        <f t="shared" si="4"/>
        <v/>
      </c>
    </row>
    <row r="50" ht="15.75" customHeight="1">
      <c r="B50" s="81"/>
      <c r="C50" s="82"/>
      <c r="D50" s="82"/>
      <c r="E50" s="82"/>
      <c r="F50" s="84"/>
      <c r="G50" s="85"/>
      <c r="H50" s="71"/>
      <c r="I50" s="72"/>
      <c r="J50" s="73"/>
      <c r="K50" s="74"/>
      <c r="L50" s="75"/>
      <c r="M50" s="76">
        <f t="shared" si="1"/>
        <v>0</v>
      </c>
      <c r="N50" s="77" t="str">
        <f t="shared" si="2"/>
        <v/>
      </c>
      <c r="O50" s="78" t="str">
        <f t="shared" si="3"/>
        <v/>
      </c>
      <c r="P50" s="78" t="str">
        <f t="array" ref="P50">IFERROR(ROUND(IF('1.Clusters'!$H$3&lt;&gt;"",( INDEX('1.Clusters'!$C$6:$C$15,MATCH(C50,'1.Clusters'!$B$6:$B$15,0))+INDEX('1.Clusters'!$F$6:$F$15,MATCH(D50,'1.Clusters'!$E$6:$E$15,0))+INDEX('1.Clusters'!$I$6:$I$15,MATCH(E50,'1.Clusters'!$H$6:$H$15,0)))/3,( INDEX('1.Clusters'!$C$6:$C$15,MATCH(C50,'1.Clusters'!$B$6:$B$15,0))+INDEX('1.Clusters'!$F$6:$F$15,MATCH(D50,'1.Clusters'!$E$6:$E$15,0)))/2),3),"")</f>
        <v/>
      </c>
      <c r="Q50" s="79" t="str">
        <f t="shared" si="4"/>
        <v/>
      </c>
    </row>
    <row r="51" ht="15.75" customHeight="1">
      <c r="B51" s="81"/>
      <c r="C51" s="82"/>
      <c r="D51" s="82"/>
      <c r="E51" s="82"/>
      <c r="F51" s="84"/>
      <c r="G51" s="85"/>
      <c r="H51" s="71"/>
      <c r="I51" s="72"/>
      <c r="J51" s="73"/>
      <c r="K51" s="74"/>
      <c r="L51" s="75"/>
      <c r="M51" s="76">
        <f t="shared" si="1"/>
        <v>0</v>
      </c>
      <c r="N51" s="77" t="str">
        <f t="shared" si="2"/>
        <v/>
      </c>
      <c r="O51" s="78" t="str">
        <f t="shared" si="3"/>
        <v/>
      </c>
      <c r="P51" s="78" t="str">
        <f t="array" ref="P51">IFERROR(ROUND(IF('1.Clusters'!$H$3&lt;&gt;"",( INDEX('1.Clusters'!$C$6:$C$15,MATCH(C51,'1.Clusters'!$B$6:$B$15,0))+INDEX('1.Clusters'!$F$6:$F$15,MATCH(D51,'1.Clusters'!$E$6:$E$15,0))+INDEX('1.Clusters'!$I$6:$I$15,MATCH(E51,'1.Clusters'!$H$6:$H$15,0)))/3,( INDEX('1.Clusters'!$C$6:$C$15,MATCH(C51,'1.Clusters'!$B$6:$B$15,0))+INDEX('1.Clusters'!$F$6:$F$15,MATCH(D51,'1.Clusters'!$E$6:$E$15,0)))/2),3),"")</f>
        <v/>
      </c>
      <c r="Q51" s="79" t="str">
        <f t="shared" si="4"/>
        <v/>
      </c>
    </row>
    <row r="52" ht="15.75" customHeight="1">
      <c r="B52" s="81"/>
      <c r="C52" s="82"/>
      <c r="D52" s="82"/>
      <c r="E52" s="82"/>
      <c r="F52" s="84"/>
      <c r="G52" s="85"/>
      <c r="H52" s="71"/>
      <c r="I52" s="72"/>
      <c r="J52" s="73"/>
      <c r="K52" s="74"/>
      <c r="L52" s="75"/>
      <c r="M52" s="76">
        <f t="shared" si="1"/>
        <v>0</v>
      </c>
      <c r="N52" s="77" t="str">
        <f t="shared" si="2"/>
        <v/>
      </c>
      <c r="O52" s="78" t="str">
        <f t="shared" si="3"/>
        <v/>
      </c>
      <c r="P52" s="78" t="str">
        <f t="array" ref="P52">IFERROR(ROUND(IF('1.Clusters'!$H$3&lt;&gt;"",( INDEX('1.Clusters'!$C$6:$C$15,MATCH(C52,'1.Clusters'!$B$6:$B$15,0))+INDEX('1.Clusters'!$F$6:$F$15,MATCH(D52,'1.Clusters'!$E$6:$E$15,0))+INDEX('1.Clusters'!$I$6:$I$15,MATCH(E52,'1.Clusters'!$H$6:$H$15,0)))/3,( INDEX('1.Clusters'!$C$6:$C$15,MATCH(C52,'1.Clusters'!$B$6:$B$15,0))+INDEX('1.Clusters'!$F$6:$F$15,MATCH(D52,'1.Clusters'!$E$6:$E$15,0)))/2),3),"")</f>
        <v/>
      </c>
      <c r="Q52" s="79" t="str">
        <f t="shared" si="4"/>
        <v/>
      </c>
    </row>
    <row r="53" ht="15.75" customHeight="1">
      <c r="B53" s="81"/>
      <c r="C53" s="82"/>
      <c r="D53" s="82"/>
      <c r="E53" s="82"/>
      <c r="F53" s="84"/>
      <c r="G53" s="85"/>
      <c r="H53" s="71"/>
      <c r="I53" s="72"/>
      <c r="J53" s="73"/>
      <c r="K53" s="74"/>
      <c r="L53" s="75"/>
      <c r="M53" s="76">
        <f t="shared" si="1"/>
        <v>0</v>
      </c>
      <c r="N53" s="77" t="str">
        <f t="shared" si="2"/>
        <v/>
      </c>
      <c r="O53" s="78" t="str">
        <f t="shared" si="3"/>
        <v/>
      </c>
      <c r="P53" s="78" t="str">
        <f t="array" ref="P53">IFERROR(ROUND(IF('1.Clusters'!$H$3&lt;&gt;"",( INDEX('1.Clusters'!$C$6:$C$15,MATCH(C53,'1.Clusters'!$B$6:$B$15,0))+INDEX('1.Clusters'!$F$6:$F$15,MATCH(D53,'1.Clusters'!$E$6:$E$15,0))+INDEX('1.Clusters'!$I$6:$I$15,MATCH(E53,'1.Clusters'!$H$6:$H$15,0)))/3,( INDEX('1.Clusters'!$C$6:$C$15,MATCH(C53,'1.Clusters'!$B$6:$B$15,0))+INDEX('1.Clusters'!$F$6:$F$15,MATCH(D53,'1.Clusters'!$E$6:$E$15,0)))/2),3),"")</f>
        <v/>
      </c>
      <c r="Q53" s="79" t="str">
        <f t="shared" si="4"/>
        <v/>
      </c>
    </row>
    <row r="54" ht="15.75" customHeight="1">
      <c r="B54" s="81"/>
      <c r="C54" s="82"/>
      <c r="D54" s="82"/>
      <c r="E54" s="82"/>
      <c r="F54" s="84"/>
      <c r="G54" s="85"/>
      <c r="H54" s="71"/>
      <c r="I54" s="72"/>
      <c r="J54" s="73"/>
      <c r="K54" s="74"/>
      <c r="L54" s="75"/>
      <c r="M54" s="76">
        <f t="shared" si="1"/>
        <v>0</v>
      </c>
      <c r="N54" s="77" t="str">
        <f t="shared" si="2"/>
        <v/>
      </c>
      <c r="O54" s="78" t="str">
        <f t="shared" si="3"/>
        <v/>
      </c>
      <c r="P54" s="78" t="str">
        <f t="array" ref="P54">IFERROR(ROUND(IF('1.Clusters'!$H$3&lt;&gt;"",( INDEX('1.Clusters'!$C$6:$C$15,MATCH(C54,'1.Clusters'!$B$6:$B$15,0))+INDEX('1.Clusters'!$F$6:$F$15,MATCH(D54,'1.Clusters'!$E$6:$E$15,0))+INDEX('1.Clusters'!$I$6:$I$15,MATCH(E54,'1.Clusters'!$H$6:$H$15,0)))/3,( INDEX('1.Clusters'!$C$6:$C$15,MATCH(C54,'1.Clusters'!$B$6:$B$15,0))+INDEX('1.Clusters'!$F$6:$F$15,MATCH(D54,'1.Clusters'!$E$6:$E$15,0)))/2),3),"")</f>
        <v/>
      </c>
      <c r="Q54" s="79" t="str">
        <f t="shared" si="4"/>
        <v/>
      </c>
    </row>
    <row r="55" ht="15.75" customHeight="1">
      <c r="B55" s="81"/>
      <c r="C55" s="82"/>
      <c r="D55" s="82"/>
      <c r="E55" s="82"/>
      <c r="F55" s="84"/>
      <c r="G55" s="85"/>
      <c r="H55" s="71"/>
      <c r="I55" s="72"/>
      <c r="J55" s="73"/>
      <c r="K55" s="74"/>
      <c r="L55" s="75"/>
      <c r="M55" s="76">
        <f t="shared" si="1"/>
        <v>0</v>
      </c>
      <c r="N55" s="77" t="str">
        <f t="shared" si="2"/>
        <v/>
      </c>
      <c r="O55" s="78" t="str">
        <f t="shared" si="3"/>
        <v/>
      </c>
      <c r="P55" s="78" t="str">
        <f t="array" ref="P55">IFERROR(ROUND(IF('1.Clusters'!$H$3&lt;&gt;"",( INDEX('1.Clusters'!$C$6:$C$15,MATCH(C55,'1.Clusters'!$B$6:$B$15,0))+INDEX('1.Clusters'!$F$6:$F$15,MATCH(D55,'1.Clusters'!$E$6:$E$15,0))+INDEX('1.Clusters'!$I$6:$I$15,MATCH(E55,'1.Clusters'!$H$6:$H$15,0)))/3,( INDEX('1.Clusters'!$C$6:$C$15,MATCH(C55,'1.Clusters'!$B$6:$B$15,0))+INDEX('1.Clusters'!$F$6:$F$15,MATCH(D55,'1.Clusters'!$E$6:$E$15,0)))/2),3),"")</f>
        <v/>
      </c>
      <c r="Q55" s="79" t="str">
        <f t="shared" si="4"/>
        <v/>
      </c>
    </row>
    <row r="56" ht="15.75" customHeight="1">
      <c r="B56" s="81"/>
      <c r="C56" s="82"/>
      <c r="D56" s="82"/>
      <c r="E56" s="82"/>
      <c r="F56" s="84"/>
      <c r="G56" s="85"/>
      <c r="H56" s="71"/>
      <c r="I56" s="72"/>
      <c r="J56" s="73"/>
      <c r="K56" s="74"/>
      <c r="L56" s="75"/>
      <c r="M56" s="76">
        <f t="shared" si="1"/>
        <v>0</v>
      </c>
      <c r="N56" s="77" t="str">
        <f t="shared" si="2"/>
        <v/>
      </c>
      <c r="O56" s="78" t="str">
        <f t="shared" si="3"/>
        <v/>
      </c>
      <c r="P56" s="78" t="str">
        <f t="array" ref="P56">IFERROR(ROUND(IF('1.Clusters'!$H$3&lt;&gt;"",( INDEX('1.Clusters'!$C$6:$C$15,MATCH(C56,'1.Clusters'!$B$6:$B$15,0))+INDEX('1.Clusters'!$F$6:$F$15,MATCH(D56,'1.Clusters'!$E$6:$E$15,0))+INDEX('1.Clusters'!$I$6:$I$15,MATCH(E56,'1.Clusters'!$H$6:$H$15,0)))/3,( INDEX('1.Clusters'!$C$6:$C$15,MATCH(C56,'1.Clusters'!$B$6:$B$15,0))+INDEX('1.Clusters'!$F$6:$F$15,MATCH(D56,'1.Clusters'!$E$6:$E$15,0)))/2),3),"")</f>
        <v/>
      </c>
      <c r="Q56" s="79" t="str">
        <f t="shared" si="4"/>
        <v/>
      </c>
    </row>
    <row r="57" ht="15.75" customHeight="1">
      <c r="B57" s="81"/>
      <c r="C57" s="82"/>
      <c r="D57" s="82"/>
      <c r="E57" s="82"/>
      <c r="F57" s="84"/>
      <c r="G57" s="85"/>
      <c r="H57" s="71"/>
      <c r="I57" s="72"/>
      <c r="J57" s="73"/>
      <c r="K57" s="74"/>
      <c r="L57" s="75"/>
      <c r="M57" s="76">
        <f t="shared" si="1"/>
        <v>0</v>
      </c>
      <c r="N57" s="77" t="str">
        <f t="shared" si="2"/>
        <v/>
      </c>
      <c r="O57" s="78" t="str">
        <f t="shared" si="3"/>
        <v/>
      </c>
      <c r="P57" s="78" t="str">
        <f t="array" ref="P57">IFERROR(ROUND(IF('1.Clusters'!$H$3&lt;&gt;"",( INDEX('1.Clusters'!$C$6:$C$15,MATCH(C57,'1.Clusters'!$B$6:$B$15,0))+INDEX('1.Clusters'!$F$6:$F$15,MATCH(D57,'1.Clusters'!$E$6:$E$15,0))+INDEX('1.Clusters'!$I$6:$I$15,MATCH(E57,'1.Clusters'!$H$6:$H$15,0)))/3,( INDEX('1.Clusters'!$C$6:$C$15,MATCH(C57,'1.Clusters'!$B$6:$B$15,0))+INDEX('1.Clusters'!$F$6:$F$15,MATCH(D57,'1.Clusters'!$E$6:$E$15,0)))/2),3),"")</f>
        <v/>
      </c>
      <c r="Q57" s="79" t="str">
        <f t="shared" si="4"/>
        <v/>
      </c>
    </row>
    <row r="58" ht="15.75" customHeight="1">
      <c r="B58" s="81"/>
      <c r="C58" s="82"/>
      <c r="D58" s="82"/>
      <c r="E58" s="82"/>
      <c r="F58" s="84"/>
      <c r="G58" s="85"/>
      <c r="H58" s="71"/>
      <c r="I58" s="72"/>
      <c r="J58" s="73"/>
      <c r="K58" s="74"/>
      <c r="L58" s="75"/>
      <c r="M58" s="76">
        <f t="shared" si="1"/>
        <v>0</v>
      </c>
      <c r="N58" s="77" t="str">
        <f t="shared" si="2"/>
        <v/>
      </c>
      <c r="O58" s="78" t="str">
        <f t="shared" si="3"/>
        <v/>
      </c>
      <c r="P58" s="78" t="str">
        <f t="array" ref="P58">IFERROR(ROUND(IF('1.Clusters'!$H$3&lt;&gt;"",( INDEX('1.Clusters'!$C$6:$C$15,MATCH(C58,'1.Clusters'!$B$6:$B$15,0))+INDEX('1.Clusters'!$F$6:$F$15,MATCH(D58,'1.Clusters'!$E$6:$E$15,0))+INDEX('1.Clusters'!$I$6:$I$15,MATCH(E58,'1.Clusters'!$H$6:$H$15,0)))/3,( INDEX('1.Clusters'!$C$6:$C$15,MATCH(C58,'1.Clusters'!$B$6:$B$15,0))+INDEX('1.Clusters'!$F$6:$F$15,MATCH(D58,'1.Clusters'!$E$6:$E$15,0)))/2),3),"")</f>
        <v/>
      </c>
      <c r="Q58" s="79" t="str">
        <f t="shared" si="4"/>
        <v/>
      </c>
    </row>
    <row r="59" ht="15.75" customHeight="1">
      <c r="B59" s="81"/>
      <c r="C59" s="82"/>
      <c r="D59" s="82"/>
      <c r="E59" s="82"/>
      <c r="F59" s="84"/>
      <c r="G59" s="85"/>
      <c r="H59" s="71"/>
      <c r="I59" s="72"/>
      <c r="J59" s="73"/>
      <c r="K59" s="74"/>
      <c r="L59" s="75"/>
      <c r="M59" s="76">
        <f t="shared" si="1"/>
        <v>0</v>
      </c>
      <c r="N59" s="77" t="str">
        <f t="shared" si="2"/>
        <v/>
      </c>
      <c r="O59" s="78" t="str">
        <f t="shared" si="3"/>
        <v/>
      </c>
      <c r="P59" s="78" t="str">
        <f t="array" ref="P59">IFERROR(ROUND(IF('1.Clusters'!$H$3&lt;&gt;"",( INDEX('1.Clusters'!$C$6:$C$15,MATCH(C59,'1.Clusters'!$B$6:$B$15,0))+INDEX('1.Clusters'!$F$6:$F$15,MATCH(D59,'1.Clusters'!$E$6:$E$15,0))+INDEX('1.Clusters'!$I$6:$I$15,MATCH(E59,'1.Clusters'!$H$6:$H$15,0)))/3,( INDEX('1.Clusters'!$C$6:$C$15,MATCH(C59,'1.Clusters'!$B$6:$B$15,0))+INDEX('1.Clusters'!$F$6:$F$15,MATCH(D59,'1.Clusters'!$E$6:$E$15,0)))/2),3),"")</f>
        <v/>
      </c>
      <c r="Q59" s="79" t="str">
        <f t="shared" si="4"/>
        <v/>
      </c>
    </row>
    <row r="60" ht="15.75" customHeight="1">
      <c r="B60" s="81"/>
      <c r="C60" s="82"/>
      <c r="D60" s="82"/>
      <c r="E60" s="82"/>
      <c r="F60" s="84"/>
      <c r="G60" s="85"/>
      <c r="H60" s="71"/>
      <c r="I60" s="72"/>
      <c r="J60" s="73"/>
      <c r="K60" s="74"/>
      <c r="L60" s="75"/>
      <c r="M60" s="76">
        <f t="shared" si="1"/>
        <v>0</v>
      </c>
      <c r="N60" s="77" t="str">
        <f t="shared" si="2"/>
        <v/>
      </c>
      <c r="O60" s="78" t="str">
        <f t="shared" si="3"/>
        <v/>
      </c>
      <c r="P60" s="78" t="str">
        <f t="array" ref="P60">IFERROR(ROUND(IF('1.Clusters'!$H$3&lt;&gt;"",( INDEX('1.Clusters'!$C$6:$C$15,MATCH(C60,'1.Clusters'!$B$6:$B$15,0))+INDEX('1.Clusters'!$F$6:$F$15,MATCH(D60,'1.Clusters'!$E$6:$E$15,0))+INDEX('1.Clusters'!$I$6:$I$15,MATCH(E60,'1.Clusters'!$H$6:$H$15,0)))/3,( INDEX('1.Clusters'!$C$6:$C$15,MATCH(C60,'1.Clusters'!$B$6:$B$15,0))+INDEX('1.Clusters'!$F$6:$F$15,MATCH(D60,'1.Clusters'!$E$6:$E$15,0)))/2),3),"")</f>
        <v/>
      </c>
      <c r="Q60" s="79" t="str">
        <f t="shared" si="4"/>
        <v/>
      </c>
    </row>
    <row r="61" ht="15.75" customHeight="1">
      <c r="B61" s="81"/>
      <c r="C61" s="82"/>
      <c r="D61" s="82"/>
      <c r="E61" s="82"/>
      <c r="F61" s="84"/>
      <c r="G61" s="85"/>
      <c r="H61" s="71"/>
      <c r="I61" s="72"/>
      <c r="J61" s="73"/>
      <c r="K61" s="74"/>
      <c r="L61" s="75"/>
      <c r="M61" s="76">
        <f t="shared" si="1"/>
        <v>0</v>
      </c>
      <c r="N61" s="77" t="str">
        <f t="shared" si="2"/>
        <v/>
      </c>
      <c r="O61" s="78" t="str">
        <f t="shared" si="3"/>
        <v/>
      </c>
      <c r="P61" s="78" t="str">
        <f t="array" ref="P61">IFERROR(ROUND(IF('1.Clusters'!$H$3&lt;&gt;"",( INDEX('1.Clusters'!$C$6:$C$15,MATCH(C61,'1.Clusters'!$B$6:$B$15,0))+INDEX('1.Clusters'!$F$6:$F$15,MATCH(D61,'1.Clusters'!$E$6:$E$15,0))+INDEX('1.Clusters'!$I$6:$I$15,MATCH(E61,'1.Clusters'!$H$6:$H$15,0)))/3,( INDEX('1.Clusters'!$C$6:$C$15,MATCH(C61,'1.Clusters'!$B$6:$B$15,0))+INDEX('1.Clusters'!$F$6:$F$15,MATCH(D61,'1.Clusters'!$E$6:$E$15,0)))/2),3),"")</f>
        <v/>
      </c>
      <c r="Q61" s="79" t="str">
        <f t="shared" si="4"/>
        <v/>
      </c>
    </row>
    <row r="62" ht="15.75" customHeight="1">
      <c r="B62" s="81"/>
      <c r="C62" s="82"/>
      <c r="D62" s="82"/>
      <c r="E62" s="82"/>
      <c r="F62" s="84"/>
      <c r="G62" s="85"/>
      <c r="H62" s="71"/>
      <c r="I62" s="72"/>
      <c r="J62" s="73"/>
      <c r="K62" s="74"/>
      <c r="L62" s="75"/>
      <c r="M62" s="76">
        <f t="shared" si="1"/>
        <v>0</v>
      </c>
      <c r="N62" s="77" t="str">
        <f t="shared" si="2"/>
        <v/>
      </c>
      <c r="O62" s="78" t="str">
        <f t="shared" si="3"/>
        <v/>
      </c>
      <c r="P62" s="78" t="str">
        <f t="array" ref="P62">IFERROR(ROUND(IF('1.Clusters'!$H$3&lt;&gt;"",( INDEX('1.Clusters'!$C$6:$C$15,MATCH(C62,'1.Clusters'!$B$6:$B$15,0))+INDEX('1.Clusters'!$F$6:$F$15,MATCH(D62,'1.Clusters'!$E$6:$E$15,0))+INDEX('1.Clusters'!$I$6:$I$15,MATCH(E62,'1.Clusters'!$H$6:$H$15,0)))/3,( INDEX('1.Clusters'!$C$6:$C$15,MATCH(C62,'1.Clusters'!$B$6:$B$15,0))+INDEX('1.Clusters'!$F$6:$F$15,MATCH(D62,'1.Clusters'!$E$6:$E$15,0)))/2),3),"")</f>
        <v/>
      </c>
      <c r="Q62" s="79" t="str">
        <f t="shared" si="4"/>
        <v/>
      </c>
    </row>
    <row r="63" ht="15.75" customHeight="1">
      <c r="B63" s="81"/>
      <c r="C63" s="82"/>
      <c r="D63" s="82"/>
      <c r="E63" s="82"/>
      <c r="F63" s="84"/>
      <c r="G63" s="85"/>
      <c r="H63" s="71"/>
      <c r="I63" s="72"/>
      <c r="J63" s="73"/>
      <c r="K63" s="74"/>
      <c r="L63" s="75"/>
      <c r="M63" s="76">
        <f t="shared" si="1"/>
        <v>0</v>
      </c>
      <c r="N63" s="77" t="str">
        <f t="shared" si="2"/>
        <v/>
      </c>
      <c r="O63" s="78" t="str">
        <f t="shared" si="3"/>
        <v/>
      </c>
      <c r="P63" s="78" t="str">
        <f t="array" ref="P63">IFERROR(ROUND(IF('1.Clusters'!$H$3&lt;&gt;"",( INDEX('1.Clusters'!$C$6:$C$15,MATCH(C63,'1.Clusters'!$B$6:$B$15,0))+INDEX('1.Clusters'!$F$6:$F$15,MATCH(D63,'1.Clusters'!$E$6:$E$15,0))+INDEX('1.Clusters'!$I$6:$I$15,MATCH(E63,'1.Clusters'!$H$6:$H$15,0)))/3,( INDEX('1.Clusters'!$C$6:$C$15,MATCH(C63,'1.Clusters'!$B$6:$B$15,0))+INDEX('1.Clusters'!$F$6:$F$15,MATCH(D63,'1.Clusters'!$E$6:$E$15,0)))/2),3),"")</f>
        <v/>
      </c>
      <c r="Q63" s="79" t="str">
        <f t="shared" si="4"/>
        <v/>
      </c>
    </row>
    <row r="64" ht="15.75" customHeight="1">
      <c r="B64" s="81"/>
      <c r="C64" s="82"/>
      <c r="D64" s="82"/>
      <c r="E64" s="82"/>
      <c r="F64" s="84"/>
      <c r="G64" s="85"/>
      <c r="H64" s="71"/>
      <c r="I64" s="72"/>
      <c r="J64" s="73"/>
      <c r="K64" s="74"/>
      <c r="L64" s="75"/>
      <c r="M64" s="76">
        <f t="shared" si="1"/>
        <v>0</v>
      </c>
      <c r="N64" s="77" t="str">
        <f t="shared" si="2"/>
        <v/>
      </c>
      <c r="O64" s="78" t="str">
        <f t="shared" si="3"/>
        <v/>
      </c>
      <c r="P64" s="78" t="str">
        <f t="array" ref="P64">IFERROR(ROUND(IF('1.Clusters'!$H$3&lt;&gt;"",( INDEX('1.Clusters'!$C$6:$C$15,MATCH(C64,'1.Clusters'!$B$6:$B$15,0))+INDEX('1.Clusters'!$F$6:$F$15,MATCH(D64,'1.Clusters'!$E$6:$E$15,0))+INDEX('1.Clusters'!$I$6:$I$15,MATCH(E64,'1.Clusters'!$H$6:$H$15,0)))/3,( INDEX('1.Clusters'!$C$6:$C$15,MATCH(C64,'1.Clusters'!$B$6:$B$15,0))+INDEX('1.Clusters'!$F$6:$F$15,MATCH(D64,'1.Clusters'!$E$6:$E$15,0)))/2),3),"")</f>
        <v/>
      </c>
      <c r="Q64" s="79" t="str">
        <f t="shared" si="4"/>
        <v/>
      </c>
    </row>
    <row r="65" ht="15.75" customHeight="1">
      <c r="B65" s="81"/>
      <c r="C65" s="82"/>
      <c r="D65" s="82"/>
      <c r="E65" s="82"/>
      <c r="F65" s="84"/>
      <c r="G65" s="85"/>
      <c r="H65" s="71"/>
      <c r="I65" s="72"/>
      <c r="J65" s="73"/>
      <c r="K65" s="74"/>
      <c r="L65" s="75"/>
      <c r="M65" s="76">
        <f t="shared" si="1"/>
        <v>0</v>
      </c>
      <c r="N65" s="77" t="str">
        <f t="shared" si="2"/>
        <v/>
      </c>
      <c r="O65" s="78" t="str">
        <f t="shared" si="3"/>
        <v/>
      </c>
      <c r="P65" s="78" t="str">
        <f t="array" ref="P65">IFERROR(ROUND(IF('1.Clusters'!$H$3&lt;&gt;"",( INDEX('1.Clusters'!$C$6:$C$15,MATCH(C65,'1.Clusters'!$B$6:$B$15,0))+INDEX('1.Clusters'!$F$6:$F$15,MATCH(D65,'1.Clusters'!$E$6:$E$15,0))+INDEX('1.Clusters'!$I$6:$I$15,MATCH(E65,'1.Clusters'!$H$6:$H$15,0)))/3,( INDEX('1.Clusters'!$C$6:$C$15,MATCH(C65,'1.Clusters'!$B$6:$B$15,0))+INDEX('1.Clusters'!$F$6:$F$15,MATCH(D65,'1.Clusters'!$E$6:$E$15,0)))/2),3),"")</f>
        <v/>
      </c>
      <c r="Q65" s="79" t="str">
        <f t="shared" si="4"/>
        <v/>
      </c>
    </row>
    <row r="66" ht="15.75" customHeight="1">
      <c r="B66" s="81"/>
      <c r="C66" s="82"/>
      <c r="D66" s="82"/>
      <c r="E66" s="82"/>
      <c r="F66" s="84"/>
      <c r="G66" s="85"/>
      <c r="H66" s="71"/>
      <c r="I66" s="72"/>
      <c r="J66" s="73"/>
      <c r="K66" s="74"/>
      <c r="L66" s="75"/>
      <c r="M66" s="76">
        <f t="shared" si="1"/>
        <v>0</v>
      </c>
      <c r="N66" s="77" t="str">
        <f t="shared" si="2"/>
        <v/>
      </c>
      <c r="O66" s="78" t="str">
        <f t="shared" si="3"/>
        <v/>
      </c>
      <c r="P66" s="78" t="str">
        <f t="array" ref="P66">IFERROR(ROUND(IF('1.Clusters'!$H$3&lt;&gt;"",( INDEX('1.Clusters'!$C$6:$C$15,MATCH(C66,'1.Clusters'!$B$6:$B$15,0))+INDEX('1.Clusters'!$F$6:$F$15,MATCH(D66,'1.Clusters'!$E$6:$E$15,0))+INDEX('1.Clusters'!$I$6:$I$15,MATCH(E66,'1.Clusters'!$H$6:$H$15,0)))/3,( INDEX('1.Clusters'!$C$6:$C$15,MATCH(C66,'1.Clusters'!$B$6:$B$15,0))+INDEX('1.Clusters'!$F$6:$F$15,MATCH(D66,'1.Clusters'!$E$6:$E$15,0)))/2),3),"")</f>
        <v/>
      </c>
      <c r="Q66" s="79" t="str">
        <f t="shared" si="4"/>
        <v/>
      </c>
    </row>
    <row r="67" ht="15.75" customHeight="1">
      <c r="B67" s="81"/>
      <c r="C67" s="82"/>
      <c r="D67" s="82"/>
      <c r="E67" s="82"/>
      <c r="F67" s="84"/>
      <c r="G67" s="85"/>
      <c r="H67" s="71"/>
      <c r="I67" s="72"/>
      <c r="J67" s="73"/>
      <c r="K67" s="74"/>
      <c r="L67" s="75"/>
      <c r="M67" s="76">
        <f t="shared" si="1"/>
        <v>0</v>
      </c>
      <c r="N67" s="77" t="str">
        <f t="shared" si="2"/>
        <v/>
      </c>
      <c r="O67" s="78" t="str">
        <f t="shared" si="3"/>
        <v/>
      </c>
      <c r="P67" s="78" t="str">
        <f t="array" ref="P67">IFERROR(ROUND(IF('1.Clusters'!$H$3&lt;&gt;"",( INDEX('1.Clusters'!$C$6:$C$15,MATCH(C67,'1.Clusters'!$B$6:$B$15,0))+INDEX('1.Clusters'!$F$6:$F$15,MATCH(D67,'1.Clusters'!$E$6:$E$15,0))+INDEX('1.Clusters'!$I$6:$I$15,MATCH(E67,'1.Clusters'!$H$6:$H$15,0)))/3,( INDEX('1.Clusters'!$C$6:$C$15,MATCH(C67,'1.Clusters'!$B$6:$B$15,0))+INDEX('1.Clusters'!$F$6:$F$15,MATCH(D67,'1.Clusters'!$E$6:$E$15,0)))/2),3),"")</f>
        <v/>
      </c>
      <c r="Q67" s="79" t="str">
        <f t="shared" si="4"/>
        <v/>
      </c>
    </row>
    <row r="68" ht="15.75" customHeight="1">
      <c r="B68" s="81"/>
      <c r="C68" s="82"/>
      <c r="D68" s="82"/>
      <c r="E68" s="82"/>
      <c r="F68" s="84"/>
      <c r="G68" s="85"/>
      <c r="H68" s="71"/>
      <c r="I68" s="72"/>
      <c r="J68" s="73"/>
      <c r="K68" s="74"/>
      <c r="L68" s="75"/>
      <c r="M68" s="76">
        <f t="shared" si="1"/>
        <v>0</v>
      </c>
      <c r="N68" s="77" t="str">
        <f t="shared" si="2"/>
        <v/>
      </c>
      <c r="O68" s="78" t="str">
        <f t="shared" si="3"/>
        <v/>
      </c>
      <c r="P68" s="78" t="str">
        <f t="array" ref="P68">IFERROR(ROUND(IF('1.Clusters'!$H$3&lt;&gt;"",( INDEX('1.Clusters'!$C$6:$C$15,MATCH(C68,'1.Clusters'!$B$6:$B$15,0))+INDEX('1.Clusters'!$F$6:$F$15,MATCH(D68,'1.Clusters'!$E$6:$E$15,0))+INDEX('1.Clusters'!$I$6:$I$15,MATCH(E68,'1.Clusters'!$H$6:$H$15,0)))/3,( INDEX('1.Clusters'!$C$6:$C$15,MATCH(C68,'1.Clusters'!$B$6:$B$15,0))+INDEX('1.Clusters'!$F$6:$F$15,MATCH(D68,'1.Clusters'!$E$6:$E$15,0)))/2),3),"")</f>
        <v/>
      </c>
      <c r="Q68" s="79" t="str">
        <f t="shared" si="4"/>
        <v/>
      </c>
    </row>
    <row r="69" ht="15.75" customHeight="1">
      <c r="B69" s="81"/>
      <c r="C69" s="82"/>
      <c r="D69" s="82"/>
      <c r="E69" s="82"/>
      <c r="F69" s="84"/>
      <c r="G69" s="85"/>
      <c r="H69" s="71"/>
      <c r="I69" s="72"/>
      <c r="J69" s="73"/>
      <c r="K69" s="74"/>
      <c r="L69" s="75"/>
      <c r="M69" s="76">
        <f t="shared" si="1"/>
        <v>0</v>
      </c>
      <c r="N69" s="77" t="str">
        <f t="shared" si="2"/>
        <v/>
      </c>
      <c r="O69" s="78" t="str">
        <f t="shared" si="3"/>
        <v/>
      </c>
      <c r="P69" s="78" t="str">
        <f t="array" ref="P69">IFERROR(ROUND(IF('1.Clusters'!$H$3&lt;&gt;"",( INDEX('1.Clusters'!$C$6:$C$15,MATCH(C69,'1.Clusters'!$B$6:$B$15,0))+INDEX('1.Clusters'!$F$6:$F$15,MATCH(D69,'1.Clusters'!$E$6:$E$15,0))+INDEX('1.Clusters'!$I$6:$I$15,MATCH(E69,'1.Clusters'!$H$6:$H$15,0)))/3,( INDEX('1.Clusters'!$C$6:$C$15,MATCH(C69,'1.Clusters'!$B$6:$B$15,0))+INDEX('1.Clusters'!$F$6:$F$15,MATCH(D69,'1.Clusters'!$E$6:$E$15,0)))/2),3),"")</f>
        <v/>
      </c>
      <c r="Q69" s="79" t="str">
        <f t="shared" si="4"/>
        <v/>
      </c>
    </row>
    <row r="70" ht="15.75" customHeight="1">
      <c r="B70" s="81"/>
      <c r="C70" s="82"/>
      <c r="D70" s="82"/>
      <c r="E70" s="82"/>
      <c r="F70" s="84"/>
      <c r="G70" s="85"/>
      <c r="H70" s="71"/>
      <c r="I70" s="72"/>
      <c r="J70" s="73"/>
      <c r="K70" s="74"/>
      <c r="L70" s="75"/>
      <c r="M70" s="76">
        <f t="shared" si="1"/>
        <v>0</v>
      </c>
      <c r="N70" s="77" t="str">
        <f t="shared" si="2"/>
        <v/>
      </c>
      <c r="O70" s="78" t="str">
        <f t="shared" si="3"/>
        <v/>
      </c>
      <c r="P70" s="78" t="str">
        <f t="array" ref="P70">IFERROR(ROUND(IF('1.Clusters'!$H$3&lt;&gt;"",( INDEX('1.Clusters'!$C$6:$C$15,MATCH(C70,'1.Clusters'!$B$6:$B$15,0))+INDEX('1.Clusters'!$F$6:$F$15,MATCH(D70,'1.Clusters'!$E$6:$E$15,0))+INDEX('1.Clusters'!$I$6:$I$15,MATCH(E70,'1.Clusters'!$H$6:$H$15,0)))/3,( INDEX('1.Clusters'!$C$6:$C$15,MATCH(C70,'1.Clusters'!$B$6:$B$15,0))+INDEX('1.Clusters'!$F$6:$F$15,MATCH(D70,'1.Clusters'!$E$6:$E$15,0)))/2),3),"")</f>
        <v/>
      </c>
      <c r="Q70" s="79" t="str">
        <f t="shared" si="4"/>
        <v/>
      </c>
    </row>
    <row r="71" ht="15.75" customHeight="1">
      <c r="B71" s="81"/>
      <c r="C71" s="83"/>
      <c r="D71" s="82"/>
      <c r="E71" s="82"/>
      <c r="F71" s="84"/>
      <c r="G71" s="85"/>
      <c r="H71" s="71"/>
      <c r="I71" s="72"/>
      <c r="J71" s="73"/>
      <c r="K71" s="74"/>
      <c r="L71" s="75"/>
      <c r="M71" s="76">
        <f t="shared" si="1"/>
        <v>0</v>
      </c>
      <c r="N71" s="77" t="str">
        <f t="shared" si="2"/>
        <v/>
      </c>
      <c r="O71" s="78" t="str">
        <f t="shared" si="3"/>
        <v/>
      </c>
      <c r="P71" s="78" t="str">
        <f t="array" ref="P71">IFERROR(ROUND(IF('1.Clusters'!$H$3&lt;&gt;"",( INDEX('1.Clusters'!$C$6:$C$15,MATCH(C71,'1.Clusters'!$B$6:$B$15,0))+INDEX('1.Clusters'!$F$6:$F$15,MATCH(D71,'1.Clusters'!$E$6:$E$15,0))+INDEX('1.Clusters'!$I$6:$I$15,MATCH(E71,'1.Clusters'!$H$6:$H$15,0)))/3,( INDEX('1.Clusters'!$C$6:$C$15,MATCH(C71,'1.Clusters'!$B$6:$B$15,0))+INDEX('1.Clusters'!$F$6:$F$15,MATCH(D71,'1.Clusters'!$E$6:$E$15,0)))/2),3),"")</f>
        <v/>
      </c>
      <c r="Q71" s="79" t="str">
        <f t="shared" si="4"/>
        <v/>
      </c>
    </row>
    <row r="72" ht="15.75" customHeight="1">
      <c r="B72" s="81"/>
      <c r="C72" s="82"/>
      <c r="D72" s="82"/>
      <c r="E72" s="82"/>
      <c r="F72" s="84"/>
      <c r="G72" s="85"/>
      <c r="H72" s="71"/>
      <c r="I72" s="72"/>
      <c r="J72" s="73"/>
      <c r="K72" s="74"/>
      <c r="L72" s="75"/>
      <c r="M72" s="76">
        <f t="shared" si="1"/>
        <v>0</v>
      </c>
      <c r="N72" s="77" t="str">
        <f t="shared" si="2"/>
        <v/>
      </c>
      <c r="O72" s="78" t="str">
        <f t="shared" si="3"/>
        <v/>
      </c>
      <c r="P72" s="78" t="str">
        <f t="array" ref="P72">IFERROR(ROUND(IF('1.Clusters'!$H$3&lt;&gt;"",( INDEX('1.Clusters'!$C$6:$C$15,MATCH(C72,'1.Clusters'!$B$6:$B$15,0))+INDEX('1.Clusters'!$F$6:$F$15,MATCH(D72,'1.Clusters'!$E$6:$E$15,0))+INDEX('1.Clusters'!$I$6:$I$15,MATCH(E72,'1.Clusters'!$H$6:$H$15,0)))/3,( INDEX('1.Clusters'!$C$6:$C$15,MATCH(C72,'1.Clusters'!$B$6:$B$15,0))+INDEX('1.Clusters'!$F$6:$F$15,MATCH(D72,'1.Clusters'!$E$6:$E$15,0)))/2),3),"")</f>
        <v/>
      </c>
      <c r="Q72" s="79" t="str">
        <f t="shared" si="4"/>
        <v/>
      </c>
    </row>
    <row r="73" ht="15.75" customHeight="1">
      <c r="B73" s="81"/>
      <c r="C73" s="82"/>
      <c r="D73" s="82"/>
      <c r="E73" s="82"/>
      <c r="F73" s="84"/>
      <c r="G73" s="85"/>
      <c r="H73" s="71"/>
      <c r="I73" s="72"/>
      <c r="J73" s="73"/>
      <c r="K73" s="74"/>
      <c r="L73" s="75"/>
      <c r="M73" s="76">
        <f t="shared" si="1"/>
        <v>0</v>
      </c>
      <c r="N73" s="77" t="str">
        <f t="shared" si="2"/>
        <v/>
      </c>
      <c r="O73" s="78" t="str">
        <f t="shared" si="3"/>
        <v/>
      </c>
      <c r="P73" s="78" t="str">
        <f t="array" ref="P73">IFERROR(ROUND(IF('1.Clusters'!$H$3&lt;&gt;"",( INDEX('1.Clusters'!$C$6:$C$15,MATCH(C73,'1.Clusters'!$B$6:$B$15,0))+INDEX('1.Clusters'!$F$6:$F$15,MATCH(D73,'1.Clusters'!$E$6:$E$15,0))+INDEX('1.Clusters'!$I$6:$I$15,MATCH(E73,'1.Clusters'!$H$6:$H$15,0)))/3,( INDEX('1.Clusters'!$C$6:$C$15,MATCH(C73,'1.Clusters'!$B$6:$B$15,0))+INDEX('1.Clusters'!$F$6:$F$15,MATCH(D73,'1.Clusters'!$E$6:$E$15,0)))/2),3),"")</f>
        <v/>
      </c>
      <c r="Q73" s="79" t="str">
        <f t="shared" si="4"/>
        <v/>
      </c>
    </row>
    <row r="74" ht="15.75" customHeight="1">
      <c r="B74" s="81"/>
      <c r="C74" s="82"/>
      <c r="D74" s="82"/>
      <c r="E74" s="82"/>
      <c r="F74" s="84"/>
      <c r="G74" s="85"/>
      <c r="H74" s="71"/>
      <c r="I74" s="72"/>
      <c r="J74" s="73"/>
      <c r="K74" s="74"/>
      <c r="L74" s="75"/>
      <c r="M74" s="76">
        <f t="shared" si="1"/>
        <v>0</v>
      </c>
      <c r="N74" s="77" t="str">
        <f t="shared" si="2"/>
        <v/>
      </c>
      <c r="O74" s="78" t="str">
        <f t="shared" si="3"/>
        <v/>
      </c>
      <c r="P74" s="78" t="str">
        <f t="array" ref="P74">IFERROR(ROUND(IF('1.Clusters'!$H$3&lt;&gt;"",( INDEX('1.Clusters'!$C$6:$C$15,MATCH(C74,'1.Clusters'!$B$6:$B$15,0))+INDEX('1.Clusters'!$F$6:$F$15,MATCH(D74,'1.Clusters'!$E$6:$E$15,0))+INDEX('1.Clusters'!$I$6:$I$15,MATCH(E74,'1.Clusters'!$H$6:$H$15,0)))/3,( INDEX('1.Clusters'!$C$6:$C$15,MATCH(C74,'1.Clusters'!$B$6:$B$15,0))+INDEX('1.Clusters'!$F$6:$F$15,MATCH(D74,'1.Clusters'!$E$6:$E$15,0)))/2),3),"")</f>
        <v/>
      </c>
      <c r="Q74" s="79" t="str">
        <f t="shared" si="4"/>
        <v/>
      </c>
    </row>
    <row r="75" ht="15.75" customHeight="1">
      <c r="B75" s="81"/>
      <c r="C75" s="82"/>
      <c r="D75" s="82"/>
      <c r="E75" s="82"/>
      <c r="F75" s="84"/>
      <c r="G75" s="85"/>
      <c r="H75" s="71"/>
      <c r="I75" s="72"/>
      <c r="J75" s="73"/>
      <c r="K75" s="74"/>
      <c r="L75" s="75"/>
      <c r="M75" s="76">
        <f t="shared" si="1"/>
        <v>0</v>
      </c>
      <c r="N75" s="77" t="str">
        <f t="shared" si="2"/>
        <v/>
      </c>
      <c r="O75" s="78" t="str">
        <f t="shared" si="3"/>
        <v/>
      </c>
      <c r="P75" s="78" t="str">
        <f t="array" ref="P75">IFERROR(ROUND(IF('1.Clusters'!$H$3&lt;&gt;"",( INDEX('1.Clusters'!$C$6:$C$15,MATCH(C75,'1.Clusters'!$B$6:$B$15,0))+INDEX('1.Clusters'!$F$6:$F$15,MATCH(D75,'1.Clusters'!$E$6:$E$15,0))+INDEX('1.Clusters'!$I$6:$I$15,MATCH(E75,'1.Clusters'!$H$6:$H$15,0)))/3,( INDEX('1.Clusters'!$C$6:$C$15,MATCH(C75,'1.Clusters'!$B$6:$B$15,0))+INDEX('1.Clusters'!$F$6:$F$15,MATCH(D75,'1.Clusters'!$E$6:$E$15,0)))/2),3),"")</f>
        <v/>
      </c>
      <c r="Q75" s="79" t="str">
        <f t="shared" si="4"/>
        <v/>
      </c>
    </row>
    <row r="76" ht="15.75" customHeight="1">
      <c r="B76" s="81"/>
      <c r="C76" s="82"/>
      <c r="D76" s="82"/>
      <c r="E76" s="82"/>
      <c r="F76" s="84"/>
      <c r="G76" s="85"/>
      <c r="H76" s="71"/>
      <c r="I76" s="72"/>
      <c r="J76" s="73"/>
      <c r="K76" s="74"/>
      <c r="L76" s="75"/>
      <c r="M76" s="76">
        <f t="shared" si="1"/>
        <v>0</v>
      </c>
      <c r="N76" s="77" t="str">
        <f t="shared" si="2"/>
        <v/>
      </c>
      <c r="O76" s="78" t="str">
        <f t="shared" si="3"/>
        <v/>
      </c>
      <c r="P76" s="78" t="str">
        <f t="array" ref="P76">IFERROR(ROUND(IF('1.Clusters'!$H$3&lt;&gt;"",( INDEX('1.Clusters'!$C$6:$C$15,MATCH(C76,'1.Clusters'!$B$6:$B$15,0))+INDEX('1.Clusters'!$F$6:$F$15,MATCH(D76,'1.Clusters'!$E$6:$E$15,0))+INDEX('1.Clusters'!$I$6:$I$15,MATCH(E76,'1.Clusters'!$H$6:$H$15,0)))/3,( INDEX('1.Clusters'!$C$6:$C$15,MATCH(C76,'1.Clusters'!$B$6:$B$15,0))+INDEX('1.Clusters'!$F$6:$F$15,MATCH(D76,'1.Clusters'!$E$6:$E$15,0)))/2),3),"")</f>
        <v/>
      </c>
      <c r="Q76" s="79" t="str">
        <f t="shared" si="4"/>
        <v/>
      </c>
    </row>
    <row r="77" ht="15.75" customHeight="1">
      <c r="B77" s="81"/>
      <c r="C77" s="82"/>
      <c r="D77" s="82"/>
      <c r="E77" s="82"/>
      <c r="F77" s="84"/>
      <c r="G77" s="85"/>
      <c r="H77" s="71"/>
      <c r="I77" s="72"/>
      <c r="J77" s="73"/>
      <c r="K77" s="74"/>
      <c r="L77" s="75"/>
      <c r="M77" s="76">
        <f t="shared" si="1"/>
        <v>0</v>
      </c>
      <c r="N77" s="77" t="str">
        <f t="shared" si="2"/>
        <v/>
      </c>
      <c r="O77" s="78" t="str">
        <f t="shared" si="3"/>
        <v/>
      </c>
      <c r="P77" s="78" t="str">
        <f t="array" ref="P77">IFERROR(ROUND(IF('1.Clusters'!$H$3&lt;&gt;"",( INDEX('1.Clusters'!$C$6:$C$15,MATCH(C77,'1.Clusters'!$B$6:$B$15,0))+INDEX('1.Clusters'!$F$6:$F$15,MATCH(D77,'1.Clusters'!$E$6:$E$15,0))+INDEX('1.Clusters'!$I$6:$I$15,MATCH(E77,'1.Clusters'!$H$6:$H$15,0)))/3,( INDEX('1.Clusters'!$C$6:$C$15,MATCH(C77,'1.Clusters'!$B$6:$B$15,0))+INDEX('1.Clusters'!$F$6:$F$15,MATCH(D77,'1.Clusters'!$E$6:$E$15,0)))/2),3),"")</f>
        <v/>
      </c>
      <c r="Q77" s="79" t="str">
        <f t="shared" si="4"/>
        <v/>
      </c>
    </row>
    <row r="78" ht="15.75" customHeight="1">
      <c r="B78" s="81"/>
      <c r="C78" s="82"/>
      <c r="D78" s="82"/>
      <c r="E78" s="82"/>
      <c r="F78" s="84"/>
      <c r="G78" s="85"/>
      <c r="H78" s="71"/>
      <c r="I78" s="72"/>
      <c r="J78" s="73"/>
      <c r="K78" s="74"/>
      <c r="L78" s="75"/>
      <c r="M78" s="76">
        <f t="shared" si="1"/>
        <v>0</v>
      </c>
      <c r="N78" s="77" t="str">
        <f t="shared" si="2"/>
        <v/>
      </c>
      <c r="O78" s="78" t="str">
        <f t="shared" si="3"/>
        <v/>
      </c>
      <c r="P78" s="78" t="str">
        <f t="array" ref="P78">IFERROR(ROUND(IF('1.Clusters'!$H$3&lt;&gt;"",( INDEX('1.Clusters'!$C$6:$C$15,MATCH(C78,'1.Clusters'!$B$6:$B$15,0))+INDEX('1.Clusters'!$F$6:$F$15,MATCH(D78,'1.Clusters'!$E$6:$E$15,0))+INDEX('1.Clusters'!$I$6:$I$15,MATCH(E78,'1.Clusters'!$H$6:$H$15,0)))/3,( INDEX('1.Clusters'!$C$6:$C$15,MATCH(C78,'1.Clusters'!$B$6:$B$15,0))+INDEX('1.Clusters'!$F$6:$F$15,MATCH(D78,'1.Clusters'!$E$6:$E$15,0)))/2),3),"")</f>
        <v/>
      </c>
      <c r="Q78" s="79" t="str">
        <f t="shared" si="4"/>
        <v/>
      </c>
    </row>
    <row r="79" ht="15.75" customHeight="1">
      <c r="B79" s="81"/>
      <c r="C79" s="82"/>
      <c r="D79" s="82"/>
      <c r="E79" s="82"/>
      <c r="F79" s="84"/>
      <c r="G79" s="85"/>
      <c r="H79" s="71"/>
      <c r="I79" s="72"/>
      <c r="J79" s="73"/>
      <c r="K79" s="74"/>
      <c r="L79" s="75"/>
      <c r="M79" s="76">
        <f t="shared" si="1"/>
        <v>0</v>
      </c>
      <c r="N79" s="77" t="str">
        <f t="shared" si="2"/>
        <v/>
      </c>
      <c r="O79" s="78" t="str">
        <f t="shared" si="3"/>
        <v/>
      </c>
      <c r="P79" s="78" t="str">
        <f t="array" ref="P79">IFERROR(ROUND(IF('1.Clusters'!$H$3&lt;&gt;"",( INDEX('1.Clusters'!$C$6:$C$15,MATCH(C79,'1.Clusters'!$B$6:$B$15,0))+INDEX('1.Clusters'!$F$6:$F$15,MATCH(D79,'1.Clusters'!$E$6:$E$15,0))+INDEX('1.Clusters'!$I$6:$I$15,MATCH(E79,'1.Clusters'!$H$6:$H$15,0)))/3,( INDEX('1.Clusters'!$C$6:$C$15,MATCH(C79,'1.Clusters'!$B$6:$B$15,0))+INDEX('1.Clusters'!$F$6:$F$15,MATCH(D79,'1.Clusters'!$E$6:$E$15,0)))/2),3),"")</f>
        <v/>
      </c>
      <c r="Q79" s="79" t="str">
        <f t="shared" si="4"/>
        <v/>
      </c>
    </row>
    <row r="80" ht="15.75" customHeight="1">
      <c r="B80" s="81"/>
      <c r="C80" s="82"/>
      <c r="D80" s="82"/>
      <c r="E80" s="82"/>
      <c r="F80" s="84"/>
      <c r="G80" s="85"/>
      <c r="H80" s="71"/>
      <c r="I80" s="72"/>
      <c r="J80" s="73"/>
      <c r="K80" s="74"/>
      <c r="L80" s="75"/>
      <c r="M80" s="76">
        <f t="shared" si="1"/>
        <v>0</v>
      </c>
      <c r="N80" s="77" t="str">
        <f t="shared" si="2"/>
        <v/>
      </c>
      <c r="O80" s="78" t="str">
        <f t="shared" si="3"/>
        <v/>
      </c>
      <c r="P80" s="78" t="str">
        <f t="array" ref="P80">IFERROR(ROUND(IF('1.Clusters'!$H$3&lt;&gt;"",( INDEX('1.Clusters'!$C$6:$C$15,MATCH(C80,'1.Clusters'!$B$6:$B$15,0))+INDEX('1.Clusters'!$F$6:$F$15,MATCH(D80,'1.Clusters'!$E$6:$E$15,0))+INDEX('1.Clusters'!$I$6:$I$15,MATCH(E80,'1.Clusters'!$H$6:$H$15,0)))/3,( INDEX('1.Clusters'!$C$6:$C$15,MATCH(C80,'1.Clusters'!$B$6:$B$15,0))+INDEX('1.Clusters'!$F$6:$F$15,MATCH(D80,'1.Clusters'!$E$6:$E$15,0)))/2),3),"")</f>
        <v/>
      </c>
      <c r="Q80" s="79" t="str">
        <f t="shared" si="4"/>
        <v/>
      </c>
    </row>
    <row r="81" ht="15.75" customHeight="1">
      <c r="B81" s="81"/>
      <c r="C81" s="82"/>
      <c r="D81" s="82"/>
      <c r="E81" s="82"/>
      <c r="F81" s="84"/>
      <c r="G81" s="85"/>
      <c r="H81" s="71"/>
      <c r="I81" s="72"/>
      <c r="J81" s="73"/>
      <c r="K81" s="74"/>
      <c r="L81" s="75"/>
      <c r="M81" s="76">
        <f t="shared" si="1"/>
        <v>0</v>
      </c>
      <c r="N81" s="77" t="str">
        <f t="shared" si="2"/>
        <v/>
      </c>
      <c r="O81" s="78" t="str">
        <f t="shared" si="3"/>
        <v/>
      </c>
      <c r="P81" s="78" t="str">
        <f t="array" ref="P81">IFERROR(ROUND(IF('1.Clusters'!$H$3&lt;&gt;"",( INDEX('1.Clusters'!$C$6:$C$15,MATCH(C81,'1.Clusters'!$B$6:$B$15,0))+INDEX('1.Clusters'!$F$6:$F$15,MATCH(D81,'1.Clusters'!$E$6:$E$15,0))+INDEX('1.Clusters'!$I$6:$I$15,MATCH(E81,'1.Clusters'!$H$6:$H$15,0)))/3,( INDEX('1.Clusters'!$C$6:$C$15,MATCH(C81,'1.Clusters'!$B$6:$B$15,0))+INDEX('1.Clusters'!$F$6:$F$15,MATCH(D81,'1.Clusters'!$E$6:$E$15,0)))/2),3),"")</f>
        <v/>
      </c>
      <c r="Q81" s="79" t="str">
        <f t="shared" si="4"/>
        <v/>
      </c>
    </row>
    <row r="82" ht="15.75" customHeight="1">
      <c r="B82" s="81"/>
      <c r="C82" s="82"/>
      <c r="D82" s="82"/>
      <c r="E82" s="82"/>
      <c r="F82" s="84"/>
      <c r="G82" s="85"/>
      <c r="H82" s="71"/>
      <c r="I82" s="72"/>
      <c r="J82" s="73"/>
      <c r="K82" s="74"/>
      <c r="L82" s="75"/>
      <c r="M82" s="76">
        <f t="shared" si="1"/>
        <v>0</v>
      </c>
      <c r="N82" s="77" t="str">
        <f t="shared" si="2"/>
        <v/>
      </c>
      <c r="O82" s="78" t="str">
        <f t="shared" si="3"/>
        <v/>
      </c>
      <c r="P82" s="78" t="str">
        <f t="array" ref="P82">IFERROR(ROUND(IF('1.Clusters'!$H$3&lt;&gt;"",( INDEX('1.Clusters'!$C$6:$C$15,MATCH(C82,'1.Clusters'!$B$6:$B$15,0))+INDEX('1.Clusters'!$F$6:$F$15,MATCH(D82,'1.Clusters'!$E$6:$E$15,0))+INDEX('1.Clusters'!$I$6:$I$15,MATCH(E82,'1.Clusters'!$H$6:$H$15,0)))/3,( INDEX('1.Clusters'!$C$6:$C$15,MATCH(C82,'1.Clusters'!$B$6:$B$15,0))+INDEX('1.Clusters'!$F$6:$F$15,MATCH(D82,'1.Clusters'!$E$6:$E$15,0)))/2),3),"")</f>
        <v/>
      </c>
      <c r="Q82" s="79" t="str">
        <f t="shared" si="4"/>
        <v/>
      </c>
    </row>
    <row r="83" ht="15.75" customHeight="1">
      <c r="B83" s="81"/>
      <c r="C83" s="82"/>
      <c r="D83" s="82"/>
      <c r="E83" s="82"/>
      <c r="F83" s="84"/>
      <c r="G83" s="85"/>
      <c r="H83" s="71"/>
      <c r="I83" s="72"/>
      <c r="J83" s="73"/>
      <c r="K83" s="74"/>
      <c r="L83" s="75"/>
      <c r="M83" s="76">
        <f t="shared" si="1"/>
        <v>0</v>
      </c>
      <c r="N83" s="77" t="str">
        <f t="shared" si="2"/>
        <v/>
      </c>
      <c r="O83" s="78" t="str">
        <f t="shared" si="3"/>
        <v/>
      </c>
      <c r="P83" s="78" t="str">
        <f t="array" ref="P83">IFERROR(ROUND(IF('1.Clusters'!$H$3&lt;&gt;"",( INDEX('1.Clusters'!$C$6:$C$15,MATCH(C83,'1.Clusters'!$B$6:$B$15,0))+INDEX('1.Clusters'!$F$6:$F$15,MATCH(D83,'1.Clusters'!$E$6:$E$15,0))+INDEX('1.Clusters'!$I$6:$I$15,MATCH(E83,'1.Clusters'!$H$6:$H$15,0)))/3,( INDEX('1.Clusters'!$C$6:$C$15,MATCH(C83,'1.Clusters'!$B$6:$B$15,0))+INDEX('1.Clusters'!$F$6:$F$15,MATCH(D83,'1.Clusters'!$E$6:$E$15,0)))/2),3),"")</f>
        <v/>
      </c>
      <c r="Q83" s="79" t="str">
        <f t="shared" si="4"/>
        <v/>
      </c>
    </row>
    <row r="84" ht="15.75" customHeight="1">
      <c r="B84" s="81"/>
      <c r="C84" s="82"/>
      <c r="D84" s="82"/>
      <c r="E84" s="82"/>
      <c r="F84" s="84"/>
      <c r="G84" s="85"/>
      <c r="H84" s="71"/>
      <c r="I84" s="72"/>
      <c r="J84" s="73"/>
      <c r="K84" s="74"/>
      <c r="L84" s="75"/>
      <c r="M84" s="76">
        <f t="shared" si="1"/>
        <v>0</v>
      </c>
      <c r="N84" s="77" t="str">
        <f t="shared" si="2"/>
        <v/>
      </c>
      <c r="O84" s="78" t="str">
        <f t="shared" si="3"/>
        <v/>
      </c>
      <c r="P84" s="78" t="str">
        <f t="array" ref="P84">IFERROR(ROUND(IF('1.Clusters'!$H$3&lt;&gt;"",( INDEX('1.Clusters'!$C$6:$C$15,MATCH(C84,'1.Clusters'!$B$6:$B$15,0))+INDEX('1.Clusters'!$F$6:$F$15,MATCH(D84,'1.Clusters'!$E$6:$E$15,0))+INDEX('1.Clusters'!$I$6:$I$15,MATCH(E84,'1.Clusters'!$H$6:$H$15,0)))/3,( INDEX('1.Clusters'!$C$6:$C$15,MATCH(C84,'1.Clusters'!$B$6:$B$15,0))+INDEX('1.Clusters'!$F$6:$F$15,MATCH(D84,'1.Clusters'!$E$6:$E$15,0)))/2),3),"")</f>
        <v/>
      </c>
      <c r="Q84" s="79" t="str">
        <f t="shared" si="4"/>
        <v/>
      </c>
    </row>
    <row r="85" ht="15.75" customHeight="1">
      <c r="B85" s="81"/>
      <c r="C85" s="82"/>
      <c r="D85" s="82"/>
      <c r="E85" s="82"/>
      <c r="F85" s="84"/>
      <c r="G85" s="85"/>
      <c r="H85" s="71"/>
      <c r="I85" s="72"/>
      <c r="J85" s="73"/>
      <c r="K85" s="74"/>
      <c r="L85" s="75"/>
      <c r="M85" s="76">
        <f t="shared" si="1"/>
        <v>0</v>
      </c>
      <c r="N85" s="77" t="str">
        <f t="shared" si="2"/>
        <v/>
      </c>
      <c r="O85" s="78" t="str">
        <f t="shared" si="3"/>
        <v/>
      </c>
      <c r="P85" s="78" t="str">
        <f t="array" ref="P85">IFERROR(ROUND(IF('1.Clusters'!$H$3&lt;&gt;"",( INDEX('1.Clusters'!$C$6:$C$15,MATCH(C85,'1.Clusters'!$B$6:$B$15,0))+INDEX('1.Clusters'!$F$6:$F$15,MATCH(D85,'1.Clusters'!$E$6:$E$15,0))+INDEX('1.Clusters'!$I$6:$I$15,MATCH(E85,'1.Clusters'!$H$6:$H$15,0)))/3,( INDEX('1.Clusters'!$C$6:$C$15,MATCH(C85,'1.Clusters'!$B$6:$B$15,0))+INDEX('1.Clusters'!$F$6:$F$15,MATCH(D85,'1.Clusters'!$E$6:$E$15,0)))/2),3),"")</f>
        <v/>
      </c>
      <c r="Q85" s="79" t="str">
        <f t="shared" si="4"/>
        <v/>
      </c>
    </row>
    <row r="86" ht="15.75" customHeight="1">
      <c r="B86" s="81"/>
      <c r="C86" s="82"/>
      <c r="D86" s="82"/>
      <c r="E86" s="82"/>
      <c r="F86" s="84"/>
      <c r="G86" s="85"/>
      <c r="H86" s="71"/>
      <c r="I86" s="72"/>
      <c r="J86" s="73"/>
      <c r="K86" s="74"/>
      <c r="L86" s="75"/>
      <c r="M86" s="76">
        <f t="shared" si="1"/>
        <v>0</v>
      </c>
      <c r="N86" s="77" t="str">
        <f t="shared" si="2"/>
        <v/>
      </c>
      <c r="O86" s="78" t="str">
        <f t="shared" si="3"/>
        <v/>
      </c>
      <c r="P86" s="78" t="str">
        <f t="array" ref="P86">IFERROR(ROUND(IF('1.Clusters'!$H$3&lt;&gt;"",( INDEX('1.Clusters'!$C$6:$C$15,MATCH(C86,'1.Clusters'!$B$6:$B$15,0))+INDEX('1.Clusters'!$F$6:$F$15,MATCH(D86,'1.Clusters'!$E$6:$E$15,0))+INDEX('1.Clusters'!$I$6:$I$15,MATCH(E86,'1.Clusters'!$H$6:$H$15,0)))/3,( INDEX('1.Clusters'!$C$6:$C$15,MATCH(C86,'1.Clusters'!$B$6:$B$15,0))+INDEX('1.Clusters'!$F$6:$F$15,MATCH(D86,'1.Clusters'!$E$6:$E$15,0)))/2),3),"")</f>
        <v/>
      </c>
      <c r="Q86" s="79" t="str">
        <f t="shared" si="4"/>
        <v/>
      </c>
    </row>
    <row r="87" ht="15.75" customHeight="1">
      <c r="B87" s="81"/>
      <c r="C87" s="82"/>
      <c r="D87" s="82"/>
      <c r="E87" s="82"/>
      <c r="F87" s="84"/>
      <c r="G87" s="85"/>
      <c r="H87" s="71"/>
      <c r="I87" s="72"/>
      <c r="J87" s="73"/>
      <c r="K87" s="74"/>
      <c r="L87" s="75"/>
      <c r="M87" s="76">
        <f t="shared" si="1"/>
        <v>0</v>
      </c>
      <c r="N87" s="77" t="str">
        <f t="shared" si="2"/>
        <v/>
      </c>
      <c r="O87" s="78" t="str">
        <f t="shared" si="3"/>
        <v/>
      </c>
      <c r="P87" s="78" t="str">
        <f t="array" ref="P87">IFERROR(ROUND(IF('1.Clusters'!$H$3&lt;&gt;"",( INDEX('1.Clusters'!$C$6:$C$15,MATCH(C87,'1.Clusters'!$B$6:$B$15,0))+INDEX('1.Clusters'!$F$6:$F$15,MATCH(D87,'1.Clusters'!$E$6:$E$15,0))+INDEX('1.Clusters'!$I$6:$I$15,MATCH(E87,'1.Clusters'!$H$6:$H$15,0)))/3,( INDEX('1.Clusters'!$C$6:$C$15,MATCH(C87,'1.Clusters'!$B$6:$B$15,0))+INDEX('1.Clusters'!$F$6:$F$15,MATCH(D87,'1.Clusters'!$E$6:$E$15,0)))/2),3),"")</f>
        <v/>
      </c>
      <c r="Q87" s="79" t="str">
        <f t="shared" si="4"/>
        <v/>
      </c>
    </row>
    <row r="88" ht="15.75" customHeight="1">
      <c r="B88" s="81"/>
      <c r="C88" s="82"/>
      <c r="D88" s="82"/>
      <c r="E88" s="82"/>
      <c r="F88" s="84"/>
      <c r="G88" s="85"/>
      <c r="H88" s="71"/>
      <c r="I88" s="72"/>
      <c r="J88" s="73"/>
      <c r="K88" s="74"/>
      <c r="L88" s="75"/>
      <c r="M88" s="76">
        <f t="shared" si="1"/>
        <v>0</v>
      </c>
      <c r="N88" s="77" t="str">
        <f t="shared" si="2"/>
        <v/>
      </c>
      <c r="O88" s="78" t="str">
        <f t="shared" si="3"/>
        <v/>
      </c>
      <c r="P88" s="78" t="str">
        <f t="array" ref="P88">IFERROR(ROUND(IF('1.Clusters'!$H$3&lt;&gt;"",( INDEX('1.Clusters'!$C$6:$C$15,MATCH(C88,'1.Clusters'!$B$6:$B$15,0))+INDEX('1.Clusters'!$F$6:$F$15,MATCH(D88,'1.Clusters'!$E$6:$E$15,0))+INDEX('1.Clusters'!$I$6:$I$15,MATCH(E88,'1.Clusters'!$H$6:$H$15,0)))/3,( INDEX('1.Clusters'!$C$6:$C$15,MATCH(C88,'1.Clusters'!$B$6:$B$15,0))+INDEX('1.Clusters'!$F$6:$F$15,MATCH(D88,'1.Clusters'!$E$6:$E$15,0)))/2),3),"")</f>
        <v/>
      </c>
      <c r="Q88" s="79" t="str">
        <f t="shared" si="4"/>
        <v/>
      </c>
    </row>
    <row r="89" ht="15.75" customHeight="1">
      <c r="B89" s="81"/>
      <c r="C89" s="82"/>
      <c r="D89" s="82"/>
      <c r="E89" s="82"/>
      <c r="F89" s="84"/>
      <c r="G89" s="85"/>
      <c r="H89" s="71"/>
      <c r="I89" s="72"/>
      <c r="J89" s="73"/>
      <c r="K89" s="74"/>
      <c r="L89" s="75"/>
      <c r="M89" s="76">
        <f t="shared" si="1"/>
        <v>0</v>
      </c>
      <c r="N89" s="77" t="str">
        <f t="shared" si="2"/>
        <v/>
      </c>
      <c r="O89" s="78" t="str">
        <f t="shared" si="3"/>
        <v/>
      </c>
      <c r="P89" s="78" t="str">
        <f t="array" ref="P89">IFERROR(ROUND(IF('1.Clusters'!$H$3&lt;&gt;"",( INDEX('1.Clusters'!$C$6:$C$15,MATCH(C89,'1.Clusters'!$B$6:$B$15,0))+INDEX('1.Clusters'!$F$6:$F$15,MATCH(D89,'1.Clusters'!$E$6:$E$15,0))+INDEX('1.Clusters'!$I$6:$I$15,MATCH(E89,'1.Clusters'!$H$6:$H$15,0)))/3,( INDEX('1.Clusters'!$C$6:$C$15,MATCH(C89,'1.Clusters'!$B$6:$B$15,0))+INDEX('1.Clusters'!$F$6:$F$15,MATCH(D89,'1.Clusters'!$E$6:$E$15,0)))/2),3),"")</f>
        <v/>
      </c>
      <c r="Q89" s="79" t="str">
        <f t="shared" si="4"/>
        <v/>
      </c>
    </row>
    <row r="90" ht="15.75" customHeight="1">
      <c r="B90" s="81"/>
      <c r="C90" s="82"/>
      <c r="D90" s="82"/>
      <c r="E90" s="82"/>
      <c r="F90" s="84"/>
      <c r="G90" s="85"/>
      <c r="H90" s="71"/>
      <c r="I90" s="72"/>
      <c r="J90" s="73"/>
      <c r="K90" s="74"/>
      <c r="L90" s="75"/>
      <c r="M90" s="76">
        <f t="shared" si="1"/>
        <v>0</v>
      </c>
      <c r="N90" s="77" t="str">
        <f t="shared" si="2"/>
        <v/>
      </c>
      <c r="O90" s="78" t="str">
        <f t="shared" si="3"/>
        <v/>
      </c>
      <c r="P90" s="78" t="str">
        <f t="array" ref="P90">IFERROR(ROUND(IF('1.Clusters'!$H$3&lt;&gt;"",( INDEX('1.Clusters'!$C$6:$C$15,MATCH(C90,'1.Clusters'!$B$6:$B$15,0))+INDEX('1.Clusters'!$F$6:$F$15,MATCH(D90,'1.Clusters'!$E$6:$E$15,0))+INDEX('1.Clusters'!$I$6:$I$15,MATCH(E90,'1.Clusters'!$H$6:$H$15,0)))/3,( INDEX('1.Clusters'!$C$6:$C$15,MATCH(C90,'1.Clusters'!$B$6:$B$15,0))+INDEX('1.Clusters'!$F$6:$F$15,MATCH(D90,'1.Clusters'!$E$6:$E$15,0)))/2),3),"")</f>
        <v/>
      </c>
      <c r="Q90" s="79" t="str">
        <f t="shared" si="4"/>
        <v/>
      </c>
    </row>
    <row r="91" ht="15.75" customHeight="1">
      <c r="B91" s="81"/>
      <c r="C91" s="82"/>
      <c r="D91" s="82"/>
      <c r="E91" s="82"/>
      <c r="F91" s="84"/>
      <c r="G91" s="85"/>
      <c r="H91" s="71"/>
      <c r="I91" s="72"/>
      <c r="J91" s="73"/>
      <c r="K91" s="74"/>
      <c r="L91" s="75"/>
      <c r="M91" s="76">
        <f t="shared" si="1"/>
        <v>0</v>
      </c>
      <c r="N91" s="77" t="str">
        <f t="shared" si="2"/>
        <v/>
      </c>
      <c r="O91" s="78" t="str">
        <f t="shared" si="3"/>
        <v/>
      </c>
      <c r="P91" s="78" t="str">
        <f t="array" ref="P91">IFERROR(ROUND(IF('1.Clusters'!$H$3&lt;&gt;"",( INDEX('1.Clusters'!$C$6:$C$15,MATCH(C91,'1.Clusters'!$B$6:$B$15,0))+INDEX('1.Clusters'!$F$6:$F$15,MATCH(D91,'1.Clusters'!$E$6:$E$15,0))+INDEX('1.Clusters'!$I$6:$I$15,MATCH(E91,'1.Clusters'!$H$6:$H$15,0)))/3,( INDEX('1.Clusters'!$C$6:$C$15,MATCH(C91,'1.Clusters'!$B$6:$B$15,0))+INDEX('1.Clusters'!$F$6:$F$15,MATCH(D91,'1.Clusters'!$E$6:$E$15,0)))/2),3),"")</f>
        <v/>
      </c>
      <c r="Q91" s="79" t="str">
        <f t="shared" si="4"/>
        <v/>
      </c>
    </row>
    <row r="92" ht="15.75" customHeight="1">
      <c r="B92" s="81"/>
      <c r="C92" s="82"/>
      <c r="D92" s="82"/>
      <c r="E92" s="82"/>
      <c r="F92" s="84"/>
      <c r="G92" s="85"/>
      <c r="H92" s="71"/>
      <c r="I92" s="72"/>
      <c r="J92" s="73"/>
      <c r="K92" s="74"/>
      <c r="L92" s="75"/>
      <c r="M92" s="76">
        <f t="shared" si="1"/>
        <v>0</v>
      </c>
      <c r="N92" s="77" t="str">
        <f t="shared" si="2"/>
        <v/>
      </c>
      <c r="O92" s="78" t="str">
        <f t="shared" si="3"/>
        <v/>
      </c>
      <c r="P92" s="78" t="str">
        <f t="array" ref="P92">IFERROR(ROUND(IF('1.Clusters'!$H$3&lt;&gt;"",( INDEX('1.Clusters'!$C$6:$C$15,MATCH(C92,'1.Clusters'!$B$6:$B$15,0))+INDEX('1.Clusters'!$F$6:$F$15,MATCH(D92,'1.Clusters'!$E$6:$E$15,0))+INDEX('1.Clusters'!$I$6:$I$15,MATCH(E92,'1.Clusters'!$H$6:$H$15,0)))/3,( INDEX('1.Clusters'!$C$6:$C$15,MATCH(C92,'1.Clusters'!$B$6:$B$15,0))+INDEX('1.Clusters'!$F$6:$F$15,MATCH(D92,'1.Clusters'!$E$6:$E$15,0)))/2),3),"")</f>
        <v/>
      </c>
      <c r="Q92" s="79" t="str">
        <f t="shared" si="4"/>
        <v/>
      </c>
    </row>
    <row r="93" ht="15.75" customHeight="1">
      <c r="B93" s="81"/>
      <c r="C93" s="82"/>
      <c r="D93" s="82"/>
      <c r="E93" s="82"/>
      <c r="F93" s="84"/>
      <c r="G93" s="85"/>
      <c r="H93" s="71"/>
      <c r="I93" s="72"/>
      <c r="J93" s="73"/>
      <c r="K93" s="74"/>
      <c r="L93" s="75"/>
      <c r="M93" s="76">
        <f t="shared" si="1"/>
        <v>0</v>
      </c>
      <c r="N93" s="77" t="str">
        <f t="shared" si="2"/>
        <v/>
      </c>
      <c r="O93" s="78" t="str">
        <f t="shared" si="3"/>
        <v/>
      </c>
      <c r="P93" s="78" t="str">
        <f t="array" ref="P93">IFERROR(ROUND(IF('1.Clusters'!$H$3&lt;&gt;"",( INDEX('1.Clusters'!$C$6:$C$15,MATCH(C93,'1.Clusters'!$B$6:$B$15,0))+INDEX('1.Clusters'!$F$6:$F$15,MATCH(D93,'1.Clusters'!$E$6:$E$15,0))+INDEX('1.Clusters'!$I$6:$I$15,MATCH(E93,'1.Clusters'!$H$6:$H$15,0)))/3,( INDEX('1.Clusters'!$C$6:$C$15,MATCH(C93,'1.Clusters'!$B$6:$B$15,0))+INDEX('1.Clusters'!$F$6:$F$15,MATCH(D93,'1.Clusters'!$E$6:$E$15,0)))/2),3),"")</f>
        <v/>
      </c>
      <c r="Q93" s="79" t="str">
        <f t="shared" si="4"/>
        <v/>
      </c>
    </row>
    <row r="94" ht="15.75" customHeight="1">
      <c r="B94" s="81"/>
      <c r="C94" s="82"/>
      <c r="D94" s="82"/>
      <c r="E94" s="82"/>
      <c r="F94" s="84"/>
      <c r="G94" s="85"/>
      <c r="H94" s="71"/>
      <c r="I94" s="72"/>
      <c r="J94" s="73"/>
      <c r="K94" s="74"/>
      <c r="L94" s="75"/>
      <c r="M94" s="76">
        <f t="shared" si="1"/>
        <v>0</v>
      </c>
      <c r="N94" s="77" t="str">
        <f t="shared" si="2"/>
        <v/>
      </c>
      <c r="O94" s="78" t="str">
        <f t="shared" si="3"/>
        <v/>
      </c>
      <c r="P94" s="78" t="str">
        <f t="array" ref="P94">IFERROR(ROUND(IF('1.Clusters'!$H$3&lt;&gt;"",( INDEX('1.Clusters'!$C$6:$C$15,MATCH(C94,'1.Clusters'!$B$6:$B$15,0))+INDEX('1.Clusters'!$F$6:$F$15,MATCH(D94,'1.Clusters'!$E$6:$E$15,0))+INDEX('1.Clusters'!$I$6:$I$15,MATCH(E94,'1.Clusters'!$H$6:$H$15,0)))/3,( INDEX('1.Clusters'!$C$6:$C$15,MATCH(C94,'1.Clusters'!$B$6:$B$15,0))+INDEX('1.Clusters'!$F$6:$F$15,MATCH(D94,'1.Clusters'!$E$6:$E$15,0)))/2),3),"")</f>
        <v/>
      </c>
      <c r="Q94" s="79" t="str">
        <f t="shared" si="4"/>
        <v/>
      </c>
    </row>
    <row r="95" ht="15.75" customHeight="1">
      <c r="B95" s="81"/>
      <c r="C95" s="82"/>
      <c r="D95" s="82"/>
      <c r="E95" s="82"/>
      <c r="F95" s="84"/>
      <c r="G95" s="85"/>
      <c r="H95" s="71"/>
      <c r="I95" s="72"/>
      <c r="J95" s="73"/>
      <c r="K95" s="74"/>
      <c r="L95" s="75"/>
      <c r="M95" s="76">
        <f t="shared" si="1"/>
        <v>0</v>
      </c>
      <c r="N95" s="77" t="str">
        <f t="shared" si="2"/>
        <v/>
      </c>
      <c r="O95" s="78" t="str">
        <f t="shared" si="3"/>
        <v/>
      </c>
      <c r="P95" s="78" t="str">
        <f t="array" ref="P95">IFERROR(ROUND(IF('1.Clusters'!$H$3&lt;&gt;"",( INDEX('1.Clusters'!$C$6:$C$15,MATCH(C95,'1.Clusters'!$B$6:$B$15,0))+INDEX('1.Clusters'!$F$6:$F$15,MATCH(D95,'1.Clusters'!$E$6:$E$15,0))+INDEX('1.Clusters'!$I$6:$I$15,MATCH(E95,'1.Clusters'!$H$6:$H$15,0)))/3,( INDEX('1.Clusters'!$C$6:$C$15,MATCH(C95,'1.Clusters'!$B$6:$B$15,0))+INDEX('1.Clusters'!$F$6:$F$15,MATCH(D95,'1.Clusters'!$E$6:$E$15,0)))/2),3),"")</f>
        <v/>
      </c>
      <c r="Q95" s="79" t="str">
        <f t="shared" si="4"/>
        <v/>
      </c>
    </row>
    <row r="96" ht="15.75" customHeight="1">
      <c r="B96" s="81"/>
      <c r="C96" s="82"/>
      <c r="D96" s="82"/>
      <c r="E96" s="82"/>
      <c r="F96" s="84"/>
      <c r="G96" s="85"/>
      <c r="H96" s="71"/>
      <c r="I96" s="72"/>
      <c r="J96" s="73"/>
      <c r="K96" s="74"/>
      <c r="L96" s="75"/>
      <c r="M96" s="76">
        <f t="shared" si="1"/>
        <v>0</v>
      </c>
      <c r="N96" s="77" t="str">
        <f t="shared" si="2"/>
        <v/>
      </c>
      <c r="O96" s="78" t="str">
        <f t="shared" si="3"/>
        <v/>
      </c>
      <c r="P96" s="78" t="str">
        <f t="array" ref="P96">IFERROR(ROUND(IF('1.Clusters'!$H$3&lt;&gt;"",( INDEX('1.Clusters'!$C$6:$C$15,MATCH(C96,'1.Clusters'!$B$6:$B$15,0))+INDEX('1.Clusters'!$F$6:$F$15,MATCH(D96,'1.Clusters'!$E$6:$E$15,0))+INDEX('1.Clusters'!$I$6:$I$15,MATCH(E96,'1.Clusters'!$H$6:$H$15,0)))/3,( INDEX('1.Clusters'!$C$6:$C$15,MATCH(C96,'1.Clusters'!$B$6:$B$15,0))+INDEX('1.Clusters'!$F$6:$F$15,MATCH(D96,'1.Clusters'!$E$6:$E$15,0)))/2),3),"")</f>
        <v/>
      </c>
      <c r="Q96" s="79" t="str">
        <f t="shared" si="4"/>
        <v/>
      </c>
    </row>
    <row r="97" ht="15.75" customHeight="1">
      <c r="B97" s="81"/>
      <c r="C97" s="82"/>
      <c r="D97" s="82"/>
      <c r="E97" s="82"/>
      <c r="F97" s="84"/>
      <c r="G97" s="85"/>
      <c r="H97" s="71"/>
      <c r="I97" s="72"/>
      <c r="J97" s="73"/>
      <c r="K97" s="74"/>
      <c r="L97" s="75"/>
      <c r="M97" s="76">
        <f t="shared" si="1"/>
        <v>0</v>
      </c>
      <c r="N97" s="77" t="str">
        <f t="shared" si="2"/>
        <v/>
      </c>
      <c r="O97" s="78" t="str">
        <f t="shared" si="3"/>
        <v/>
      </c>
      <c r="P97" s="78" t="str">
        <f t="array" ref="P97">IFERROR(ROUND(IF('1.Clusters'!$H$3&lt;&gt;"",( INDEX('1.Clusters'!$C$6:$C$15,MATCH(C97,'1.Clusters'!$B$6:$B$15,0))+INDEX('1.Clusters'!$F$6:$F$15,MATCH(D97,'1.Clusters'!$E$6:$E$15,0))+INDEX('1.Clusters'!$I$6:$I$15,MATCH(E97,'1.Clusters'!$H$6:$H$15,0)))/3,( INDEX('1.Clusters'!$C$6:$C$15,MATCH(C97,'1.Clusters'!$B$6:$B$15,0))+INDEX('1.Clusters'!$F$6:$F$15,MATCH(D97,'1.Clusters'!$E$6:$E$15,0)))/2),3),"")</f>
        <v/>
      </c>
      <c r="Q97" s="79" t="str">
        <f t="shared" si="4"/>
        <v/>
      </c>
    </row>
    <row r="98" ht="15.75" customHeight="1">
      <c r="B98" s="81"/>
      <c r="C98" s="82"/>
      <c r="D98" s="82"/>
      <c r="E98" s="82"/>
      <c r="F98" s="84"/>
      <c r="G98" s="85"/>
      <c r="H98" s="71"/>
      <c r="I98" s="72"/>
      <c r="J98" s="73"/>
      <c r="K98" s="74"/>
      <c r="L98" s="75"/>
      <c r="M98" s="76">
        <f t="shared" si="1"/>
        <v>0</v>
      </c>
      <c r="N98" s="77" t="str">
        <f t="shared" si="2"/>
        <v/>
      </c>
      <c r="O98" s="78" t="str">
        <f t="shared" si="3"/>
        <v/>
      </c>
      <c r="P98" s="78" t="str">
        <f t="array" ref="P98">IFERROR(ROUND(IF('1.Clusters'!$H$3&lt;&gt;"",( INDEX('1.Clusters'!$C$6:$C$15,MATCH(C98,'1.Clusters'!$B$6:$B$15,0))+INDEX('1.Clusters'!$F$6:$F$15,MATCH(D98,'1.Clusters'!$E$6:$E$15,0))+INDEX('1.Clusters'!$I$6:$I$15,MATCH(E98,'1.Clusters'!$H$6:$H$15,0)))/3,( INDEX('1.Clusters'!$C$6:$C$15,MATCH(C98,'1.Clusters'!$B$6:$B$15,0))+INDEX('1.Clusters'!$F$6:$F$15,MATCH(D98,'1.Clusters'!$E$6:$E$15,0)))/2),3),"")</f>
        <v/>
      </c>
      <c r="Q98" s="79" t="str">
        <f t="shared" si="4"/>
        <v/>
      </c>
    </row>
    <row r="99" ht="15.75" customHeight="1">
      <c r="B99" s="81"/>
      <c r="C99" s="82"/>
      <c r="D99" s="82"/>
      <c r="E99" s="82"/>
      <c r="F99" s="84"/>
      <c r="G99" s="85"/>
      <c r="H99" s="71"/>
      <c r="I99" s="72"/>
      <c r="J99" s="73"/>
      <c r="K99" s="74"/>
      <c r="L99" s="75"/>
      <c r="M99" s="76">
        <f t="shared" si="1"/>
        <v>0</v>
      </c>
      <c r="N99" s="77" t="str">
        <f t="shared" si="2"/>
        <v/>
      </c>
      <c r="O99" s="78" t="str">
        <f t="shared" si="3"/>
        <v/>
      </c>
      <c r="P99" s="78" t="str">
        <f t="array" ref="P99">IFERROR(ROUND(IF('1.Clusters'!$H$3&lt;&gt;"",( INDEX('1.Clusters'!$C$6:$C$15,MATCH(C99,'1.Clusters'!$B$6:$B$15,0))+INDEX('1.Clusters'!$F$6:$F$15,MATCH(D99,'1.Clusters'!$E$6:$E$15,0))+INDEX('1.Clusters'!$I$6:$I$15,MATCH(E99,'1.Clusters'!$H$6:$H$15,0)))/3,( INDEX('1.Clusters'!$C$6:$C$15,MATCH(C99,'1.Clusters'!$B$6:$B$15,0))+INDEX('1.Clusters'!$F$6:$F$15,MATCH(D99,'1.Clusters'!$E$6:$E$15,0)))/2),3),"")</f>
        <v/>
      </c>
      <c r="Q99" s="79" t="str">
        <f t="shared" si="4"/>
        <v/>
      </c>
    </row>
    <row r="100" ht="15.75" customHeight="1">
      <c r="B100" s="81"/>
      <c r="C100" s="82"/>
      <c r="D100" s="82"/>
      <c r="E100" s="82"/>
      <c r="F100" s="84"/>
      <c r="G100" s="85"/>
      <c r="H100" s="71"/>
      <c r="I100" s="72"/>
      <c r="J100" s="73"/>
      <c r="K100" s="74"/>
      <c r="L100" s="75"/>
      <c r="M100" s="76">
        <f t="shared" si="1"/>
        <v>0</v>
      </c>
      <c r="N100" s="77" t="str">
        <f t="shared" si="2"/>
        <v/>
      </c>
      <c r="O100" s="78" t="str">
        <f t="shared" si="3"/>
        <v/>
      </c>
      <c r="P100" s="78" t="str">
        <f t="array" ref="P100">IFERROR(ROUND(IF('1.Clusters'!$H$3&lt;&gt;"",( INDEX('1.Clusters'!$C$6:$C$15,MATCH(C100,'1.Clusters'!$B$6:$B$15,0))+INDEX('1.Clusters'!$F$6:$F$15,MATCH(D100,'1.Clusters'!$E$6:$E$15,0))+INDEX('1.Clusters'!$I$6:$I$15,MATCH(E100,'1.Clusters'!$H$6:$H$15,0)))/3,( INDEX('1.Clusters'!$C$6:$C$15,MATCH(C100,'1.Clusters'!$B$6:$B$15,0))+INDEX('1.Clusters'!$F$6:$F$15,MATCH(D100,'1.Clusters'!$E$6:$E$15,0)))/2),3),"")</f>
        <v/>
      </c>
      <c r="Q100" s="79" t="str">
        <f t="shared" si="4"/>
        <v/>
      </c>
    </row>
    <row r="101" ht="15.75" customHeight="1">
      <c r="B101" s="81"/>
      <c r="C101" s="82"/>
      <c r="D101" s="82"/>
      <c r="E101" s="82"/>
      <c r="F101" s="84"/>
      <c r="G101" s="85"/>
      <c r="H101" s="71"/>
      <c r="I101" s="72"/>
      <c r="J101" s="73"/>
      <c r="K101" s="74"/>
      <c r="L101" s="75"/>
      <c r="M101" s="76">
        <f t="shared" si="1"/>
        <v>0</v>
      </c>
      <c r="N101" s="77" t="str">
        <f t="shared" si="2"/>
        <v/>
      </c>
      <c r="O101" s="78" t="str">
        <f t="shared" si="3"/>
        <v/>
      </c>
      <c r="P101" s="78" t="str">
        <f t="array" ref="P101">IFERROR(ROUND(IF('1.Clusters'!$H$3&lt;&gt;"",( INDEX('1.Clusters'!$C$6:$C$15,MATCH(C101,'1.Clusters'!$B$6:$B$15,0))+INDEX('1.Clusters'!$F$6:$F$15,MATCH(D101,'1.Clusters'!$E$6:$E$15,0))+INDEX('1.Clusters'!$I$6:$I$15,MATCH(E101,'1.Clusters'!$H$6:$H$15,0)))/3,( INDEX('1.Clusters'!$C$6:$C$15,MATCH(C101,'1.Clusters'!$B$6:$B$15,0))+INDEX('1.Clusters'!$F$6:$F$15,MATCH(D101,'1.Clusters'!$E$6:$E$15,0)))/2),3),"")</f>
        <v/>
      </c>
      <c r="Q101" s="79" t="str">
        <f t="shared" si="4"/>
        <v/>
      </c>
    </row>
    <row r="102" ht="15.75" customHeight="1">
      <c r="B102" s="81"/>
      <c r="C102" s="82"/>
      <c r="D102" s="82"/>
      <c r="E102" s="82"/>
      <c r="F102" s="84"/>
      <c r="G102" s="85"/>
      <c r="H102" s="71"/>
      <c r="I102" s="72"/>
      <c r="J102" s="73"/>
      <c r="K102" s="74"/>
      <c r="L102" s="75"/>
      <c r="M102" s="76">
        <f t="shared" si="1"/>
        <v>0</v>
      </c>
      <c r="N102" s="77" t="str">
        <f t="shared" si="2"/>
        <v/>
      </c>
      <c r="O102" s="78" t="str">
        <f t="shared" si="3"/>
        <v/>
      </c>
      <c r="P102" s="78" t="str">
        <f t="array" ref="P102">IFERROR(ROUND(IF('1.Clusters'!$H$3&lt;&gt;"",( INDEX('1.Clusters'!$C$6:$C$15,MATCH(C102,'1.Clusters'!$B$6:$B$15,0))+INDEX('1.Clusters'!$F$6:$F$15,MATCH(D102,'1.Clusters'!$E$6:$E$15,0))+INDEX('1.Clusters'!$I$6:$I$15,MATCH(E102,'1.Clusters'!$H$6:$H$15,0)))/3,( INDEX('1.Clusters'!$C$6:$C$15,MATCH(C102,'1.Clusters'!$B$6:$B$15,0))+INDEX('1.Clusters'!$F$6:$F$15,MATCH(D102,'1.Clusters'!$E$6:$E$15,0)))/2),3),"")</f>
        <v/>
      </c>
      <c r="Q102" s="79" t="str">
        <f t="shared" si="4"/>
        <v/>
      </c>
    </row>
    <row r="103" ht="15.75" customHeight="1">
      <c r="B103" s="81"/>
      <c r="C103" s="82"/>
      <c r="D103" s="82"/>
      <c r="E103" s="82"/>
      <c r="F103" s="84"/>
      <c r="G103" s="85"/>
      <c r="H103" s="71"/>
      <c r="I103" s="72"/>
      <c r="J103" s="73"/>
      <c r="K103" s="74"/>
      <c r="L103" s="75"/>
      <c r="M103" s="76">
        <f t="shared" si="1"/>
        <v>0</v>
      </c>
      <c r="N103" s="77" t="str">
        <f t="shared" si="2"/>
        <v/>
      </c>
      <c r="O103" s="78" t="str">
        <f t="shared" si="3"/>
        <v/>
      </c>
      <c r="P103" s="78" t="str">
        <f t="array" ref="P103">IFERROR(ROUND(IF('1.Clusters'!$H$3&lt;&gt;"",( INDEX('1.Clusters'!$C$6:$C$15,MATCH(C103,'1.Clusters'!$B$6:$B$15,0))+INDEX('1.Clusters'!$F$6:$F$15,MATCH(D103,'1.Clusters'!$E$6:$E$15,0))+INDEX('1.Clusters'!$I$6:$I$15,MATCH(E103,'1.Clusters'!$H$6:$H$15,0)))/3,( INDEX('1.Clusters'!$C$6:$C$15,MATCH(C103,'1.Clusters'!$B$6:$B$15,0))+INDEX('1.Clusters'!$F$6:$F$15,MATCH(D103,'1.Clusters'!$E$6:$E$15,0)))/2),3),"")</f>
        <v/>
      </c>
      <c r="Q103" s="79" t="str">
        <f t="shared" si="4"/>
        <v/>
      </c>
    </row>
    <row r="104" ht="15.75" customHeight="1">
      <c r="B104" s="81"/>
      <c r="C104" s="82"/>
      <c r="D104" s="82"/>
      <c r="E104" s="82"/>
      <c r="F104" s="84"/>
      <c r="G104" s="85"/>
      <c r="H104" s="71"/>
      <c r="I104" s="72"/>
      <c r="J104" s="73"/>
      <c r="K104" s="74"/>
      <c r="L104" s="75"/>
      <c r="M104" s="76">
        <f t="shared" si="1"/>
        <v>0</v>
      </c>
      <c r="N104" s="77" t="str">
        <f t="shared" si="2"/>
        <v/>
      </c>
      <c r="O104" s="78" t="str">
        <f t="shared" si="3"/>
        <v/>
      </c>
      <c r="P104" s="78" t="str">
        <f t="array" ref="P104">IFERROR(ROUND(IF('1.Clusters'!$H$3&lt;&gt;"",( INDEX('1.Clusters'!$C$6:$C$15,MATCH(C104,'1.Clusters'!$B$6:$B$15,0))+INDEX('1.Clusters'!$F$6:$F$15,MATCH(D104,'1.Clusters'!$E$6:$E$15,0))+INDEX('1.Clusters'!$I$6:$I$15,MATCH(E104,'1.Clusters'!$H$6:$H$15,0)))/3,( INDEX('1.Clusters'!$C$6:$C$15,MATCH(C104,'1.Clusters'!$B$6:$B$15,0))+INDEX('1.Clusters'!$F$6:$F$15,MATCH(D104,'1.Clusters'!$E$6:$E$15,0)))/2),3),"")</f>
        <v/>
      </c>
      <c r="Q104" s="79" t="str">
        <f t="shared" si="4"/>
        <v/>
      </c>
    </row>
    <row r="105" ht="15.75" customHeight="1">
      <c r="B105" s="81"/>
      <c r="C105" s="82"/>
      <c r="D105" s="82"/>
      <c r="E105" s="82"/>
      <c r="F105" s="84"/>
      <c r="G105" s="85"/>
      <c r="H105" s="71"/>
      <c r="I105" s="72"/>
      <c r="J105" s="73"/>
      <c r="K105" s="74"/>
      <c r="L105" s="75"/>
      <c r="M105" s="76">
        <f t="shared" si="1"/>
        <v>0</v>
      </c>
      <c r="N105" s="77" t="str">
        <f t="shared" si="2"/>
        <v/>
      </c>
      <c r="O105" s="78" t="str">
        <f t="shared" si="3"/>
        <v/>
      </c>
      <c r="P105" s="78" t="str">
        <f t="array" ref="P105">IFERROR(ROUND(IF('1.Clusters'!$H$3&lt;&gt;"",( INDEX('1.Clusters'!$C$6:$C$15,MATCH(C105,'1.Clusters'!$B$6:$B$15,0))+INDEX('1.Clusters'!$F$6:$F$15,MATCH(D105,'1.Clusters'!$E$6:$E$15,0))+INDEX('1.Clusters'!$I$6:$I$15,MATCH(E105,'1.Clusters'!$H$6:$H$15,0)))/3,( INDEX('1.Clusters'!$C$6:$C$15,MATCH(C105,'1.Clusters'!$B$6:$B$15,0))+INDEX('1.Clusters'!$F$6:$F$15,MATCH(D105,'1.Clusters'!$E$6:$E$15,0)))/2),3),"")</f>
        <v/>
      </c>
      <c r="Q105" s="79" t="str">
        <f t="shared" si="4"/>
        <v/>
      </c>
    </row>
    <row r="106" ht="15.75" customHeight="1">
      <c r="B106" s="81"/>
      <c r="C106" s="82"/>
      <c r="D106" s="82"/>
      <c r="E106" s="82"/>
      <c r="F106" s="84"/>
      <c r="G106" s="85"/>
      <c r="H106" s="71"/>
      <c r="I106" s="72"/>
      <c r="J106" s="73"/>
      <c r="K106" s="74"/>
      <c r="L106" s="75"/>
      <c r="M106" s="76">
        <f t="shared" si="1"/>
        <v>0</v>
      </c>
      <c r="N106" s="77" t="str">
        <f t="shared" si="2"/>
        <v/>
      </c>
      <c r="O106" s="78" t="str">
        <f t="shared" si="3"/>
        <v/>
      </c>
      <c r="P106" s="78" t="str">
        <f t="array" ref="P106">IFERROR(ROUND(IF('1.Clusters'!$H$3&lt;&gt;"",( INDEX('1.Clusters'!$C$6:$C$15,MATCH(C106,'1.Clusters'!$B$6:$B$15,0))+INDEX('1.Clusters'!$F$6:$F$15,MATCH(D106,'1.Clusters'!$E$6:$E$15,0))+INDEX('1.Clusters'!$I$6:$I$15,MATCH(E106,'1.Clusters'!$H$6:$H$15,0)))/3,( INDEX('1.Clusters'!$C$6:$C$15,MATCH(C106,'1.Clusters'!$B$6:$B$15,0))+INDEX('1.Clusters'!$F$6:$F$15,MATCH(D106,'1.Clusters'!$E$6:$E$15,0)))/2),3),"")</f>
        <v/>
      </c>
      <c r="Q106" s="79" t="str">
        <f t="shared" si="4"/>
        <v/>
      </c>
    </row>
    <row r="107" ht="15.75" customHeight="1">
      <c r="B107" s="81"/>
      <c r="C107" s="82"/>
      <c r="D107" s="82"/>
      <c r="E107" s="82"/>
      <c r="F107" s="84"/>
      <c r="G107" s="85"/>
      <c r="H107" s="71"/>
      <c r="I107" s="72"/>
      <c r="J107" s="73"/>
      <c r="K107" s="74"/>
      <c r="L107" s="75"/>
      <c r="M107" s="76">
        <f t="shared" si="1"/>
        <v>0</v>
      </c>
      <c r="N107" s="77" t="str">
        <f t="shared" si="2"/>
        <v/>
      </c>
      <c r="O107" s="78" t="str">
        <f t="shared" si="3"/>
        <v/>
      </c>
      <c r="P107" s="78" t="str">
        <f t="array" ref="P107">IFERROR(ROUND(IF('1.Clusters'!$H$3&lt;&gt;"",( INDEX('1.Clusters'!$C$6:$C$15,MATCH(C107,'1.Clusters'!$B$6:$B$15,0))+INDEX('1.Clusters'!$F$6:$F$15,MATCH(D107,'1.Clusters'!$E$6:$E$15,0))+INDEX('1.Clusters'!$I$6:$I$15,MATCH(E107,'1.Clusters'!$H$6:$H$15,0)))/3,( INDEX('1.Clusters'!$C$6:$C$15,MATCH(C107,'1.Clusters'!$B$6:$B$15,0))+INDEX('1.Clusters'!$F$6:$F$15,MATCH(D107,'1.Clusters'!$E$6:$E$15,0)))/2),3),"")</f>
        <v/>
      </c>
      <c r="Q107" s="79" t="str">
        <f t="shared" si="4"/>
        <v/>
      </c>
    </row>
    <row r="108" ht="15.75" customHeight="1">
      <c r="B108" s="81"/>
      <c r="C108" s="82"/>
      <c r="D108" s="82"/>
      <c r="E108" s="82"/>
      <c r="F108" s="84"/>
      <c r="G108" s="85"/>
      <c r="H108" s="71"/>
      <c r="I108" s="72"/>
      <c r="J108" s="73"/>
      <c r="K108" s="74"/>
      <c r="L108" s="75"/>
      <c r="M108" s="76">
        <f t="shared" si="1"/>
        <v>0</v>
      </c>
      <c r="N108" s="77" t="str">
        <f t="shared" si="2"/>
        <v/>
      </c>
      <c r="O108" s="78" t="str">
        <f t="shared" si="3"/>
        <v/>
      </c>
      <c r="P108" s="78" t="str">
        <f t="array" ref="P108">IFERROR(ROUND(IF('1.Clusters'!$H$3&lt;&gt;"",( INDEX('1.Clusters'!$C$6:$C$15,MATCH(C108,'1.Clusters'!$B$6:$B$15,0))+INDEX('1.Clusters'!$F$6:$F$15,MATCH(D108,'1.Clusters'!$E$6:$E$15,0))+INDEX('1.Clusters'!$I$6:$I$15,MATCH(E108,'1.Clusters'!$H$6:$H$15,0)))/3,( INDEX('1.Clusters'!$C$6:$C$15,MATCH(C108,'1.Clusters'!$B$6:$B$15,0))+INDEX('1.Clusters'!$F$6:$F$15,MATCH(D108,'1.Clusters'!$E$6:$E$15,0)))/2),3),"")</f>
        <v/>
      </c>
      <c r="Q108" s="79" t="str">
        <f t="shared" si="4"/>
        <v/>
      </c>
    </row>
    <row r="109" ht="15.75" customHeight="1">
      <c r="B109" s="81"/>
      <c r="C109" s="82"/>
      <c r="D109" s="82"/>
      <c r="E109" s="82"/>
      <c r="F109" s="84"/>
      <c r="G109" s="85"/>
      <c r="H109" s="71"/>
      <c r="I109" s="72"/>
      <c r="J109" s="73"/>
      <c r="K109" s="74"/>
      <c r="L109" s="75"/>
      <c r="M109" s="76">
        <f t="shared" si="1"/>
        <v>0</v>
      </c>
      <c r="N109" s="77" t="str">
        <f t="shared" si="2"/>
        <v/>
      </c>
      <c r="O109" s="78" t="str">
        <f t="shared" si="3"/>
        <v/>
      </c>
      <c r="P109" s="78" t="str">
        <f t="array" ref="P109">IFERROR(ROUND(IF('1.Clusters'!$H$3&lt;&gt;"",( INDEX('1.Clusters'!$C$6:$C$15,MATCH(C109,'1.Clusters'!$B$6:$B$15,0))+INDEX('1.Clusters'!$F$6:$F$15,MATCH(D109,'1.Clusters'!$E$6:$E$15,0))+INDEX('1.Clusters'!$I$6:$I$15,MATCH(E109,'1.Clusters'!$H$6:$H$15,0)))/3,( INDEX('1.Clusters'!$C$6:$C$15,MATCH(C109,'1.Clusters'!$B$6:$B$15,0))+INDEX('1.Clusters'!$F$6:$F$15,MATCH(D109,'1.Clusters'!$E$6:$E$15,0)))/2),3),"")</f>
        <v/>
      </c>
      <c r="Q109" s="79" t="str">
        <f t="shared" si="4"/>
        <v/>
      </c>
    </row>
    <row r="110" ht="15.75" customHeight="1">
      <c r="B110" s="81"/>
      <c r="C110" s="82"/>
      <c r="D110" s="82"/>
      <c r="E110" s="82"/>
      <c r="F110" s="84"/>
      <c r="G110" s="85"/>
      <c r="H110" s="71"/>
      <c r="I110" s="72"/>
      <c r="J110" s="73"/>
      <c r="K110" s="74"/>
      <c r="L110" s="75"/>
      <c r="M110" s="76">
        <f t="shared" si="1"/>
        <v>0</v>
      </c>
      <c r="N110" s="77" t="str">
        <f t="shared" si="2"/>
        <v/>
      </c>
      <c r="O110" s="78" t="str">
        <f t="shared" si="3"/>
        <v/>
      </c>
      <c r="P110" s="78" t="str">
        <f t="array" ref="P110">IFERROR(ROUND(IF('1.Clusters'!$H$3&lt;&gt;"",( INDEX('1.Clusters'!$C$6:$C$15,MATCH(C110,'1.Clusters'!$B$6:$B$15,0))+INDEX('1.Clusters'!$F$6:$F$15,MATCH(D110,'1.Clusters'!$E$6:$E$15,0))+INDEX('1.Clusters'!$I$6:$I$15,MATCH(E110,'1.Clusters'!$H$6:$H$15,0)))/3,( INDEX('1.Clusters'!$C$6:$C$15,MATCH(C110,'1.Clusters'!$B$6:$B$15,0))+INDEX('1.Clusters'!$F$6:$F$15,MATCH(D110,'1.Clusters'!$E$6:$E$15,0)))/2),3),"")</f>
        <v/>
      </c>
      <c r="Q110" s="79" t="str">
        <f t="shared" si="4"/>
        <v/>
      </c>
    </row>
    <row r="111" ht="15.75" customHeight="1">
      <c r="B111" s="81"/>
      <c r="C111" s="82"/>
      <c r="D111" s="82"/>
      <c r="E111" s="82"/>
      <c r="F111" s="84"/>
      <c r="G111" s="85"/>
      <c r="H111" s="71"/>
      <c r="I111" s="72"/>
      <c r="J111" s="73"/>
      <c r="K111" s="74"/>
      <c r="L111" s="75"/>
      <c r="M111" s="76">
        <f t="shared" si="1"/>
        <v>0</v>
      </c>
      <c r="N111" s="77" t="str">
        <f t="shared" si="2"/>
        <v/>
      </c>
      <c r="O111" s="78" t="str">
        <f t="shared" si="3"/>
        <v/>
      </c>
      <c r="P111" s="78" t="str">
        <f t="array" ref="P111">IFERROR(ROUND(IF('1.Clusters'!$H$3&lt;&gt;"",( INDEX('1.Clusters'!$C$6:$C$15,MATCH(C111,'1.Clusters'!$B$6:$B$15,0))+INDEX('1.Clusters'!$F$6:$F$15,MATCH(D111,'1.Clusters'!$E$6:$E$15,0))+INDEX('1.Clusters'!$I$6:$I$15,MATCH(E111,'1.Clusters'!$H$6:$H$15,0)))/3,( INDEX('1.Clusters'!$C$6:$C$15,MATCH(C111,'1.Clusters'!$B$6:$B$15,0))+INDEX('1.Clusters'!$F$6:$F$15,MATCH(D111,'1.Clusters'!$E$6:$E$15,0)))/2),3),"")</f>
        <v/>
      </c>
      <c r="Q111" s="79" t="str">
        <f t="shared" si="4"/>
        <v/>
      </c>
    </row>
    <row r="112" ht="15.75" customHeight="1">
      <c r="B112" s="81"/>
      <c r="C112" s="82"/>
      <c r="D112" s="82"/>
      <c r="E112" s="82"/>
      <c r="F112" s="84"/>
      <c r="G112" s="85"/>
      <c r="H112" s="71"/>
      <c r="I112" s="72"/>
      <c r="J112" s="73"/>
      <c r="K112" s="74"/>
      <c r="L112" s="75"/>
      <c r="M112" s="76">
        <f t="shared" si="1"/>
        <v>0</v>
      </c>
      <c r="N112" s="77" t="str">
        <f t="shared" si="2"/>
        <v/>
      </c>
      <c r="O112" s="78" t="str">
        <f t="shared" si="3"/>
        <v/>
      </c>
      <c r="P112" s="78" t="str">
        <f t="array" ref="P112">IFERROR(ROUND(IF('1.Clusters'!$H$3&lt;&gt;"",( INDEX('1.Clusters'!$C$6:$C$15,MATCH(C112,'1.Clusters'!$B$6:$B$15,0))+INDEX('1.Clusters'!$F$6:$F$15,MATCH(D112,'1.Clusters'!$E$6:$E$15,0))+INDEX('1.Clusters'!$I$6:$I$15,MATCH(E112,'1.Clusters'!$H$6:$H$15,0)))/3,( INDEX('1.Clusters'!$C$6:$C$15,MATCH(C112,'1.Clusters'!$B$6:$B$15,0))+INDEX('1.Clusters'!$F$6:$F$15,MATCH(D112,'1.Clusters'!$E$6:$E$15,0)))/2),3),"")</f>
        <v/>
      </c>
      <c r="Q112" s="79" t="str">
        <f t="shared" si="4"/>
        <v/>
      </c>
    </row>
    <row r="113" ht="15.75" customHeight="1">
      <c r="B113" s="81"/>
      <c r="C113" s="82"/>
      <c r="D113" s="82"/>
      <c r="E113" s="82"/>
      <c r="F113" s="84"/>
      <c r="G113" s="85"/>
      <c r="H113" s="71"/>
      <c r="I113" s="72"/>
      <c r="J113" s="73"/>
      <c r="K113" s="74"/>
      <c r="L113" s="75"/>
      <c r="M113" s="76">
        <f t="shared" si="1"/>
        <v>0</v>
      </c>
      <c r="N113" s="77" t="str">
        <f t="shared" si="2"/>
        <v/>
      </c>
      <c r="O113" s="78" t="str">
        <f t="shared" si="3"/>
        <v/>
      </c>
      <c r="P113" s="78" t="str">
        <f t="array" ref="P113">IFERROR(ROUND(IF('1.Clusters'!$H$3&lt;&gt;"",( INDEX('1.Clusters'!$C$6:$C$15,MATCH(C113,'1.Clusters'!$B$6:$B$15,0))+INDEX('1.Clusters'!$F$6:$F$15,MATCH(D113,'1.Clusters'!$E$6:$E$15,0))+INDEX('1.Clusters'!$I$6:$I$15,MATCH(E113,'1.Clusters'!$H$6:$H$15,0)))/3,( INDEX('1.Clusters'!$C$6:$C$15,MATCH(C113,'1.Clusters'!$B$6:$B$15,0))+INDEX('1.Clusters'!$F$6:$F$15,MATCH(D113,'1.Clusters'!$E$6:$E$15,0)))/2),3),"")</f>
        <v/>
      </c>
      <c r="Q113" s="79" t="str">
        <f t="shared" si="4"/>
        <v/>
      </c>
    </row>
    <row r="114" ht="15.75" customHeight="1">
      <c r="B114" s="81"/>
      <c r="C114" s="82"/>
      <c r="D114" s="82"/>
      <c r="E114" s="82"/>
      <c r="F114" s="84"/>
      <c r="G114" s="85"/>
      <c r="H114" s="71"/>
      <c r="I114" s="72"/>
      <c r="J114" s="73"/>
      <c r="K114" s="74"/>
      <c r="L114" s="75"/>
      <c r="M114" s="76">
        <f t="shared" si="1"/>
        <v>0</v>
      </c>
      <c r="N114" s="77" t="str">
        <f t="shared" si="2"/>
        <v/>
      </c>
      <c r="O114" s="78" t="str">
        <f t="shared" si="3"/>
        <v/>
      </c>
      <c r="P114" s="78" t="str">
        <f t="array" ref="P114">IFERROR(ROUND(IF('1.Clusters'!$H$3&lt;&gt;"",( INDEX('1.Clusters'!$C$6:$C$15,MATCH(C114,'1.Clusters'!$B$6:$B$15,0))+INDEX('1.Clusters'!$F$6:$F$15,MATCH(D114,'1.Clusters'!$E$6:$E$15,0))+INDEX('1.Clusters'!$I$6:$I$15,MATCH(E114,'1.Clusters'!$H$6:$H$15,0)))/3,( INDEX('1.Clusters'!$C$6:$C$15,MATCH(C114,'1.Clusters'!$B$6:$B$15,0))+INDEX('1.Clusters'!$F$6:$F$15,MATCH(D114,'1.Clusters'!$E$6:$E$15,0)))/2),3),"")</f>
        <v/>
      </c>
      <c r="Q114" s="79" t="str">
        <f t="shared" si="4"/>
        <v/>
      </c>
    </row>
    <row r="115" ht="15.75" customHeight="1">
      <c r="B115" s="81"/>
      <c r="C115" s="82"/>
      <c r="D115" s="82"/>
      <c r="E115" s="82"/>
      <c r="F115" s="84"/>
      <c r="G115" s="85"/>
      <c r="H115" s="71"/>
      <c r="I115" s="72"/>
      <c r="J115" s="73"/>
      <c r="K115" s="74"/>
      <c r="L115" s="75"/>
      <c r="M115" s="76">
        <f t="shared" si="1"/>
        <v>0</v>
      </c>
      <c r="N115" s="77" t="str">
        <f t="shared" si="2"/>
        <v/>
      </c>
      <c r="O115" s="78" t="str">
        <f t="shared" si="3"/>
        <v/>
      </c>
      <c r="P115" s="78" t="str">
        <f t="array" ref="P115">IFERROR(ROUND(IF('1.Clusters'!$H$3&lt;&gt;"",( INDEX('1.Clusters'!$C$6:$C$15,MATCH(C115,'1.Clusters'!$B$6:$B$15,0))+INDEX('1.Clusters'!$F$6:$F$15,MATCH(D115,'1.Clusters'!$E$6:$E$15,0))+INDEX('1.Clusters'!$I$6:$I$15,MATCH(E115,'1.Clusters'!$H$6:$H$15,0)))/3,( INDEX('1.Clusters'!$C$6:$C$15,MATCH(C115,'1.Clusters'!$B$6:$B$15,0))+INDEX('1.Clusters'!$F$6:$F$15,MATCH(D115,'1.Clusters'!$E$6:$E$15,0)))/2),3),"")</f>
        <v/>
      </c>
      <c r="Q115" s="79" t="str">
        <f t="shared" si="4"/>
        <v/>
      </c>
    </row>
    <row r="116" ht="15.75" customHeight="1">
      <c r="B116" s="81"/>
      <c r="C116" s="82"/>
      <c r="D116" s="82"/>
      <c r="E116" s="82"/>
      <c r="F116" s="84"/>
      <c r="G116" s="85"/>
      <c r="H116" s="71"/>
      <c r="I116" s="72"/>
      <c r="J116" s="73"/>
      <c r="K116" s="74"/>
      <c r="L116" s="75"/>
      <c r="M116" s="76">
        <f t="shared" si="1"/>
        <v>0</v>
      </c>
      <c r="N116" s="77" t="str">
        <f t="shared" si="2"/>
        <v/>
      </c>
      <c r="O116" s="78" t="str">
        <f t="shared" si="3"/>
        <v/>
      </c>
      <c r="P116" s="78" t="str">
        <f t="array" ref="P116">IFERROR(ROUND(IF('1.Clusters'!$H$3&lt;&gt;"",( INDEX('1.Clusters'!$C$6:$C$15,MATCH(C116,'1.Clusters'!$B$6:$B$15,0))+INDEX('1.Clusters'!$F$6:$F$15,MATCH(D116,'1.Clusters'!$E$6:$E$15,0))+INDEX('1.Clusters'!$I$6:$I$15,MATCH(E116,'1.Clusters'!$H$6:$H$15,0)))/3,( INDEX('1.Clusters'!$C$6:$C$15,MATCH(C116,'1.Clusters'!$B$6:$B$15,0))+INDEX('1.Clusters'!$F$6:$F$15,MATCH(D116,'1.Clusters'!$E$6:$E$15,0)))/2),3),"")</f>
        <v/>
      </c>
      <c r="Q116" s="79" t="str">
        <f t="shared" si="4"/>
        <v/>
      </c>
    </row>
    <row r="117" ht="15.75" customHeight="1">
      <c r="B117" s="81"/>
      <c r="C117" s="82"/>
      <c r="D117" s="82"/>
      <c r="E117" s="82"/>
      <c r="F117" s="84"/>
      <c r="G117" s="85"/>
      <c r="H117" s="71"/>
      <c r="I117" s="72"/>
      <c r="J117" s="73"/>
      <c r="K117" s="74"/>
      <c r="L117" s="75"/>
      <c r="M117" s="76">
        <f t="shared" si="1"/>
        <v>0</v>
      </c>
      <c r="N117" s="77" t="str">
        <f t="shared" si="2"/>
        <v/>
      </c>
      <c r="O117" s="78" t="str">
        <f t="shared" si="3"/>
        <v/>
      </c>
      <c r="P117" s="78" t="str">
        <f t="array" ref="P117">IFERROR(ROUND(IF('1.Clusters'!$H$3&lt;&gt;"",( INDEX('1.Clusters'!$C$6:$C$15,MATCH(C117,'1.Clusters'!$B$6:$B$15,0))+INDEX('1.Clusters'!$F$6:$F$15,MATCH(D117,'1.Clusters'!$E$6:$E$15,0))+INDEX('1.Clusters'!$I$6:$I$15,MATCH(E117,'1.Clusters'!$H$6:$H$15,0)))/3,( INDEX('1.Clusters'!$C$6:$C$15,MATCH(C117,'1.Clusters'!$B$6:$B$15,0))+INDEX('1.Clusters'!$F$6:$F$15,MATCH(D117,'1.Clusters'!$E$6:$E$15,0)))/2),3),"")</f>
        <v/>
      </c>
      <c r="Q117" s="79" t="str">
        <f t="shared" si="4"/>
        <v/>
      </c>
    </row>
    <row r="118" ht="15.75" customHeight="1">
      <c r="B118" s="81"/>
      <c r="C118" s="82"/>
      <c r="D118" s="82"/>
      <c r="E118" s="82"/>
      <c r="F118" s="84"/>
      <c r="G118" s="85"/>
      <c r="H118" s="71"/>
      <c r="I118" s="72"/>
      <c r="J118" s="73"/>
      <c r="K118" s="74"/>
      <c r="L118" s="75"/>
      <c r="M118" s="76">
        <f t="shared" si="1"/>
        <v>0</v>
      </c>
      <c r="N118" s="77" t="str">
        <f t="shared" si="2"/>
        <v/>
      </c>
      <c r="O118" s="78" t="str">
        <f t="shared" si="3"/>
        <v/>
      </c>
      <c r="P118" s="78" t="str">
        <f t="array" ref="P118">IFERROR(ROUND(IF('1.Clusters'!$H$3&lt;&gt;"",( INDEX('1.Clusters'!$C$6:$C$15,MATCH(C118,'1.Clusters'!$B$6:$B$15,0))+INDEX('1.Clusters'!$F$6:$F$15,MATCH(D118,'1.Clusters'!$E$6:$E$15,0))+INDEX('1.Clusters'!$I$6:$I$15,MATCH(E118,'1.Clusters'!$H$6:$H$15,0)))/3,( INDEX('1.Clusters'!$C$6:$C$15,MATCH(C118,'1.Clusters'!$B$6:$B$15,0))+INDEX('1.Clusters'!$F$6:$F$15,MATCH(D118,'1.Clusters'!$E$6:$E$15,0)))/2),3),"")</f>
        <v/>
      </c>
      <c r="Q118" s="79" t="str">
        <f t="shared" si="4"/>
        <v/>
      </c>
    </row>
    <row r="119" ht="15.75" customHeight="1">
      <c r="B119" s="81"/>
      <c r="C119" s="82"/>
      <c r="D119" s="82"/>
      <c r="E119" s="82"/>
      <c r="F119" s="84"/>
      <c r="G119" s="85"/>
      <c r="H119" s="71"/>
      <c r="I119" s="72"/>
      <c r="J119" s="73"/>
      <c r="K119" s="74"/>
      <c r="L119" s="75"/>
      <c r="M119" s="76">
        <f t="shared" si="1"/>
        <v>0</v>
      </c>
      <c r="N119" s="77" t="str">
        <f t="shared" si="2"/>
        <v/>
      </c>
      <c r="O119" s="78" t="str">
        <f t="shared" si="3"/>
        <v/>
      </c>
      <c r="P119" s="78" t="str">
        <f t="array" ref="P119">IFERROR(ROUND(IF('1.Clusters'!$H$3&lt;&gt;"",( INDEX('1.Clusters'!$C$6:$C$15,MATCH(C119,'1.Clusters'!$B$6:$B$15,0))+INDEX('1.Clusters'!$F$6:$F$15,MATCH(D119,'1.Clusters'!$E$6:$E$15,0))+INDEX('1.Clusters'!$I$6:$I$15,MATCH(E119,'1.Clusters'!$H$6:$H$15,0)))/3,( INDEX('1.Clusters'!$C$6:$C$15,MATCH(C119,'1.Clusters'!$B$6:$B$15,0))+INDEX('1.Clusters'!$F$6:$F$15,MATCH(D119,'1.Clusters'!$E$6:$E$15,0)))/2),3),"")</f>
        <v/>
      </c>
      <c r="Q119" s="79" t="str">
        <f t="shared" si="4"/>
        <v/>
      </c>
    </row>
    <row r="120" ht="15.75" customHeight="1">
      <c r="B120" s="81"/>
      <c r="C120" s="82"/>
      <c r="D120" s="82"/>
      <c r="E120" s="82"/>
      <c r="F120" s="84"/>
      <c r="G120" s="85"/>
      <c r="H120" s="71"/>
      <c r="I120" s="72"/>
      <c r="J120" s="73"/>
      <c r="K120" s="74"/>
      <c r="L120" s="75"/>
      <c r="M120" s="76">
        <f t="shared" si="1"/>
        <v>0</v>
      </c>
      <c r="N120" s="77" t="str">
        <f t="shared" si="2"/>
        <v/>
      </c>
      <c r="O120" s="78" t="str">
        <f t="shared" si="3"/>
        <v/>
      </c>
      <c r="P120" s="78" t="str">
        <f t="array" ref="P120">IFERROR(ROUND(IF('1.Clusters'!$H$3&lt;&gt;"",( INDEX('1.Clusters'!$C$6:$C$15,MATCH(C120,'1.Clusters'!$B$6:$B$15,0))+INDEX('1.Clusters'!$F$6:$F$15,MATCH(D120,'1.Clusters'!$E$6:$E$15,0))+INDEX('1.Clusters'!$I$6:$I$15,MATCH(E120,'1.Clusters'!$H$6:$H$15,0)))/3,( INDEX('1.Clusters'!$C$6:$C$15,MATCH(C120,'1.Clusters'!$B$6:$B$15,0))+INDEX('1.Clusters'!$F$6:$F$15,MATCH(D120,'1.Clusters'!$E$6:$E$15,0)))/2),3),"")</f>
        <v/>
      </c>
      <c r="Q120" s="79" t="str">
        <f t="shared" si="4"/>
        <v/>
      </c>
    </row>
    <row r="121" ht="15.75" customHeight="1">
      <c r="B121" s="81"/>
      <c r="C121" s="82"/>
      <c r="D121" s="82"/>
      <c r="E121" s="82"/>
      <c r="F121" s="84"/>
      <c r="G121" s="85"/>
      <c r="H121" s="71"/>
      <c r="I121" s="72"/>
      <c r="J121" s="73"/>
      <c r="K121" s="74"/>
      <c r="L121" s="75"/>
      <c r="M121" s="76">
        <f t="shared" si="1"/>
        <v>0</v>
      </c>
      <c r="N121" s="77" t="str">
        <f t="shared" si="2"/>
        <v/>
      </c>
      <c r="O121" s="78" t="str">
        <f t="shared" si="3"/>
        <v/>
      </c>
      <c r="P121" s="78" t="str">
        <f t="array" ref="P121">IFERROR(ROUND(IF('1.Clusters'!$H$3&lt;&gt;"",( INDEX('1.Clusters'!$C$6:$C$15,MATCH(C121,'1.Clusters'!$B$6:$B$15,0))+INDEX('1.Clusters'!$F$6:$F$15,MATCH(D121,'1.Clusters'!$E$6:$E$15,0))+INDEX('1.Clusters'!$I$6:$I$15,MATCH(E121,'1.Clusters'!$H$6:$H$15,0)))/3,( INDEX('1.Clusters'!$C$6:$C$15,MATCH(C121,'1.Clusters'!$B$6:$B$15,0))+INDEX('1.Clusters'!$F$6:$F$15,MATCH(D121,'1.Clusters'!$E$6:$E$15,0)))/2),3),"")</f>
        <v/>
      </c>
      <c r="Q121" s="79" t="str">
        <f t="shared" si="4"/>
        <v/>
      </c>
    </row>
    <row r="122" ht="15.75" customHeight="1">
      <c r="B122" s="81"/>
      <c r="C122" s="82"/>
      <c r="D122" s="82"/>
      <c r="E122" s="82"/>
      <c r="F122" s="84"/>
      <c r="G122" s="85"/>
      <c r="H122" s="71"/>
      <c r="I122" s="72"/>
      <c r="J122" s="73"/>
      <c r="K122" s="74"/>
      <c r="L122" s="75"/>
      <c r="M122" s="76">
        <f t="shared" si="1"/>
        <v>0</v>
      </c>
      <c r="N122" s="77" t="str">
        <f t="shared" si="2"/>
        <v/>
      </c>
      <c r="O122" s="78" t="str">
        <f t="shared" si="3"/>
        <v/>
      </c>
      <c r="P122" s="78" t="str">
        <f t="array" ref="P122">IFERROR(ROUND(IF('1.Clusters'!$H$3&lt;&gt;"",( INDEX('1.Clusters'!$C$6:$C$15,MATCH(C122,'1.Clusters'!$B$6:$B$15,0))+INDEX('1.Clusters'!$F$6:$F$15,MATCH(D122,'1.Clusters'!$E$6:$E$15,0))+INDEX('1.Clusters'!$I$6:$I$15,MATCH(E122,'1.Clusters'!$H$6:$H$15,0)))/3,( INDEX('1.Clusters'!$C$6:$C$15,MATCH(C122,'1.Clusters'!$B$6:$B$15,0))+INDEX('1.Clusters'!$F$6:$F$15,MATCH(D122,'1.Clusters'!$E$6:$E$15,0)))/2),3),"")</f>
        <v/>
      </c>
      <c r="Q122" s="79" t="str">
        <f t="shared" si="4"/>
        <v/>
      </c>
    </row>
    <row r="123" ht="15.75" customHeight="1">
      <c r="B123" s="81"/>
      <c r="C123" s="82"/>
      <c r="D123" s="82"/>
      <c r="E123" s="82"/>
      <c r="F123" s="84"/>
      <c r="G123" s="85"/>
      <c r="H123" s="71"/>
      <c r="I123" s="72"/>
      <c r="J123" s="73"/>
      <c r="K123" s="74"/>
      <c r="L123" s="75"/>
      <c r="M123" s="76">
        <f t="shared" si="1"/>
        <v>0</v>
      </c>
      <c r="N123" s="77" t="str">
        <f t="shared" si="2"/>
        <v/>
      </c>
      <c r="O123" s="78" t="str">
        <f t="shared" si="3"/>
        <v/>
      </c>
      <c r="P123" s="78" t="str">
        <f t="array" ref="P123">IFERROR(ROUND(IF('1.Clusters'!$H$3&lt;&gt;"",( INDEX('1.Clusters'!$C$6:$C$15,MATCH(C123,'1.Clusters'!$B$6:$B$15,0))+INDEX('1.Clusters'!$F$6:$F$15,MATCH(D123,'1.Clusters'!$E$6:$E$15,0))+INDEX('1.Clusters'!$I$6:$I$15,MATCH(E123,'1.Clusters'!$H$6:$H$15,0)))/3,( INDEX('1.Clusters'!$C$6:$C$15,MATCH(C123,'1.Clusters'!$B$6:$B$15,0))+INDEX('1.Clusters'!$F$6:$F$15,MATCH(D123,'1.Clusters'!$E$6:$E$15,0)))/2),3),"")</f>
        <v/>
      </c>
      <c r="Q123" s="79" t="str">
        <f t="shared" si="4"/>
        <v/>
      </c>
    </row>
    <row r="124" ht="15.75" customHeight="1">
      <c r="B124" s="81"/>
      <c r="C124" s="82"/>
      <c r="D124" s="82"/>
      <c r="E124" s="82"/>
      <c r="F124" s="84"/>
      <c r="G124" s="85"/>
      <c r="H124" s="71"/>
      <c r="I124" s="72"/>
      <c r="J124" s="73"/>
      <c r="K124" s="74"/>
      <c r="L124" s="75"/>
      <c r="M124" s="76">
        <f t="shared" si="1"/>
        <v>0</v>
      </c>
      <c r="N124" s="77" t="str">
        <f t="shared" si="2"/>
        <v/>
      </c>
      <c r="O124" s="78" t="str">
        <f t="shared" si="3"/>
        <v/>
      </c>
      <c r="P124" s="78" t="str">
        <f t="array" ref="P124">IFERROR(ROUND(IF('1.Clusters'!$H$3&lt;&gt;"",( INDEX('1.Clusters'!$C$6:$C$15,MATCH(C124,'1.Clusters'!$B$6:$B$15,0))+INDEX('1.Clusters'!$F$6:$F$15,MATCH(D124,'1.Clusters'!$E$6:$E$15,0))+INDEX('1.Clusters'!$I$6:$I$15,MATCH(E124,'1.Clusters'!$H$6:$H$15,0)))/3,( INDEX('1.Clusters'!$C$6:$C$15,MATCH(C124,'1.Clusters'!$B$6:$B$15,0))+INDEX('1.Clusters'!$F$6:$F$15,MATCH(D124,'1.Clusters'!$E$6:$E$15,0)))/2),3),"")</f>
        <v/>
      </c>
      <c r="Q124" s="79" t="str">
        <f t="shared" si="4"/>
        <v/>
      </c>
    </row>
    <row r="125" ht="15.75" customHeight="1">
      <c r="B125" s="81"/>
      <c r="C125" s="82"/>
      <c r="D125" s="82"/>
      <c r="E125" s="82"/>
      <c r="F125" s="84"/>
      <c r="G125" s="85"/>
      <c r="H125" s="71"/>
      <c r="I125" s="72"/>
      <c r="J125" s="73"/>
      <c r="K125" s="74"/>
      <c r="L125" s="75"/>
      <c r="M125" s="76">
        <f t="shared" si="1"/>
        <v>0</v>
      </c>
      <c r="N125" s="77" t="str">
        <f t="shared" si="2"/>
        <v/>
      </c>
      <c r="O125" s="78" t="str">
        <f t="shared" si="3"/>
        <v/>
      </c>
      <c r="P125" s="78" t="str">
        <f t="array" ref="P125">IFERROR(ROUND(IF('1.Clusters'!$H$3&lt;&gt;"",( INDEX('1.Clusters'!$C$6:$C$15,MATCH(C125,'1.Clusters'!$B$6:$B$15,0))+INDEX('1.Clusters'!$F$6:$F$15,MATCH(D125,'1.Clusters'!$E$6:$E$15,0))+INDEX('1.Clusters'!$I$6:$I$15,MATCH(E125,'1.Clusters'!$H$6:$H$15,0)))/3,( INDEX('1.Clusters'!$C$6:$C$15,MATCH(C125,'1.Clusters'!$B$6:$B$15,0))+INDEX('1.Clusters'!$F$6:$F$15,MATCH(D125,'1.Clusters'!$E$6:$E$15,0)))/2),3),"")</f>
        <v/>
      </c>
      <c r="Q125" s="79" t="str">
        <f t="shared" si="4"/>
        <v/>
      </c>
    </row>
    <row r="126" ht="15.75" customHeight="1">
      <c r="B126" s="81"/>
      <c r="C126" s="82"/>
      <c r="D126" s="82"/>
      <c r="E126" s="82"/>
      <c r="F126" s="84"/>
      <c r="G126" s="85"/>
      <c r="H126" s="71"/>
      <c r="I126" s="72"/>
      <c r="J126" s="73"/>
      <c r="K126" s="74"/>
      <c r="L126" s="75"/>
      <c r="M126" s="76">
        <f t="shared" si="1"/>
        <v>0</v>
      </c>
      <c r="N126" s="77" t="str">
        <f t="shared" si="2"/>
        <v/>
      </c>
      <c r="O126" s="78" t="str">
        <f t="shared" si="3"/>
        <v/>
      </c>
      <c r="P126" s="78" t="str">
        <f t="array" ref="P126">IFERROR(ROUND(IF('1.Clusters'!$H$3&lt;&gt;"",( INDEX('1.Clusters'!$C$6:$C$15,MATCH(C126,'1.Clusters'!$B$6:$B$15,0))+INDEX('1.Clusters'!$F$6:$F$15,MATCH(D126,'1.Clusters'!$E$6:$E$15,0))+INDEX('1.Clusters'!$I$6:$I$15,MATCH(E126,'1.Clusters'!$H$6:$H$15,0)))/3,( INDEX('1.Clusters'!$C$6:$C$15,MATCH(C126,'1.Clusters'!$B$6:$B$15,0))+INDEX('1.Clusters'!$F$6:$F$15,MATCH(D126,'1.Clusters'!$E$6:$E$15,0)))/2),3),"")</f>
        <v/>
      </c>
      <c r="Q126" s="79" t="str">
        <f t="shared" si="4"/>
        <v/>
      </c>
    </row>
    <row r="127" ht="15.75" customHeight="1">
      <c r="B127" s="81"/>
      <c r="C127" s="82"/>
      <c r="D127" s="82"/>
      <c r="E127" s="82"/>
      <c r="F127" s="84"/>
      <c r="G127" s="85"/>
      <c r="H127" s="71"/>
      <c r="I127" s="72"/>
      <c r="J127" s="73"/>
      <c r="K127" s="74"/>
      <c r="L127" s="75"/>
      <c r="M127" s="76">
        <f t="shared" si="1"/>
        <v>0</v>
      </c>
      <c r="N127" s="77" t="str">
        <f t="shared" si="2"/>
        <v/>
      </c>
      <c r="O127" s="78" t="str">
        <f t="shared" si="3"/>
        <v/>
      </c>
      <c r="P127" s="78" t="str">
        <f t="array" ref="P127">IFERROR(ROUND(IF('1.Clusters'!$H$3&lt;&gt;"",( INDEX('1.Clusters'!$C$6:$C$15,MATCH(C127,'1.Clusters'!$B$6:$B$15,0))+INDEX('1.Clusters'!$F$6:$F$15,MATCH(D127,'1.Clusters'!$E$6:$E$15,0))+INDEX('1.Clusters'!$I$6:$I$15,MATCH(E127,'1.Clusters'!$H$6:$H$15,0)))/3,( INDEX('1.Clusters'!$C$6:$C$15,MATCH(C127,'1.Clusters'!$B$6:$B$15,0))+INDEX('1.Clusters'!$F$6:$F$15,MATCH(D127,'1.Clusters'!$E$6:$E$15,0)))/2),3),"")</f>
        <v/>
      </c>
      <c r="Q127" s="79" t="str">
        <f t="shared" si="4"/>
        <v/>
      </c>
    </row>
    <row r="128" ht="15.75" customHeight="1">
      <c r="B128" s="81"/>
      <c r="C128" s="82"/>
      <c r="D128" s="82"/>
      <c r="E128" s="82"/>
      <c r="F128" s="84"/>
      <c r="G128" s="85"/>
      <c r="H128" s="71"/>
      <c r="I128" s="72"/>
      <c r="J128" s="73"/>
      <c r="K128" s="74"/>
      <c r="L128" s="75"/>
      <c r="M128" s="76">
        <f t="shared" si="1"/>
        <v>0</v>
      </c>
      <c r="N128" s="77" t="str">
        <f t="shared" si="2"/>
        <v/>
      </c>
      <c r="O128" s="78" t="str">
        <f t="shared" si="3"/>
        <v/>
      </c>
      <c r="P128" s="78" t="str">
        <f t="array" ref="P128">IFERROR(ROUND(IF('1.Clusters'!$H$3&lt;&gt;"",( INDEX('1.Clusters'!$C$6:$C$15,MATCH(C128,'1.Clusters'!$B$6:$B$15,0))+INDEX('1.Clusters'!$F$6:$F$15,MATCH(D128,'1.Clusters'!$E$6:$E$15,0))+INDEX('1.Clusters'!$I$6:$I$15,MATCH(E128,'1.Clusters'!$H$6:$H$15,0)))/3,( INDEX('1.Clusters'!$C$6:$C$15,MATCH(C128,'1.Clusters'!$B$6:$B$15,0))+INDEX('1.Clusters'!$F$6:$F$15,MATCH(D128,'1.Clusters'!$E$6:$E$15,0)))/2),3),"")</f>
        <v/>
      </c>
      <c r="Q128" s="79" t="str">
        <f t="shared" si="4"/>
        <v/>
      </c>
    </row>
    <row r="129" ht="15.75" customHeight="1">
      <c r="B129" s="81"/>
      <c r="C129" s="82"/>
      <c r="D129" s="82"/>
      <c r="E129" s="82"/>
      <c r="F129" s="84"/>
      <c r="G129" s="85"/>
      <c r="H129" s="71"/>
      <c r="I129" s="72"/>
      <c r="J129" s="73"/>
      <c r="K129" s="74"/>
      <c r="L129" s="75"/>
      <c r="M129" s="76">
        <f t="shared" si="1"/>
        <v>0</v>
      </c>
      <c r="N129" s="77" t="str">
        <f t="shared" si="2"/>
        <v/>
      </c>
      <c r="O129" s="78" t="str">
        <f t="shared" si="3"/>
        <v/>
      </c>
      <c r="P129" s="78" t="str">
        <f t="array" ref="P129">IFERROR(ROUND(IF('1.Clusters'!$H$3&lt;&gt;"",( INDEX('1.Clusters'!$C$6:$C$15,MATCH(C129,'1.Clusters'!$B$6:$B$15,0))+INDEX('1.Clusters'!$F$6:$F$15,MATCH(D129,'1.Clusters'!$E$6:$E$15,0))+INDEX('1.Clusters'!$I$6:$I$15,MATCH(E129,'1.Clusters'!$H$6:$H$15,0)))/3,( INDEX('1.Clusters'!$C$6:$C$15,MATCH(C129,'1.Clusters'!$B$6:$B$15,0))+INDEX('1.Clusters'!$F$6:$F$15,MATCH(D129,'1.Clusters'!$E$6:$E$15,0)))/2),3),"")</f>
        <v/>
      </c>
      <c r="Q129" s="79" t="str">
        <f t="shared" si="4"/>
        <v/>
      </c>
    </row>
    <row r="130" ht="15.75" customHeight="1">
      <c r="B130" s="81"/>
      <c r="C130" s="82"/>
      <c r="D130" s="82"/>
      <c r="E130" s="82"/>
      <c r="F130" s="84"/>
      <c r="G130" s="85"/>
      <c r="H130" s="71"/>
      <c r="I130" s="72"/>
      <c r="J130" s="73"/>
      <c r="K130" s="74"/>
      <c r="L130" s="75"/>
      <c r="M130" s="76">
        <f t="shared" si="1"/>
        <v>0</v>
      </c>
      <c r="N130" s="77" t="str">
        <f t="shared" si="2"/>
        <v/>
      </c>
      <c r="O130" s="78" t="str">
        <f t="shared" si="3"/>
        <v/>
      </c>
      <c r="P130" s="78" t="str">
        <f t="array" ref="P130">IFERROR(ROUND(IF('1.Clusters'!$H$3&lt;&gt;"",( INDEX('1.Clusters'!$C$6:$C$15,MATCH(C130,'1.Clusters'!$B$6:$B$15,0))+INDEX('1.Clusters'!$F$6:$F$15,MATCH(D130,'1.Clusters'!$E$6:$E$15,0))+INDEX('1.Clusters'!$I$6:$I$15,MATCH(E130,'1.Clusters'!$H$6:$H$15,0)))/3,( INDEX('1.Clusters'!$C$6:$C$15,MATCH(C130,'1.Clusters'!$B$6:$B$15,0))+INDEX('1.Clusters'!$F$6:$F$15,MATCH(D130,'1.Clusters'!$E$6:$E$15,0)))/2),3),"")</f>
        <v/>
      </c>
      <c r="Q130" s="79" t="str">
        <f t="shared" si="4"/>
        <v/>
      </c>
    </row>
    <row r="131" ht="15.75" customHeight="1">
      <c r="B131" s="81"/>
      <c r="C131" s="82"/>
      <c r="D131" s="82"/>
      <c r="E131" s="82"/>
      <c r="F131" s="84"/>
      <c r="G131" s="85"/>
      <c r="H131" s="71"/>
      <c r="I131" s="72"/>
      <c r="J131" s="73"/>
      <c r="K131" s="74"/>
      <c r="L131" s="75"/>
      <c r="M131" s="76">
        <f t="shared" si="1"/>
        <v>0</v>
      </c>
      <c r="N131" s="77" t="str">
        <f t="shared" si="2"/>
        <v/>
      </c>
      <c r="O131" s="78" t="str">
        <f t="shared" si="3"/>
        <v/>
      </c>
      <c r="P131" s="78" t="str">
        <f t="array" ref="P131">IFERROR(ROUND(IF('1.Clusters'!$H$3&lt;&gt;"",( INDEX('1.Clusters'!$C$6:$C$15,MATCH(C131,'1.Clusters'!$B$6:$B$15,0))+INDEX('1.Clusters'!$F$6:$F$15,MATCH(D131,'1.Clusters'!$E$6:$E$15,0))+INDEX('1.Clusters'!$I$6:$I$15,MATCH(E131,'1.Clusters'!$H$6:$H$15,0)))/3,( INDEX('1.Clusters'!$C$6:$C$15,MATCH(C131,'1.Clusters'!$B$6:$B$15,0))+INDEX('1.Clusters'!$F$6:$F$15,MATCH(D131,'1.Clusters'!$E$6:$E$15,0)))/2),3),"")</f>
        <v/>
      </c>
      <c r="Q131" s="79" t="str">
        <f t="shared" si="4"/>
        <v/>
      </c>
    </row>
    <row r="132" ht="15.75" customHeight="1">
      <c r="B132" s="81"/>
      <c r="C132" s="82"/>
      <c r="D132" s="82"/>
      <c r="E132" s="82"/>
      <c r="F132" s="84"/>
      <c r="G132" s="85"/>
      <c r="H132" s="71"/>
      <c r="I132" s="72"/>
      <c r="J132" s="73"/>
      <c r="K132" s="74"/>
      <c r="L132" s="75"/>
      <c r="M132" s="76">
        <f t="shared" si="1"/>
        <v>0</v>
      </c>
      <c r="N132" s="77" t="str">
        <f t="shared" si="2"/>
        <v/>
      </c>
      <c r="O132" s="78" t="str">
        <f t="shared" si="3"/>
        <v/>
      </c>
      <c r="P132" s="78" t="str">
        <f t="array" ref="P132">IFERROR(ROUND(IF('1.Clusters'!$H$3&lt;&gt;"",( INDEX('1.Clusters'!$C$6:$C$15,MATCH(C132,'1.Clusters'!$B$6:$B$15,0))+INDEX('1.Clusters'!$F$6:$F$15,MATCH(D132,'1.Clusters'!$E$6:$E$15,0))+INDEX('1.Clusters'!$I$6:$I$15,MATCH(E132,'1.Clusters'!$H$6:$H$15,0)))/3,( INDEX('1.Clusters'!$C$6:$C$15,MATCH(C132,'1.Clusters'!$B$6:$B$15,0))+INDEX('1.Clusters'!$F$6:$F$15,MATCH(D132,'1.Clusters'!$E$6:$E$15,0)))/2),3),"")</f>
        <v/>
      </c>
      <c r="Q132" s="79" t="str">
        <f t="shared" si="4"/>
        <v/>
      </c>
    </row>
    <row r="133" ht="15.75" customHeight="1">
      <c r="B133" s="81"/>
      <c r="C133" s="82"/>
      <c r="D133" s="82"/>
      <c r="E133" s="82"/>
      <c r="F133" s="84"/>
      <c r="G133" s="85"/>
      <c r="H133" s="71"/>
      <c r="I133" s="72"/>
      <c r="J133" s="73"/>
      <c r="K133" s="74"/>
      <c r="L133" s="75"/>
      <c r="M133" s="76">
        <f t="shared" si="1"/>
        <v>0</v>
      </c>
      <c r="N133" s="77" t="str">
        <f t="shared" si="2"/>
        <v/>
      </c>
      <c r="O133" s="78" t="str">
        <f t="shared" si="3"/>
        <v/>
      </c>
      <c r="P133" s="78" t="str">
        <f t="array" ref="P133">IFERROR(ROUND(IF('1.Clusters'!$H$3&lt;&gt;"",( INDEX('1.Clusters'!$C$6:$C$15,MATCH(C133,'1.Clusters'!$B$6:$B$15,0))+INDEX('1.Clusters'!$F$6:$F$15,MATCH(D133,'1.Clusters'!$E$6:$E$15,0))+INDEX('1.Clusters'!$I$6:$I$15,MATCH(E133,'1.Clusters'!$H$6:$H$15,0)))/3,( INDEX('1.Clusters'!$C$6:$C$15,MATCH(C133,'1.Clusters'!$B$6:$B$15,0))+INDEX('1.Clusters'!$F$6:$F$15,MATCH(D133,'1.Clusters'!$E$6:$E$15,0)))/2),3),"")</f>
        <v/>
      </c>
      <c r="Q133" s="79" t="str">
        <f t="shared" si="4"/>
        <v/>
      </c>
    </row>
    <row r="134" ht="15.75" customHeight="1">
      <c r="B134" s="81"/>
      <c r="C134" s="82"/>
      <c r="D134" s="82"/>
      <c r="E134" s="82"/>
      <c r="F134" s="84"/>
      <c r="G134" s="85"/>
      <c r="H134" s="71"/>
      <c r="I134" s="72"/>
      <c r="J134" s="73"/>
      <c r="K134" s="74"/>
      <c r="L134" s="75"/>
      <c r="M134" s="76">
        <f t="shared" si="1"/>
        <v>0</v>
      </c>
      <c r="N134" s="77" t="str">
        <f t="shared" si="2"/>
        <v/>
      </c>
      <c r="O134" s="78" t="str">
        <f t="shared" si="3"/>
        <v/>
      </c>
      <c r="P134" s="78" t="str">
        <f t="array" ref="P134">IFERROR(ROUND(IF('1.Clusters'!$H$3&lt;&gt;"",( INDEX('1.Clusters'!$C$6:$C$15,MATCH(C134,'1.Clusters'!$B$6:$B$15,0))+INDEX('1.Clusters'!$F$6:$F$15,MATCH(D134,'1.Clusters'!$E$6:$E$15,0))+INDEX('1.Clusters'!$I$6:$I$15,MATCH(E134,'1.Clusters'!$H$6:$H$15,0)))/3,( INDEX('1.Clusters'!$C$6:$C$15,MATCH(C134,'1.Clusters'!$B$6:$B$15,0))+INDEX('1.Clusters'!$F$6:$F$15,MATCH(D134,'1.Clusters'!$E$6:$E$15,0)))/2),3),"")</f>
        <v/>
      </c>
      <c r="Q134" s="79" t="str">
        <f t="shared" si="4"/>
        <v/>
      </c>
    </row>
    <row r="135" ht="15.75" customHeight="1">
      <c r="B135" s="81"/>
      <c r="C135" s="82"/>
      <c r="D135" s="82"/>
      <c r="E135" s="82"/>
      <c r="F135" s="84"/>
      <c r="G135" s="85"/>
      <c r="H135" s="71"/>
      <c r="I135" s="72"/>
      <c r="J135" s="73"/>
      <c r="K135" s="74"/>
      <c r="L135" s="75"/>
      <c r="M135" s="76">
        <f t="shared" si="1"/>
        <v>0</v>
      </c>
      <c r="N135" s="77" t="str">
        <f t="shared" si="2"/>
        <v/>
      </c>
      <c r="O135" s="78" t="str">
        <f t="shared" si="3"/>
        <v/>
      </c>
      <c r="P135" s="78" t="str">
        <f t="array" ref="P135">IFERROR(ROUND(IF('1.Clusters'!$H$3&lt;&gt;"",( INDEX('1.Clusters'!$C$6:$C$15,MATCH(C135,'1.Clusters'!$B$6:$B$15,0))+INDEX('1.Clusters'!$F$6:$F$15,MATCH(D135,'1.Clusters'!$E$6:$E$15,0))+INDEX('1.Clusters'!$I$6:$I$15,MATCH(E135,'1.Clusters'!$H$6:$H$15,0)))/3,( INDEX('1.Clusters'!$C$6:$C$15,MATCH(C135,'1.Clusters'!$B$6:$B$15,0))+INDEX('1.Clusters'!$F$6:$F$15,MATCH(D135,'1.Clusters'!$E$6:$E$15,0)))/2),3),"")</f>
        <v/>
      </c>
      <c r="Q135" s="79" t="str">
        <f t="shared" si="4"/>
        <v/>
      </c>
    </row>
    <row r="136" ht="15.75" customHeight="1">
      <c r="B136" s="81"/>
      <c r="C136" s="82"/>
      <c r="D136" s="82"/>
      <c r="E136" s="82"/>
      <c r="F136" s="84"/>
      <c r="G136" s="85"/>
      <c r="H136" s="71"/>
      <c r="I136" s="72"/>
      <c r="J136" s="73"/>
      <c r="K136" s="74"/>
      <c r="L136" s="75"/>
      <c r="M136" s="76">
        <f t="shared" si="1"/>
        <v>0</v>
      </c>
      <c r="N136" s="77" t="str">
        <f t="shared" si="2"/>
        <v/>
      </c>
      <c r="O136" s="78" t="str">
        <f t="shared" si="3"/>
        <v/>
      </c>
      <c r="P136" s="78" t="str">
        <f t="array" ref="P136">IFERROR(ROUND(IF('1.Clusters'!$H$3&lt;&gt;"",( INDEX('1.Clusters'!$C$6:$C$15,MATCH(C136,'1.Clusters'!$B$6:$B$15,0))+INDEX('1.Clusters'!$F$6:$F$15,MATCH(D136,'1.Clusters'!$E$6:$E$15,0))+INDEX('1.Clusters'!$I$6:$I$15,MATCH(E136,'1.Clusters'!$H$6:$H$15,0)))/3,( INDEX('1.Clusters'!$C$6:$C$15,MATCH(C136,'1.Clusters'!$B$6:$B$15,0))+INDEX('1.Clusters'!$F$6:$F$15,MATCH(D136,'1.Clusters'!$E$6:$E$15,0)))/2),3),"")</f>
        <v/>
      </c>
      <c r="Q136" s="79" t="str">
        <f t="shared" si="4"/>
        <v/>
      </c>
    </row>
    <row r="137" ht="15.75" customHeight="1">
      <c r="B137" s="81"/>
      <c r="C137" s="82"/>
      <c r="D137" s="82"/>
      <c r="E137" s="82"/>
      <c r="F137" s="84"/>
      <c r="G137" s="85"/>
      <c r="H137" s="71"/>
      <c r="I137" s="72"/>
      <c r="J137" s="73"/>
      <c r="K137" s="74"/>
      <c r="L137" s="75"/>
      <c r="M137" s="76">
        <f t="shared" si="1"/>
        <v>0</v>
      </c>
      <c r="N137" s="77" t="str">
        <f t="shared" si="2"/>
        <v/>
      </c>
      <c r="O137" s="78" t="str">
        <f t="shared" si="3"/>
        <v/>
      </c>
      <c r="P137" s="78" t="str">
        <f t="array" ref="P137">IFERROR(ROUND(IF('1.Clusters'!$H$3&lt;&gt;"",( INDEX('1.Clusters'!$C$6:$C$15,MATCH(C137,'1.Clusters'!$B$6:$B$15,0))+INDEX('1.Clusters'!$F$6:$F$15,MATCH(D137,'1.Clusters'!$E$6:$E$15,0))+INDEX('1.Clusters'!$I$6:$I$15,MATCH(E137,'1.Clusters'!$H$6:$H$15,0)))/3,( INDEX('1.Clusters'!$C$6:$C$15,MATCH(C137,'1.Clusters'!$B$6:$B$15,0))+INDEX('1.Clusters'!$F$6:$F$15,MATCH(D137,'1.Clusters'!$E$6:$E$15,0)))/2),3),"")</f>
        <v/>
      </c>
      <c r="Q137" s="79" t="str">
        <f t="shared" si="4"/>
        <v/>
      </c>
    </row>
    <row r="138" ht="15.75" customHeight="1">
      <c r="B138" s="81"/>
      <c r="C138" s="82"/>
      <c r="D138" s="82"/>
      <c r="E138" s="82"/>
      <c r="F138" s="84"/>
      <c r="G138" s="85"/>
      <c r="H138" s="71"/>
      <c r="I138" s="72"/>
      <c r="J138" s="73"/>
      <c r="K138" s="74"/>
      <c r="L138" s="75"/>
      <c r="M138" s="76">
        <f t="shared" si="1"/>
        <v>0</v>
      </c>
      <c r="N138" s="77" t="str">
        <f t="shared" si="2"/>
        <v/>
      </c>
      <c r="O138" s="78" t="str">
        <f t="shared" si="3"/>
        <v/>
      </c>
      <c r="P138" s="78" t="str">
        <f t="array" ref="P138">IFERROR(ROUND(IF('1.Clusters'!$H$3&lt;&gt;"",( INDEX('1.Clusters'!$C$6:$C$15,MATCH(C138,'1.Clusters'!$B$6:$B$15,0))+INDEX('1.Clusters'!$F$6:$F$15,MATCH(D138,'1.Clusters'!$E$6:$E$15,0))+INDEX('1.Clusters'!$I$6:$I$15,MATCH(E138,'1.Clusters'!$H$6:$H$15,0)))/3,( INDEX('1.Clusters'!$C$6:$C$15,MATCH(C138,'1.Clusters'!$B$6:$B$15,0))+INDEX('1.Clusters'!$F$6:$F$15,MATCH(D138,'1.Clusters'!$E$6:$E$15,0)))/2),3),"")</f>
        <v/>
      </c>
      <c r="Q138" s="79" t="str">
        <f t="shared" si="4"/>
        <v/>
      </c>
    </row>
    <row r="139" ht="15.75" customHeight="1">
      <c r="B139" s="81"/>
      <c r="C139" s="82"/>
      <c r="D139" s="82"/>
      <c r="E139" s="82"/>
      <c r="F139" s="84"/>
      <c r="G139" s="85"/>
      <c r="H139" s="71"/>
      <c r="I139" s="72"/>
      <c r="J139" s="73"/>
      <c r="K139" s="74"/>
      <c r="L139" s="75"/>
      <c r="M139" s="76">
        <f t="shared" si="1"/>
        <v>0</v>
      </c>
      <c r="N139" s="77" t="str">
        <f t="shared" si="2"/>
        <v/>
      </c>
      <c r="O139" s="78" t="str">
        <f t="shared" si="3"/>
        <v/>
      </c>
      <c r="P139" s="78" t="str">
        <f t="array" ref="P139">IFERROR(ROUND(IF('1.Clusters'!$H$3&lt;&gt;"",( INDEX('1.Clusters'!$C$6:$C$15,MATCH(C139,'1.Clusters'!$B$6:$B$15,0))+INDEX('1.Clusters'!$F$6:$F$15,MATCH(D139,'1.Clusters'!$E$6:$E$15,0))+INDEX('1.Clusters'!$I$6:$I$15,MATCH(E139,'1.Clusters'!$H$6:$H$15,0)))/3,( INDEX('1.Clusters'!$C$6:$C$15,MATCH(C139,'1.Clusters'!$B$6:$B$15,0))+INDEX('1.Clusters'!$F$6:$F$15,MATCH(D139,'1.Clusters'!$E$6:$E$15,0)))/2),3),"")</f>
        <v/>
      </c>
      <c r="Q139" s="79" t="str">
        <f t="shared" si="4"/>
        <v/>
      </c>
    </row>
    <row r="140" ht="15.75" customHeight="1">
      <c r="B140" s="81"/>
      <c r="C140" s="82"/>
      <c r="D140" s="82"/>
      <c r="E140" s="82"/>
      <c r="F140" s="84"/>
      <c r="G140" s="86"/>
      <c r="H140" s="71"/>
      <c r="I140" s="72"/>
      <c r="J140" s="73"/>
      <c r="K140" s="74"/>
      <c r="L140" s="75"/>
      <c r="M140" s="76">
        <f t="shared" si="1"/>
        <v>0</v>
      </c>
      <c r="N140" s="77" t="str">
        <f t="shared" si="2"/>
        <v/>
      </c>
      <c r="O140" s="78" t="str">
        <f t="shared" si="3"/>
        <v/>
      </c>
      <c r="P140" s="78" t="str">
        <f t="array" ref="P140">IFERROR(ROUND(IF('1.Clusters'!$H$3&lt;&gt;"",( INDEX('1.Clusters'!$C$6:$C$15,MATCH(C140,'1.Clusters'!$B$6:$B$15,0))+INDEX('1.Clusters'!$F$6:$F$15,MATCH(D140,'1.Clusters'!$E$6:$E$15,0))+INDEX('1.Clusters'!$I$6:$I$15,MATCH(E140,'1.Clusters'!$H$6:$H$15,0)))/3,( INDEX('1.Clusters'!$C$6:$C$15,MATCH(C140,'1.Clusters'!$B$6:$B$15,0))+INDEX('1.Clusters'!$F$6:$F$15,MATCH(D140,'1.Clusters'!$E$6:$E$15,0)))/2),3),"")</f>
        <v/>
      </c>
      <c r="Q140" s="79" t="str">
        <f t="shared" si="4"/>
        <v/>
      </c>
    </row>
    <row r="141" ht="15.75" customHeight="1">
      <c r="B141" s="81"/>
      <c r="C141" s="82"/>
      <c r="D141" s="82"/>
      <c r="E141" s="82"/>
      <c r="F141" s="84"/>
      <c r="G141" s="85"/>
      <c r="H141" s="71"/>
      <c r="I141" s="72"/>
      <c r="J141" s="73"/>
      <c r="K141" s="74"/>
      <c r="L141" s="75"/>
      <c r="M141" s="76">
        <f t="shared" si="1"/>
        <v>0</v>
      </c>
      <c r="N141" s="77" t="str">
        <f t="shared" si="2"/>
        <v/>
      </c>
      <c r="O141" s="78" t="str">
        <f t="shared" si="3"/>
        <v/>
      </c>
      <c r="P141" s="78" t="str">
        <f t="array" ref="P141">IFERROR(ROUND(IF('1.Clusters'!$H$3&lt;&gt;"",( INDEX('1.Clusters'!$C$6:$C$15,MATCH(C141,'1.Clusters'!$B$6:$B$15,0))+INDEX('1.Clusters'!$F$6:$F$15,MATCH(D141,'1.Clusters'!$E$6:$E$15,0))+INDEX('1.Clusters'!$I$6:$I$15,MATCH(E141,'1.Clusters'!$H$6:$H$15,0)))/3,( INDEX('1.Clusters'!$C$6:$C$15,MATCH(C141,'1.Clusters'!$B$6:$B$15,0))+INDEX('1.Clusters'!$F$6:$F$15,MATCH(D141,'1.Clusters'!$E$6:$E$15,0)))/2),3),"")</f>
        <v/>
      </c>
      <c r="Q141" s="79" t="str">
        <f t="shared" si="4"/>
        <v/>
      </c>
    </row>
    <row r="142" ht="15.75" customHeight="1">
      <c r="B142" s="81"/>
      <c r="C142" s="82"/>
      <c r="D142" s="82"/>
      <c r="E142" s="82"/>
      <c r="F142" s="84"/>
      <c r="G142" s="85"/>
      <c r="H142" s="71"/>
      <c r="I142" s="72"/>
      <c r="J142" s="73"/>
      <c r="K142" s="74"/>
      <c r="L142" s="75"/>
      <c r="M142" s="76">
        <f t="shared" si="1"/>
        <v>0</v>
      </c>
      <c r="N142" s="77" t="str">
        <f t="shared" si="2"/>
        <v/>
      </c>
      <c r="O142" s="78" t="str">
        <f t="shared" si="3"/>
        <v/>
      </c>
      <c r="P142" s="78" t="str">
        <f t="array" ref="P142">IFERROR(ROUND(IF('1.Clusters'!$H$3&lt;&gt;"",( INDEX('1.Clusters'!$C$6:$C$15,MATCH(C142,'1.Clusters'!$B$6:$B$15,0))+INDEX('1.Clusters'!$F$6:$F$15,MATCH(D142,'1.Clusters'!$E$6:$E$15,0))+INDEX('1.Clusters'!$I$6:$I$15,MATCH(E142,'1.Clusters'!$H$6:$H$15,0)))/3,( INDEX('1.Clusters'!$C$6:$C$15,MATCH(C142,'1.Clusters'!$B$6:$B$15,0))+INDEX('1.Clusters'!$F$6:$F$15,MATCH(D142,'1.Clusters'!$E$6:$E$15,0)))/2),3),"")</f>
        <v/>
      </c>
      <c r="Q142" s="79" t="str">
        <f t="shared" si="4"/>
        <v/>
      </c>
    </row>
    <row r="143" ht="15.75" customHeight="1">
      <c r="B143" s="81"/>
      <c r="C143" s="82"/>
      <c r="D143" s="82"/>
      <c r="E143" s="82"/>
      <c r="F143" s="84"/>
      <c r="G143" s="85"/>
      <c r="H143" s="71"/>
      <c r="I143" s="72"/>
      <c r="J143" s="73"/>
      <c r="K143" s="74"/>
      <c r="L143" s="75"/>
      <c r="M143" s="76">
        <f t="shared" si="1"/>
        <v>0</v>
      </c>
      <c r="N143" s="77" t="str">
        <f t="shared" si="2"/>
        <v/>
      </c>
      <c r="O143" s="78" t="str">
        <f t="shared" si="3"/>
        <v/>
      </c>
      <c r="P143" s="78" t="str">
        <f t="array" ref="P143">IFERROR(ROUND(IF('1.Clusters'!$H$3&lt;&gt;"",( INDEX('1.Clusters'!$C$6:$C$15,MATCH(C143,'1.Clusters'!$B$6:$B$15,0))+INDEX('1.Clusters'!$F$6:$F$15,MATCH(D143,'1.Clusters'!$E$6:$E$15,0))+INDEX('1.Clusters'!$I$6:$I$15,MATCH(E143,'1.Clusters'!$H$6:$H$15,0)))/3,( INDEX('1.Clusters'!$C$6:$C$15,MATCH(C143,'1.Clusters'!$B$6:$B$15,0))+INDEX('1.Clusters'!$F$6:$F$15,MATCH(D143,'1.Clusters'!$E$6:$E$15,0)))/2),3),"")</f>
        <v/>
      </c>
      <c r="Q143" s="79" t="str">
        <f t="shared" si="4"/>
        <v/>
      </c>
    </row>
    <row r="144" ht="15.75" customHeight="1">
      <c r="B144" s="81"/>
      <c r="C144" s="82"/>
      <c r="D144" s="82"/>
      <c r="E144" s="82"/>
      <c r="F144" s="84"/>
      <c r="G144" s="85"/>
      <c r="H144" s="71"/>
      <c r="I144" s="72"/>
      <c r="J144" s="73"/>
      <c r="K144" s="74"/>
      <c r="L144" s="75"/>
      <c r="M144" s="76">
        <f t="shared" si="1"/>
        <v>0</v>
      </c>
      <c r="N144" s="77" t="str">
        <f t="shared" si="2"/>
        <v/>
      </c>
      <c r="O144" s="78" t="str">
        <f t="shared" si="3"/>
        <v/>
      </c>
      <c r="P144" s="78" t="str">
        <f t="array" ref="P144">IFERROR(ROUND(IF('1.Clusters'!$H$3&lt;&gt;"",( INDEX('1.Clusters'!$C$6:$C$15,MATCH(C144,'1.Clusters'!$B$6:$B$15,0))+INDEX('1.Clusters'!$F$6:$F$15,MATCH(D144,'1.Clusters'!$E$6:$E$15,0))+INDEX('1.Clusters'!$I$6:$I$15,MATCH(E144,'1.Clusters'!$H$6:$H$15,0)))/3,( INDEX('1.Clusters'!$C$6:$C$15,MATCH(C144,'1.Clusters'!$B$6:$B$15,0))+INDEX('1.Clusters'!$F$6:$F$15,MATCH(D144,'1.Clusters'!$E$6:$E$15,0)))/2),3),"")</f>
        <v/>
      </c>
      <c r="Q144" s="79" t="str">
        <f t="shared" si="4"/>
        <v/>
      </c>
    </row>
    <row r="145" ht="15.75" customHeight="1">
      <c r="B145" s="81"/>
      <c r="C145" s="82"/>
      <c r="D145" s="82"/>
      <c r="E145" s="82"/>
      <c r="F145" s="84"/>
      <c r="G145" s="85"/>
      <c r="H145" s="71"/>
      <c r="I145" s="72"/>
      <c r="J145" s="73"/>
      <c r="K145" s="74"/>
      <c r="L145" s="75"/>
      <c r="M145" s="76">
        <f t="shared" si="1"/>
        <v>0</v>
      </c>
      <c r="N145" s="77" t="str">
        <f t="shared" si="2"/>
        <v/>
      </c>
      <c r="O145" s="78" t="str">
        <f t="shared" si="3"/>
        <v/>
      </c>
      <c r="P145" s="78" t="str">
        <f t="array" ref="P145">IFERROR(ROUND(IF('1.Clusters'!$H$3&lt;&gt;"",( INDEX('1.Clusters'!$C$6:$C$15,MATCH(C145,'1.Clusters'!$B$6:$B$15,0))+INDEX('1.Clusters'!$F$6:$F$15,MATCH(D145,'1.Clusters'!$E$6:$E$15,0))+INDEX('1.Clusters'!$I$6:$I$15,MATCH(E145,'1.Clusters'!$H$6:$H$15,0)))/3,( INDEX('1.Clusters'!$C$6:$C$15,MATCH(C145,'1.Clusters'!$B$6:$B$15,0))+INDEX('1.Clusters'!$F$6:$F$15,MATCH(D145,'1.Clusters'!$E$6:$E$15,0)))/2),3),"")</f>
        <v/>
      </c>
      <c r="Q145" s="79" t="str">
        <f t="shared" si="4"/>
        <v/>
      </c>
    </row>
    <row r="146" ht="15.75" customHeight="1">
      <c r="B146" s="81"/>
      <c r="C146" s="82"/>
      <c r="D146" s="82"/>
      <c r="E146" s="82"/>
      <c r="F146" s="84"/>
      <c r="G146" s="86"/>
      <c r="H146" s="71"/>
      <c r="I146" s="72"/>
      <c r="J146" s="73"/>
      <c r="K146" s="74"/>
      <c r="L146" s="75"/>
      <c r="M146" s="76">
        <f t="shared" si="1"/>
        <v>0</v>
      </c>
      <c r="N146" s="77" t="str">
        <f t="shared" si="2"/>
        <v/>
      </c>
      <c r="O146" s="78" t="str">
        <f t="shared" si="3"/>
        <v/>
      </c>
      <c r="P146" s="78" t="str">
        <f t="array" ref="P146">IFERROR(ROUND(IF('1.Clusters'!$H$3&lt;&gt;"",( INDEX('1.Clusters'!$C$6:$C$15,MATCH(C146,'1.Clusters'!$B$6:$B$15,0))+INDEX('1.Clusters'!$F$6:$F$15,MATCH(D146,'1.Clusters'!$E$6:$E$15,0))+INDEX('1.Clusters'!$I$6:$I$15,MATCH(E146,'1.Clusters'!$H$6:$H$15,0)))/3,( INDEX('1.Clusters'!$C$6:$C$15,MATCH(C146,'1.Clusters'!$B$6:$B$15,0))+INDEX('1.Clusters'!$F$6:$F$15,MATCH(D146,'1.Clusters'!$E$6:$E$15,0)))/2),3),"")</f>
        <v/>
      </c>
      <c r="Q146" s="79" t="str">
        <f t="shared" si="4"/>
        <v/>
      </c>
    </row>
    <row r="147" ht="15.75" customHeight="1">
      <c r="B147" s="81"/>
      <c r="C147" s="82"/>
      <c r="D147" s="82"/>
      <c r="E147" s="82"/>
      <c r="F147" s="84"/>
      <c r="G147" s="85"/>
      <c r="H147" s="71"/>
      <c r="I147" s="72"/>
      <c r="J147" s="73"/>
      <c r="K147" s="74"/>
      <c r="L147" s="75"/>
      <c r="M147" s="76">
        <f t="shared" si="1"/>
        <v>0</v>
      </c>
      <c r="N147" s="77" t="str">
        <f t="shared" si="2"/>
        <v/>
      </c>
      <c r="O147" s="78" t="str">
        <f t="shared" si="3"/>
        <v/>
      </c>
      <c r="P147" s="78" t="str">
        <f t="array" ref="P147">IFERROR(ROUND(IF('1.Clusters'!$H$3&lt;&gt;"",( INDEX('1.Clusters'!$C$6:$C$15,MATCH(C147,'1.Clusters'!$B$6:$B$15,0))+INDEX('1.Clusters'!$F$6:$F$15,MATCH(D147,'1.Clusters'!$E$6:$E$15,0))+INDEX('1.Clusters'!$I$6:$I$15,MATCH(E147,'1.Clusters'!$H$6:$H$15,0)))/3,( INDEX('1.Clusters'!$C$6:$C$15,MATCH(C147,'1.Clusters'!$B$6:$B$15,0))+INDEX('1.Clusters'!$F$6:$F$15,MATCH(D147,'1.Clusters'!$E$6:$E$15,0)))/2),3),"")</f>
        <v/>
      </c>
      <c r="Q147" s="79" t="str">
        <f t="shared" si="4"/>
        <v/>
      </c>
    </row>
    <row r="148" ht="15.75" customHeight="1">
      <c r="B148" s="81"/>
      <c r="C148" s="82"/>
      <c r="D148" s="82"/>
      <c r="E148" s="82"/>
      <c r="F148" s="84"/>
      <c r="G148" s="85"/>
      <c r="H148" s="71"/>
      <c r="I148" s="72"/>
      <c r="J148" s="73"/>
      <c r="K148" s="74"/>
      <c r="L148" s="75"/>
      <c r="M148" s="76">
        <f t="shared" si="1"/>
        <v>0</v>
      </c>
      <c r="N148" s="77" t="str">
        <f t="shared" si="2"/>
        <v/>
      </c>
      <c r="O148" s="78" t="str">
        <f t="shared" si="3"/>
        <v/>
      </c>
      <c r="P148" s="78" t="str">
        <f t="array" ref="P148">IFERROR(ROUND(IF('1.Clusters'!$H$3&lt;&gt;"",( INDEX('1.Clusters'!$C$6:$C$15,MATCH(C148,'1.Clusters'!$B$6:$B$15,0))+INDEX('1.Clusters'!$F$6:$F$15,MATCH(D148,'1.Clusters'!$E$6:$E$15,0))+INDEX('1.Clusters'!$I$6:$I$15,MATCH(E148,'1.Clusters'!$H$6:$H$15,0)))/3,( INDEX('1.Clusters'!$C$6:$C$15,MATCH(C148,'1.Clusters'!$B$6:$B$15,0))+INDEX('1.Clusters'!$F$6:$F$15,MATCH(D148,'1.Clusters'!$E$6:$E$15,0)))/2),3),"")</f>
        <v/>
      </c>
      <c r="Q148" s="79" t="str">
        <f t="shared" si="4"/>
        <v/>
      </c>
    </row>
    <row r="149" ht="15.75" customHeight="1">
      <c r="B149" s="81"/>
      <c r="C149" s="82"/>
      <c r="D149" s="82"/>
      <c r="E149" s="82"/>
      <c r="F149" s="84"/>
      <c r="G149" s="85"/>
      <c r="H149" s="71"/>
      <c r="I149" s="72"/>
      <c r="J149" s="73"/>
      <c r="K149" s="74"/>
      <c r="L149" s="75"/>
      <c r="M149" s="76">
        <f t="shared" si="1"/>
        <v>0</v>
      </c>
      <c r="N149" s="77" t="str">
        <f t="shared" si="2"/>
        <v/>
      </c>
      <c r="O149" s="78" t="str">
        <f t="shared" si="3"/>
        <v/>
      </c>
      <c r="P149" s="78" t="str">
        <f t="array" ref="P149">IFERROR(ROUND(IF('1.Clusters'!$H$3&lt;&gt;"",( INDEX('1.Clusters'!$C$6:$C$15,MATCH(C149,'1.Clusters'!$B$6:$B$15,0))+INDEX('1.Clusters'!$F$6:$F$15,MATCH(D149,'1.Clusters'!$E$6:$E$15,0))+INDEX('1.Clusters'!$I$6:$I$15,MATCH(E149,'1.Clusters'!$H$6:$H$15,0)))/3,( INDEX('1.Clusters'!$C$6:$C$15,MATCH(C149,'1.Clusters'!$B$6:$B$15,0))+INDEX('1.Clusters'!$F$6:$F$15,MATCH(D149,'1.Clusters'!$E$6:$E$15,0)))/2),3),"")</f>
        <v/>
      </c>
      <c r="Q149" s="79" t="str">
        <f t="shared" si="4"/>
        <v/>
      </c>
    </row>
    <row r="150" ht="15.75" customHeight="1">
      <c r="B150" s="81"/>
      <c r="C150" s="82"/>
      <c r="D150" s="82"/>
      <c r="E150" s="82"/>
      <c r="F150" s="84"/>
      <c r="G150" s="85"/>
      <c r="H150" s="71"/>
      <c r="I150" s="72"/>
      <c r="J150" s="73"/>
      <c r="K150" s="74"/>
      <c r="L150" s="75"/>
      <c r="M150" s="76">
        <f t="shared" si="1"/>
        <v>0</v>
      </c>
      <c r="N150" s="77" t="str">
        <f t="shared" si="2"/>
        <v/>
      </c>
      <c r="O150" s="78" t="str">
        <f t="shared" si="3"/>
        <v/>
      </c>
      <c r="P150" s="78" t="str">
        <f t="array" ref="P150">IFERROR(ROUND(IF('1.Clusters'!$H$3&lt;&gt;"",( INDEX('1.Clusters'!$C$6:$C$15,MATCH(C150,'1.Clusters'!$B$6:$B$15,0))+INDEX('1.Clusters'!$F$6:$F$15,MATCH(D150,'1.Clusters'!$E$6:$E$15,0))+INDEX('1.Clusters'!$I$6:$I$15,MATCH(E150,'1.Clusters'!$H$6:$H$15,0)))/3,( INDEX('1.Clusters'!$C$6:$C$15,MATCH(C150,'1.Clusters'!$B$6:$B$15,0))+INDEX('1.Clusters'!$F$6:$F$15,MATCH(D150,'1.Clusters'!$E$6:$E$15,0)))/2),3),"")</f>
        <v/>
      </c>
      <c r="Q150" s="79" t="str">
        <f t="shared" si="4"/>
        <v/>
      </c>
    </row>
    <row r="151" ht="15.75" customHeight="1">
      <c r="B151" s="81"/>
      <c r="C151" s="82"/>
      <c r="D151" s="82"/>
      <c r="E151" s="82"/>
      <c r="F151" s="84"/>
      <c r="G151" s="85"/>
      <c r="H151" s="71"/>
      <c r="I151" s="72"/>
      <c r="J151" s="73"/>
      <c r="K151" s="74"/>
      <c r="L151" s="75"/>
      <c r="M151" s="76">
        <f t="shared" si="1"/>
        <v>0</v>
      </c>
      <c r="N151" s="77" t="str">
        <f t="shared" si="2"/>
        <v/>
      </c>
      <c r="O151" s="78" t="str">
        <f t="shared" si="3"/>
        <v/>
      </c>
      <c r="P151" s="78" t="str">
        <f t="array" ref="P151">IFERROR(ROUND(IF('1.Clusters'!$H$3&lt;&gt;"",( INDEX('1.Clusters'!$C$6:$C$15,MATCH(C151,'1.Clusters'!$B$6:$B$15,0))+INDEX('1.Clusters'!$F$6:$F$15,MATCH(D151,'1.Clusters'!$E$6:$E$15,0))+INDEX('1.Clusters'!$I$6:$I$15,MATCH(E151,'1.Clusters'!$H$6:$H$15,0)))/3,( INDEX('1.Clusters'!$C$6:$C$15,MATCH(C151,'1.Clusters'!$B$6:$B$15,0))+INDEX('1.Clusters'!$F$6:$F$15,MATCH(D151,'1.Clusters'!$E$6:$E$15,0)))/2),3),"")</f>
        <v/>
      </c>
      <c r="Q151" s="79" t="str">
        <f t="shared" si="4"/>
        <v/>
      </c>
    </row>
    <row r="152" ht="15.75" customHeight="1">
      <c r="B152" s="81"/>
      <c r="C152" s="82"/>
      <c r="D152" s="82"/>
      <c r="E152" s="82"/>
      <c r="F152" s="84"/>
      <c r="G152" s="85"/>
      <c r="H152" s="71"/>
      <c r="I152" s="72"/>
      <c r="J152" s="73"/>
      <c r="K152" s="74"/>
      <c r="L152" s="75"/>
      <c r="M152" s="76">
        <f t="shared" si="1"/>
        <v>0</v>
      </c>
      <c r="N152" s="77" t="str">
        <f t="shared" si="2"/>
        <v/>
      </c>
      <c r="O152" s="78" t="str">
        <f t="shared" si="3"/>
        <v/>
      </c>
      <c r="P152" s="78" t="str">
        <f t="array" ref="P152">IFERROR(ROUND(IF('1.Clusters'!$H$3&lt;&gt;"",( INDEX('1.Clusters'!$C$6:$C$15,MATCH(C152,'1.Clusters'!$B$6:$B$15,0))+INDEX('1.Clusters'!$F$6:$F$15,MATCH(D152,'1.Clusters'!$E$6:$E$15,0))+INDEX('1.Clusters'!$I$6:$I$15,MATCH(E152,'1.Clusters'!$H$6:$H$15,0)))/3,( INDEX('1.Clusters'!$C$6:$C$15,MATCH(C152,'1.Clusters'!$B$6:$B$15,0))+INDEX('1.Clusters'!$F$6:$F$15,MATCH(D152,'1.Clusters'!$E$6:$E$15,0)))/2),3),"")</f>
        <v/>
      </c>
      <c r="Q152" s="79" t="str">
        <f t="shared" si="4"/>
        <v/>
      </c>
    </row>
    <row r="153" ht="15.75" customHeight="1">
      <c r="B153" s="81"/>
      <c r="C153" s="82"/>
      <c r="D153" s="82"/>
      <c r="E153" s="82"/>
      <c r="F153" s="84"/>
      <c r="G153" s="85"/>
      <c r="H153" s="71"/>
      <c r="I153" s="72"/>
      <c r="J153" s="73"/>
      <c r="K153" s="74"/>
      <c r="L153" s="75"/>
      <c r="M153" s="76">
        <f t="shared" si="1"/>
        <v>0</v>
      </c>
      <c r="N153" s="77" t="str">
        <f t="shared" si="2"/>
        <v/>
      </c>
      <c r="O153" s="78" t="str">
        <f t="shared" si="3"/>
        <v/>
      </c>
      <c r="P153" s="78" t="str">
        <f t="array" ref="P153">IFERROR(ROUND(IF('1.Clusters'!$H$3&lt;&gt;"",( INDEX('1.Clusters'!$C$6:$C$15,MATCH(C153,'1.Clusters'!$B$6:$B$15,0))+INDEX('1.Clusters'!$F$6:$F$15,MATCH(D153,'1.Clusters'!$E$6:$E$15,0))+INDEX('1.Clusters'!$I$6:$I$15,MATCH(E153,'1.Clusters'!$H$6:$H$15,0)))/3,( INDEX('1.Clusters'!$C$6:$C$15,MATCH(C153,'1.Clusters'!$B$6:$B$15,0))+INDEX('1.Clusters'!$F$6:$F$15,MATCH(D153,'1.Clusters'!$E$6:$E$15,0)))/2),3),"")</f>
        <v/>
      </c>
      <c r="Q153" s="79" t="str">
        <f t="shared" si="4"/>
        <v/>
      </c>
    </row>
    <row r="154" ht="15.75" customHeight="1">
      <c r="B154" s="81"/>
      <c r="C154" s="82"/>
      <c r="D154" s="82"/>
      <c r="E154" s="82"/>
      <c r="F154" s="84"/>
      <c r="G154" s="85"/>
      <c r="H154" s="71"/>
      <c r="I154" s="72"/>
      <c r="J154" s="73"/>
      <c r="K154" s="74"/>
      <c r="L154" s="75"/>
      <c r="M154" s="76">
        <f t="shared" si="1"/>
        <v>0</v>
      </c>
      <c r="N154" s="77" t="str">
        <f t="shared" si="2"/>
        <v/>
      </c>
      <c r="O154" s="78" t="str">
        <f t="shared" si="3"/>
        <v/>
      </c>
      <c r="P154" s="78" t="str">
        <f t="array" ref="P154">IFERROR(ROUND(IF('1.Clusters'!$H$3&lt;&gt;"",( INDEX('1.Clusters'!$C$6:$C$15,MATCH(C154,'1.Clusters'!$B$6:$B$15,0))+INDEX('1.Clusters'!$F$6:$F$15,MATCH(D154,'1.Clusters'!$E$6:$E$15,0))+INDEX('1.Clusters'!$I$6:$I$15,MATCH(E154,'1.Clusters'!$H$6:$H$15,0)))/3,( INDEX('1.Clusters'!$C$6:$C$15,MATCH(C154,'1.Clusters'!$B$6:$B$15,0))+INDEX('1.Clusters'!$F$6:$F$15,MATCH(D154,'1.Clusters'!$E$6:$E$15,0)))/2),3),"")</f>
        <v/>
      </c>
      <c r="Q154" s="79" t="str">
        <f t="shared" si="4"/>
        <v/>
      </c>
    </row>
    <row r="155" ht="15.75" customHeight="1">
      <c r="B155" s="81"/>
      <c r="C155" s="82"/>
      <c r="D155" s="82"/>
      <c r="E155" s="82"/>
      <c r="F155" s="84"/>
      <c r="G155" s="85"/>
      <c r="H155" s="71"/>
      <c r="I155" s="72"/>
      <c r="J155" s="73"/>
      <c r="K155" s="74"/>
      <c r="L155" s="75"/>
      <c r="M155" s="76">
        <f t="shared" si="1"/>
        <v>0</v>
      </c>
      <c r="N155" s="77" t="str">
        <f t="shared" si="2"/>
        <v/>
      </c>
      <c r="O155" s="78" t="str">
        <f t="shared" si="3"/>
        <v/>
      </c>
      <c r="P155" s="78" t="str">
        <f t="array" ref="P155">IFERROR(ROUND(IF('1.Clusters'!$H$3&lt;&gt;"",( INDEX('1.Clusters'!$C$6:$C$15,MATCH(C155,'1.Clusters'!$B$6:$B$15,0))+INDEX('1.Clusters'!$F$6:$F$15,MATCH(D155,'1.Clusters'!$E$6:$E$15,0))+INDEX('1.Clusters'!$I$6:$I$15,MATCH(E155,'1.Clusters'!$H$6:$H$15,0)))/3,( INDEX('1.Clusters'!$C$6:$C$15,MATCH(C155,'1.Clusters'!$B$6:$B$15,0))+INDEX('1.Clusters'!$F$6:$F$15,MATCH(D155,'1.Clusters'!$E$6:$E$15,0)))/2),3),"")</f>
        <v/>
      </c>
      <c r="Q155" s="79" t="str">
        <f t="shared" si="4"/>
        <v/>
      </c>
    </row>
    <row r="156" ht="15.75" customHeight="1">
      <c r="B156" s="81"/>
      <c r="C156" s="82"/>
      <c r="D156" s="82"/>
      <c r="E156" s="82"/>
      <c r="F156" s="84"/>
      <c r="G156" s="85"/>
      <c r="H156" s="71"/>
      <c r="I156" s="72"/>
      <c r="J156" s="73"/>
      <c r="K156" s="74"/>
      <c r="L156" s="75"/>
      <c r="M156" s="76">
        <f t="shared" si="1"/>
        <v>0</v>
      </c>
      <c r="N156" s="77" t="str">
        <f t="shared" si="2"/>
        <v/>
      </c>
      <c r="O156" s="78" t="str">
        <f t="shared" si="3"/>
        <v/>
      </c>
      <c r="P156" s="78" t="str">
        <f t="array" ref="P156">IFERROR(ROUND(IF('1.Clusters'!$H$3&lt;&gt;"",( INDEX('1.Clusters'!$C$6:$C$15,MATCH(C156,'1.Clusters'!$B$6:$B$15,0))+INDEX('1.Clusters'!$F$6:$F$15,MATCH(D156,'1.Clusters'!$E$6:$E$15,0))+INDEX('1.Clusters'!$I$6:$I$15,MATCH(E156,'1.Clusters'!$H$6:$H$15,0)))/3,( INDEX('1.Clusters'!$C$6:$C$15,MATCH(C156,'1.Clusters'!$B$6:$B$15,0))+INDEX('1.Clusters'!$F$6:$F$15,MATCH(D156,'1.Clusters'!$E$6:$E$15,0)))/2),3),"")</f>
        <v/>
      </c>
      <c r="Q156" s="79" t="str">
        <f t="shared" si="4"/>
        <v/>
      </c>
    </row>
    <row r="157" ht="15.75" customHeight="1">
      <c r="B157" s="81"/>
      <c r="C157" s="82"/>
      <c r="D157" s="82"/>
      <c r="E157" s="82"/>
      <c r="F157" s="84"/>
      <c r="G157" s="85"/>
      <c r="H157" s="71"/>
      <c r="I157" s="72"/>
      <c r="J157" s="73"/>
      <c r="K157" s="74"/>
      <c r="L157" s="75"/>
      <c r="M157" s="76">
        <f t="shared" si="1"/>
        <v>0</v>
      </c>
      <c r="N157" s="77" t="str">
        <f t="shared" si="2"/>
        <v/>
      </c>
      <c r="O157" s="78" t="str">
        <f t="shared" si="3"/>
        <v/>
      </c>
      <c r="P157" s="78" t="str">
        <f t="array" ref="P157">IFERROR(ROUND(IF('1.Clusters'!$H$3&lt;&gt;"",( INDEX('1.Clusters'!$C$6:$C$15,MATCH(C157,'1.Clusters'!$B$6:$B$15,0))+INDEX('1.Clusters'!$F$6:$F$15,MATCH(D157,'1.Clusters'!$E$6:$E$15,0))+INDEX('1.Clusters'!$I$6:$I$15,MATCH(E157,'1.Clusters'!$H$6:$H$15,0)))/3,( INDEX('1.Clusters'!$C$6:$C$15,MATCH(C157,'1.Clusters'!$B$6:$B$15,0))+INDEX('1.Clusters'!$F$6:$F$15,MATCH(D157,'1.Clusters'!$E$6:$E$15,0)))/2),3),"")</f>
        <v/>
      </c>
      <c r="Q157" s="79" t="str">
        <f t="shared" si="4"/>
        <v/>
      </c>
    </row>
    <row r="158" ht="15.75" customHeight="1">
      <c r="B158" s="81"/>
      <c r="C158" s="82"/>
      <c r="D158" s="82"/>
      <c r="E158" s="82"/>
      <c r="F158" s="84"/>
      <c r="G158" s="85"/>
      <c r="H158" s="71"/>
      <c r="I158" s="72"/>
      <c r="J158" s="73"/>
      <c r="K158" s="74"/>
      <c r="L158" s="75"/>
      <c r="M158" s="76">
        <f t="shared" si="1"/>
        <v>0</v>
      </c>
      <c r="N158" s="77" t="str">
        <f t="shared" si="2"/>
        <v/>
      </c>
      <c r="O158" s="78" t="str">
        <f t="shared" si="3"/>
        <v/>
      </c>
      <c r="P158" s="78" t="str">
        <f t="array" ref="P158">IFERROR(ROUND(IF('1.Clusters'!$H$3&lt;&gt;"",( INDEX('1.Clusters'!$C$6:$C$15,MATCH(C158,'1.Clusters'!$B$6:$B$15,0))+INDEX('1.Clusters'!$F$6:$F$15,MATCH(D158,'1.Clusters'!$E$6:$E$15,0))+INDEX('1.Clusters'!$I$6:$I$15,MATCH(E158,'1.Clusters'!$H$6:$H$15,0)))/3,( INDEX('1.Clusters'!$C$6:$C$15,MATCH(C158,'1.Clusters'!$B$6:$B$15,0))+INDEX('1.Clusters'!$F$6:$F$15,MATCH(D158,'1.Clusters'!$E$6:$E$15,0)))/2),3),"")</f>
        <v/>
      </c>
      <c r="Q158" s="79" t="str">
        <f t="shared" si="4"/>
        <v/>
      </c>
    </row>
    <row r="159" ht="15.75" customHeight="1">
      <c r="B159" s="81"/>
      <c r="C159" s="82"/>
      <c r="D159" s="82"/>
      <c r="E159" s="82"/>
      <c r="F159" s="84"/>
      <c r="G159" s="85"/>
      <c r="H159" s="71"/>
      <c r="I159" s="72"/>
      <c r="J159" s="73"/>
      <c r="K159" s="74"/>
      <c r="L159" s="75"/>
      <c r="M159" s="76">
        <f t="shared" si="1"/>
        <v>0</v>
      </c>
      <c r="N159" s="77" t="str">
        <f t="shared" si="2"/>
        <v/>
      </c>
      <c r="O159" s="78" t="str">
        <f t="shared" si="3"/>
        <v/>
      </c>
      <c r="P159" s="78" t="str">
        <f t="array" ref="P159">IFERROR(ROUND(IF('1.Clusters'!$H$3&lt;&gt;"",( INDEX('1.Clusters'!$C$6:$C$15,MATCH(C159,'1.Clusters'!$B$6:$B$15,0))+INDEX('1.Clusters'!$F$6:$F$15,MATCH(D159,'1.Clusters'!$E$6:$E$15,0))+INDEX('1.Clusters'!$I$6:$I$15,MATCH(E159,'1.Clusters'!$H$6:$H$15,0)))/3,( INDEX('1.Clusters'!$C$6:$C$15,MATCH(C159,'1.Clusters'!$B$6:$B$15,0))+INDEX('1.Clusters'!$F$6:$F$15,MATCH(D159,'1.Clusters'!$E$6:$E$15,0)))/2),3),"")</f>
        <v/>
      </c>
      <c r="Q159" s="79" t="str">
        <f t="shared" si="4"/>
        <v/>
      </c>
    </row>
    <row r="160" ht="15.75" customHeight="1">
      <c r="B160" s="81"/>
      <c r="C160" s="82"/>
      <c r="D160" s="82"/>
      <c r="E160" s="82"/>
      <c r="F160" s="84"/>
      <c r="G160" s="85"/>
      <c r="H160" s="71"/>
      <c r="I160" s="72"/>
      <c r="J160" s="73"/>
      <c r="K160" s="74"/>
      <c r="L160" s="75"/>
      <c r="M160" s="76">
        <f t="shared" si="1"/>
        <v>0</v>
      </c>
      <c r="N160" s="77" t="str">
        <f t="shared" si="2"/>
        <v/>
      </c>
      <c r="O160" s="78" t="str">
        <f t="shared" si="3"/>
        <v/>
      </c>
      <c r="P160" s="78" t="str">
        <f t="array" ref="P160">IFERROR(ROUND(IF('1.Clusters'!$H$3&lt;&gt;"",( INDEX('1.Clusters'!$C$6:$C$15,MATCH(C160,'1.Clusters'!$B$6:$B$15,0))+INDEX('1.Clusters'!$F$6:$F$15,MATCH(D160,'1.Clusters'!$E$6:$E$15,0))+INDEX('1.Clusters'!$I$6:$I$15,MATCH(E160,'1.Clusters'!$H$6:$H$15,0)))/3,( INDEX('1.Clusters'!$C$6:$C$15,MATCH(C160,'1.Clusters'!$B$6:$B$15,0))+INDEX('1.Clusters'!$F$6:$F$15,MATCH(D160,'1.Clusters'!$E$6:$E$15,0)))/2),3),"")</f>
        <v/>
      </c>
      <c r="Q160" s="79" t="str">
        <f t="shared" si="4"/>
        <v/>
      </c>
    </row>
    <row r="161" ht="15.75" customHeight="1">
      <c r="B161" s="81"/>
      <c r="C161" s="82"/>
      <c r="D161" s="82"/>
      <c r="E161" s="82"/>
      <c r="F161" s="84"/>
      <c r="G161" s="85"/>
      <c r="H161" s="71"/>
      <c r="I161" s="72"/>
      <c r="J161" s="73"/>
      <c r="K161" s="74"/>
      <c r="L161" s="75"/>
      <c r="M161" s="76">
        <f t="shared" si="1"/>
        <v>0</v>
      </c>
      <c r="N161" s="77" t="str">
        <f t="shared" si="2"/>
        <v/>
      </c>
      <c r="O161" s="78" t="str">
        <f t="shared" si="3"/>
        <v/>
      </c>
      <c r="P161" s="78" t="str">
        <f t="array" ref="P161">IFERROR(ROUND(IF('1.Clusters'!$H$3&lt;&gt;"",( INDEX('1.Clusters'!$C$6:$C$15,MATCH(C161,'1.Clusters'!$B$6:$B$15,0))+INDEX('1.Clusters'!$F$6:$F$15,MATCH(D161,'1.Clusters'!$E$6:$E$15,0))+INDEX('1.Clusters'!$I$6:$I$15,MATCH(E161,'1.Clusters'!$H$6:$H$15,0)))/3,( INDEX('1.Clusters'!$C$6:$C$15,MATCH(C161,'1.Clusters'!$B$6:$B$15,0))+INDEX('1.Clusters'!$F$6:$F$15,MATCH(D161,'1.Clusters'!$E$6:$E$15,0)))/2),3),"")</f>
        <v/>
      </c>
      <c r="Q161" s="79" t="str">
        <f t="shared" si="4"/>
        <v/>
      </c>
    </row>
    <row r="162" ht="15.75" customHeight="1">
      <c r="B162" s="81"/>
      <c r="C162" s="82"/>
      <c r="D162" s="82"/>
      <c r="E162" s="82"/>
      <c r="F162" s="84"/>
      <c r="G162" s="85"/>
      <c r="H162" s="71"/>
      <c r="I162" s="72"/>
      <c r="J162" s="73"/>
      <c r="K162" s="74"/>
      <c r="L162" s="75"/>
      <c r="M162" s="76">
        <f t="shared" si="1"/>
        <v>0</v>
      </c>
      <c r="N162" s="77" t="str">
        <f t="shared" si="2"/>
        <v/>
      </c>
      <c r="O162" s="78" t="str">
        <f t="shared" si="3"/>
        <v/>
      </c>
      <c r="P162" s="78" t="str">
        <f t="array" ref="P162">IFERROR(ROUND(IF('1.Clusters'!$H$3&lt;&gt;"",( INDEX('1.Clusters'!$C$6:$C$15,MATCH(C162,'1.Clusters'!$B$6:$B$15,0))+INDEX('1.Clusters'!$F$6:$F$15,MATCH(D162,'1.Clusters'!$E$6:$E$15,0))+INDEX('1.Clusters'!$I$6:$I$15,MATCH(E162,'1.Clusters'!$H$6:$H$15,0)))/3,( INDEX('1.Clusters'!$C$6:$C$15,MATCH(C162,'1.Clusters'!$B$6:$B$15,0))+INDEX('1.Clusters'!$F$6:$F$15,MATCH(D162,'1.Clusters'!$E$6:$E$15,0)))/2),3),"")</f>
        <v/>
      </c>
      <c r="Q162" s="79" t="str">
        <f t="shared" si="4"/>
        <v/>
      </c>
    </row>
    <row r="163" ht="15.75" customHeight="1">
      <c r="B163" s="81"/>
      <c r="C163" s="82"/>
      <c r="D163" s="82"/>
      <c r="E163" s="82"/>
      <c r="F163" s="84"/>
      <c r="G163" s="85"/>
      <c r="H163" s="71"/>
      <c r="I163" s="72"/>
      <c r="J163" s="73"/>
      <c r="K163" s="74"/>
      <c r="L163" s="75"/>
      <c r="M163" s="76">
        <f t="shared" si="1"/>
        <v>0</v>
      </c>
      <c r="N163" s="77" t="str">
        <f t="shared" si="2"/>
        <v/>
      </c>
      <c r="O163" s="78" t="str">
        <f t="shared" si="3"/>
        <v/>
      </c>
      <c r="P163" s="78" t="str">
        <f t="array" ref="P163">IFERROR(ROUND(IF('1.Clusters'!$H$3&lt;&gt;"",( INDEX('1.Clusters'!$C$6:$C$15,MATCH(C163,'1.Clusters'!$B$6:$B$15,0))+INDEX('1.Clusters'!$F$6:$F$15,MATCH(D163,'1.Clusters'!$E$6:$E$15,0))+INDEX('1.Clusters'!$I$6:$I$15,MATCH(E163,'1.Clusters'!$H$6:$H$15,0)))/3,( INDEX('1.Clusters'!$C$6:$C$15,MATCH(C163,'1.Clusters'!$B$6:$B$15,0))+INDEX('1.Clusters'!$F$6:$F$15,MATCH(D163,'1.Clusters'!$E$6:$E$15,0)))/2),3),"")</f>
        <v/>
      </c>
      <c r="Q163" s="79" t="str">
        <f t="shared" si="4"/>
        <v/>
      </c>
    </row>
    <row r="164" ht="15.75" customHeight="1">
      <c r="B164" s="81"/>
      <c r="C164" s="82"/>
      <c r="D164" s="82"/>
      <c r="E164" s="82"/>
      <c r="F164" s="84"/>
      <c r="G164" s="85"/>
      <c r="H164" s="71"/>
      <c r="I164" s="72"/>
      <c r="J164" s="73"/>
      <c r="K164" s="74"/>
      <c r="L164" s="75"/>
      <c r="M164" s="76">
        <f t="shared" si="1"/>
        <v>0</v>
      </c>
      <c r="N164" s="77" t="str">
        <f t="shared" si="2"/>
        <v/>
      </c>
      <c r="O164" s="78" t="str">
        <f t="shared" si="3"/>
        <v/>
      </c>
      <c r="P164" s="78" t="str">
        <f t="array" ref="P164">IFERROR(ROUND(IF('1.Clusters'!$H$3&lt;&gt;"",( INDEX('1.Clusters'!$C$6:$C$15,MATCH(C164,'1.Clusters'!$B$6:$B$15,0))+INDEX('1.Clusters'!$F$6:$F$15,MATCH(D164,'1.Clusters'!$E$6:$E$15,0))+INDEX('1.Clusters'!$I$6:$I$15,MATCH(E164,'1.Clusters'!$H$6:$H$15,0)))/3,( INDEX('1.Clusters'!$C$6:$C$15,MATCH(C164,'1.Clusters'!$B$6:$B$15,0))+INDEX('1.Clusters'!$F$6:$F$15,MATCH(D164,'1.Clusters'!$E$6:$E$15,0)))/2),3),"")</f>
        <v/>
      </c>
      <c r="Q164" s="79" t="str">
        <f t="shared" si="4"/>
        <v/>
      </c>
    </row>
    <row r="165" ht="15.75" customHeight="1">
      <c r="B165" s="81"/>
      <c r="C165" s="82"/>
      <c r="D165" s="82"/>
      <c r="E165" s="82"/>
      <c r="F165" s="84"/>
      <c r="G165" s="85"/>
      <c r="H165" s="71"/>
      <c r="I165" s="72"/>
      <c r="J165" s="73"/>
      <c r="K165" s="74"/>
      <c r="L165" s="75"/>
      <c r="M165" s="76">
        <f t="shared" si="1"/>
        <v>0</v>
      </c>
      <c r="N165" s="77" t="str">
        <f t="shared" si="2"/>
        <v/>
      </c>
      <c r="O165" s="78" t="str">
        <f t="shared" si="3"/>
        <v/>
      </c>
      <c r="P165" s="78" t="str">
        <f t="array" ref="P165">IFERROR(ROUND(IF('1.Clusters'!$H$3&lt;&gt;"",( INDEX('1.Clusters'!$C$6:$C$15,MATCH(C165,'1.Clusters'!$B$6:$B$15,0))+INDEX('1.Clusters'!$F$6:$F$15,MATCH(D165,'1.Clusters'!$E$6:$E$15,0))+INDEX('1.Clusters'!$I$6:$I$15,MATCH(E165,'1.Clusters'!$H$6:$H$15,0)))/3,( INDEX('1.Clusters'!$C$6:$C$15,MATCH(C165,'1.Clusters'!$B$6:$B$15,0))+INDEX('1.Clusters'!$F$6:$F$15,MATCH(D165,'1.Clusters'!$E$6:$E$15,0)))/2),3),"")</f>
        <v/>
      </c>
      <c r="Q165" s="79" t="str">
        <f t="shared" si="4"/>
        <v/>
      </c>
    </row>
    <row r="166" ht="15.75" customHeight="1">
      <c r="B166" s="81"/>
      <c r="C166" s="82"/>
      <c r="D166" s="82"/>
      <c r="E166" s="82"/>
      <c r="F166" s="84"/>
      <c r="G166" s="85"/>
      <c r="H166" s="71"/>
      <c r="I166" s="72"/>
      <c r="J166" s="73"/>
      <c r="K166" s="74"/>
      <c r="L166" s="75"/>
      <c r="M166" s="76">
        <f t="shared" si="1"/>
        <v>0</v>
      </c>
      <c r="N166" s="77" t="str">
        <f t="shared" si="2"/>
        <v/>
      </c>
      <c r="O166" s="78" t="str">
        <f t="shared" si="3"/>
        <v/>
      </c>
      <c r="P166" s="78" t="str">
        <f t="array" ref="P166">IFERROR(ROUND(IF('1.Clusters'!$H$3&lt;&gt;"",( INDEX('1.Clusters'!$C$6:$C$15,MATCH(C166,'1.Clusters'!$B$6:$B$15,0))+INDEX('1.Clusters'!$F$6:$F$15,MATCH(D166,'1.Clusters'!$E$6:$E$15,0))+INDEX('1.Clusters'!$I$6:$I$15,MATCH(E166,'1.Clusters'!$H$6:$H$15,0)))/3,( INDEX('1.Clusters'!$C$6:$C$15,MATCH(C166,'1.Clusters'!$B$6:$B$15,0))+INDEX('1.Clusters'!$F$6:$F$15,MATCH(D166,'1.Clusters'!$E$6:$E$15,0)))/2),3),"")</f>
        <v/>
      </c>
      <c r="Q166" s="79" t="str">
        <f t="shared" si="4"/>
        <v/>
      </c>
    </row>
    <row r="167" ht="15.75" customHeight="1">
      <c r="B167" s="81"/>
      <c r="C167" s="82"/>
      <c r="D167" s="82"/>
      <c r="E167" s="82"/>
      <c r="F167" s="84"/>
      <c r="G167" s="85"/>
      <c r="H167" s="71"/>
      <c r="I167" s="72"/>
      <c r="J167" s="73"/>
      <c r="K167" s="74"/>
      <c r="L167" s="75"/>
      <c r="M167" s="76">
        <f t="shared" si="1"/>
        <v>0</v>
      </c>
      <c r="N167" s="77" t="str">
        <f t="shared" si="2"/>
        <v/>
      </c>
      <c r="O167" s="78" t="str">
        <f t="shared" si="3"/>
        <v/>
      </c>
      <c r="P167" s="78" t="str">
        <f t="array" ref="P167">IFERROR(ROUND(IF('1.Clusters'!$H$3&lt;&gt;"",( INDEX('1.Clusters'!$C$6:$C$15,MATCH(C167,'1.Clusters'!$B$6:$B$15,0))+INDEX('1.Clusters'!$F$6:$F$15,MATCH(D167,'1.Clusters'!$E$6:$E$15,0))+INDEX('1.Clusters'!$I$6:$I$15,MATCH(E167,'1.Clusters'!$H$6:$H$15,0)))/3,( INDEX('1.Clusters'!$C$6:$C$15,MATCH(C167,'1.Clusters'!$B$6:$B$15,0))+INDEX('1.Clusters'!$F$6:$F$15,MATCH(D167,'1.Clusters'!$E$6:$E$15,0)))/2),3),"")</f>
        <v/>
      </c>
      <c r="Q167" s="79" t="str">
        <f t="shared" si="4"/>
        <v/>
      </c>
    </row>
    <row r="168" ht="15.75" customHeight="1">
      <c r="B168" s="81"/>
      <c r="C168" s="82"/>
      <c r="D168" s="82"/>
      <c r="E168" s="82"/>
      <c r="F168" s="84"/>
      <c r="G168" s="85"/>
      <c r="H168" s="71"/>
      <c r="I168" s="72"/>
      <c r="J168" s="73"/>
      <c r="K168" s="74"/>
      <c r="L168" s="75"/>
      <c r="M168" s="76">
        <f t="shared" si="1"/>
        <v>0</v>
      </c>
      <c r="N168" s="77" t="str">
        <f t="shared" si="2"/>
        <v/>
      </c>
      <c r="O168" s="78" t="str">
        <f t="shared" si="3"/>
        <v/>
      </c>
      <c r="P168" s="78" t="str">
        <f t="array" ref="P168">IFERROR(ROUND(IF('1.Clusters'!$H$3&lt;&gt;"",( INDEX('1.Clusters'!$C$6:$C$15,MATCH(C168,'1.Clusters'!$B$6:$B$15,0))+INDEX('1.Clusters'!$F$6:$F$15,MATCH(D168,'1.Clusters'!$E$6:$E$15,0))+INDEX('1.Clusters'!$I$6:$I$15,MATCH(E168,'1.Clusters'!$H$6:$H$15,0)))/3,( INDEX('1.Clusters'!$C$6:$C$15,MATCH(C168,'1.Clusters'!$B$6:$B$15,0))+INDEX('1.Clusters'!$F$6:$F$15,MATCH(D168,'1.Clusters'!$E$6:$E$15,0)))/2),3),"")</f>
        <v/>
      </c>
      <c r="Q168" s="79" t="str">
        <f t="shared" si="4"/>
        <v/>
      </c>
    </row>
    <row r="169" ht="15.75" customHeight="1">
      <c r="B169" s="81"/>
      <c r="C169" s="82"/>
      <c r="D169" s="82"/>
      <c r="E169" s="82"/>
      <c r="F169" s="84"/>
      <c r="G169" s="85"/>
      <c r="H169" s="71"/>
      <c r="I169" s="72"/>
      <c r="J169" s="73"/>
      <c r="K169" s="74"/>
      <c r="L169" s="75"/>
      <c r="M169" s="76">
        <f t="shared" si="1"/>
        <v>0</v>
      </c>
      <c r="N169" s="77" t="str">
        <f t="shared" si="2"/>
        <v/>
      </c>
      <c r="O169" s="78" t="str">
        <f t="shared" si="3"/>
        <v/>
      </c>
      <c r="P169" s="78" t="str">
        <f t="array" ref="P169">IFERROR(ROUND(IF('1.Clusters'!$H$3&lt;&gt;"",( INDEX('1.Clusters'!$C$6:$C$15,MATCH(C169,'1.Clusters'!$B$6:$B$15,0))+INDEX('1.Clusters'!$F$6:$F$15,MATCH(D169,'1.Clusters'!$E$6:$E$15,0))+INDEX('1.Clusters'!$I$6:$I$15,MATCH(E169,'1.Clusters'!$H$6:$H$15,0)))/3,( INDEX('1.Clusters'!$C$6:$C$15,MATCH(C169,'1.Clusters'!$B$6:$B$15,0))+INDEX('1.Clusters'!$F$6:$F$15,MATCH(D169,'1.Clusters'!$E$6:$E$15,0)))/2),3),"")</f>
        <v/>
      </c>
      <c r="Q169" s="79" t="str">
        <f t="shared" si="4"/>
        <v/>
      </c>
    </row>
    <row r="170" ht="15.75" customHeight="1">
      <c r="B170" s="81"/>
      <c r="C170" s="82"/>
      <c r="D170" s="82"/>
      <c r="E170" s="82"/>
      <c r="F170" s="84"/>
      <c r="G170" s="85"/>
      <c r="H170" s="71"/>
      <c r="I170" s="72"/>
      <c r="J170" s="73"/>
      <c r="K170" s="74"/>
      <c r="L170" s="75"/>
      <c r="M170" s="76">
        <f t="shared" si="1"/>
        <v>0</v>
      </c>
      <c r="N170" s="77" t="str">
        <f t="shared" si="2"/>
        <v/>
      </c>
      <c r="O170" s="78" t="str">
        <f t="shared" si="3"/>
        <v/>
      </c>
      <c r="P170" s="78" t="str">
        <f t="array" ref="P170">IFERROR(ROUND(IF('1.Clusters'!$H$3&lt;&gt;"",( INDEX('1.Clusters'!$C$6:$C$15,MATCH(C170,'1.Clusters'!$B$6:$B$15,0))+INDEX('1.Clusters'!$F$6:$F$15,MATCH(D170,'1.Clusters'!$E$6:$E$15,0))+INDEX('1.Clusters'!$I$6:$I$15,MATCH(E170,'1.Clusters'!$H$6:$H$15,0)))/3,( INDEX('1.Clusters'!$C$6:$C$15,MATCH(C170,'1.Clusters'!$B$6:$B$15,0))+INDEX('1.Clusters'!$F$6:$F$15,MATCH(D170,'1.Clusters'!$E$6:$E$15,0)))/2),3),"")</f>
        <v/>
      </c>
      <c r="Q170" s="79" t="str">
        <f t="shared" si="4"/>
        <v/>
      </c>
    </row>
    <row r="171" ht="15.75" customHeight="1">
      <c r="B171" s="81"/>
      <c r="C171" s="82"/>
      <c r="D171" s="82"/>
      <c r="E171" s="82"/>
      <c r="F171" s="84"/>
      <c r="G171" s="85"/>
      <c r="H171" s="71"/>
      <c r="I171" s="72"/>
      <c r="J171" s="73"/>
      <c r="K171" s="74"/>
      <c r="L171" s="75"/>
      <c r="M171" s="76">
        <f t="shared" si="1"/>
        <v>0</v>
      </c>
      <c r="N171" s="77" t="str">
        <f t="shared" si="2"/>
        <v/>
      </c>
      <c r="O171" s="78" t="str">
        <f t="shared" si="3"/>
        <v/>
      </c>
      <c r="P171" s="78" t="str">
        <f t="array" ref="P171">IFERROR(ROUND(IF('1.Clusters'!$H$3&lt;&gt;"",( INDEX('1.Clusters'!$C$6:$C$15,MATCH(C171,'1.Clusters'!$B$6:$B$15,0))+INDEX('1.Clusters'!$F$6:$F$15,MATCH(D171,'1.Clusters'!$E$6:$E$15,0))+INDEX('1.Clusters'!$I$6:$I$15,MATCH(E171,'1.Clusters'!$H$6:$H$15,0)))/3,( INDEX('1.Clusters'!$C$6:$C$15,MATCH(C171,'1.Clusters'!$B$6:$B$15,0))+INDEX('1.Clusters'!$F$6:$F$15,MATCH(D171,'1.Clusters'!$E$6:$E$15,0)))/2),3),"")</f>
        <v/>
      </c>
      <c r="Q171" s="79" t="str">
        <f t="shared" si="4"/>
        <v/>
      </c>
    </row>
    <row r="172" ht="15.75" customHeight="1">
      <c r="B172" s="81"/>
      <c r="C172" s="82"/>
      <c r="D172" s="82"/>
      <c r="E172" s="82"/>
      <c r="F172" s="84"/>
      <c r="G172" s="85"/>
      <c r="H172" s="71"/>
      <c r="I172" s="72"/>
      <c r="J172" s="73"/>
      <c r="K172" s="74"/>
      <c r="L172" s="75"/>
      <c r="M172" s="76">
        <f t="shared" si="1"/>
        <v>0</v>
      </c>
      <c r="N172" s="77" t="str">
        <f t="shared" si="2"/>
        <v/>
      </c>
      <c r="O172" s="78" t="str">
        <f t="shared" si="3"/>
        <v/>
      </c>
      <c r="P172" s="78" t="str">
        <f t="array" ref="P172">IFERROR(ROUND(IF('1.Clusters'!$H$3&lt;&gt;"",( INDEX('1.Clusters'!$C$6:$C$15,MATCH(C172,'1.Clusters'!$B$6:$B$15,0))+INDEX('1.Clusters'!$F$6:$F$15,MATCH(D172,'1.Clusters'!$E$6:$E$15,0))+INDEX('1.Clusters'!$I$6:$I$15,MATCH(E172,'1.Clusters'!$H$6:$H$15,0)))/3,( INDEX('1.Clusters'!$C$6:$C$15,MATCH(C172,'1.Clusters'!$B$6:$B$15,0))+INDEX('1.Clusters'!$F$6:$F$15,MATCH(D172,'1.Clusters'!$E$6:$E$15,0)))/2),3),"")</f>
        <v/>
      </c>
      <c r="Q172" s="79" t="str">
        <f t="shared" si="4"/>
        <v/>
      </c>
    </row>
    <row r="173" ht="15.75" customHeight="1">
      <c r="B173" s="81"/>
      <c r="C173" s="82"/>
      <c r="D173" s="82"/>
      <c r="E173" s="82"/>
      <c r="F173" s="84"/>
      <c r="G173" s="86"/>
      <c r="H173" s="71"/>
      <c r="I173" s="72"/>
      <c r="J173" s="73"/>
      <c r="K173" s="74"/>
      <c r="L173" s="75"/>
      <c r="M173" s="76">
        <f t="shared" si="1"/>
        <v>0</v>
      </c>
      <c r="N173" s="77" t="str">
        <f t="shared" si="2"/>
        <v/>
      </c>
      <c r="O173" s="78" t="str">
        <f t="shared" si="3"/>
        <v/>
      </c>
      <c r="P173" s="78" t="str">
        <f t="array" ref="P173">IFERROR(ROUND(IF('1.Clusters'!$H$3&lt;&gt;"",( INDEX('1.Clusters'!$C$6:$C$15,MATCH(C173,'1.Clusters'!$B$6:$B$15,0))+INDEX('1.Clusters'!$F$6:$F$15,MATCH(D173,'1.Clusters'!$E$6:$E$15,0))+INDEX('1.Clusters'!$I$6:$I$15,MATCH(E173,'1.Clusters'!$H$6:$H$15,0)))/3,( INDEX('1.Clusters'!$C$6:$C$15,MATCH(C173,'1.Clusters'!$B$6:$B$15,0))+INDEX('1.Clusters'!$F$6:$F$15,MATCH(D173,'1.Clusters'!$E$6:$E$15,0)))/2),3),"")</f>
        <v/>
      </c>
      <c r="Q173" s="79" t="str">
        <f t="shared" si="4"/>
        <v/>
      </c>
    </row>
    <row r="174" ht="15.75" customHeight="1">
      <c r="B174" s="81"/>
      <c r="C174" s="82"/>
      <c r="D174" s="82"/>
      <c r="E174" s="82"/>
      <c r="F174" s="84"/>
      <c r="G174" s="85"/>
      <c r="H174" s="71"/>
      <c r="I174" s="72"/>
      <c r="J174" s="73"/>
      <c r="K174" s="74"/>
      <c r="L174" s="75"/>
      <c r="M174" s="76">
        <f t="shared" si="1"/>
        <v>0</v>
      </c>
      <c r="N174" s="77" t="str">
        <f t="shared" si="2"/>
        <v/>
      </c>
      <c r="O174" s="78" t="str">
        <f t="shared" si="3"/>
        <v/>
      </c>
      <c r="P174" s="78" t="str">
        <f t="array" ref="P174">IFERROR(ROUND(IF('1.Clusters'!$H$3&lt;&gt;"",( INDEX('1.Clusters'!$C$6:$C$15,MATCH(C174,'1.Clusters'!$B$6:$B$15,0))+INDEX('1.Clusters'!$F$6:$F$15,MATCH(D174,'1.Clusters'!$E$6:$E$15,0))+INDEX('1.Clusters'!$I$6:$I$15,MATCH(E174,'1.Clusters'!$H$6:$H$15,0)))/3,( INDEX('1.Clusters'!$C$6:$C$15,MATCH(C174,'1.Clusters'!$B$6:$B$15,0))+INDEX('1.Clusters'!$F$6:$F$15,MATCH(D174,'1.Clusters'!$E$6:$E$15,0)))/2),3),"")</f>
        <v/>
      </c>
      <c r="Q174" s="79" t="str">
        <f t="shared" si="4"/>
        <v/>
      </c>
    </row>
    <row r="175" ht="15.75" customHeight="1">
      <c r="B175" s="81"/>
      <c r="C175" s="82"/>
      <c r="D175" s="82"/>
      <c r="E175" s="82"/>
      <c r="F175" s="84"/>
      <c r="G175" s="85"/>
      <c r="H175" s="71"/>
      <c r="I175" s="72"/>
      <c r="J175" s="73"/>
      <c r="K175" s="74"/>
      <c r="L175" s="75"/>
      <c r="M175" s="76">
        <f t="shared" si="1"/>
        <v>0</v>
      </c>
      <c r="N175" s="77" t="str">
        <f t="shared" si="2"/>
        <v/>
      </c>
      <c r="O175" s="78" t="str">
        <f t="shared" si="3"/>
        <v/>
      </c>
      <c r="P175" s="78" t="str">
        <f t="array" ref="P175">IFERROR(ROUND(IF('1.Clusters'!$H$3&lt;&gt;"",( INDEX('1.Clusters'!$C$6:$C$15,MATCH(C175,'1.Clusters'!$B$6:$B$15,0))+INDEX('1.Clusters'!$F$6:$F$15,MATCH(D175,'1.Clusters'!$E$6:$E$15,0))+INDEX('1.Clusters'!$I$6:$I$15,MATCH(E175,'1.Clusters'!$H$6:$H$15,0)))/3,( INDEX('1.Clusters'!$C$6:$C$15,MATCH(C175,'1.Clusters'!$B$6:$B$15,0))+INDEX('1.Clusters'!$F$6:$F$15,MATCH(D175,'1.Clusters'!$E$6:$E$15,0)))/2),3),"")</f>
        <v/>
      </c>
      <c r="Q175" s="79" t="str">
        <f t="shared" si="4"/>
        <v/>
      </c>
    </row>
    <row r="176" ht="15.75" customHeight="1">
      <c r="B176" s="81"/>
      <c r="C176" s="82"/>
      <c r="D176" s="82"/>
      <c r="E176" s="82"/>
      <c r="F176" s="84"/>
      <c r="G176" s="85"/>
      <c r="H176" s="71"/>
      <c r="I176" s="72"/>
      <c r="J176" s="73"/>
      <c r="K176" s="74"/>
      <c r="L176" s="75"/>
      <c r="M176" s="76">
        <f t="shared" si="1"/>
        <v>0</v>
      </c>
      <c r="N176" s="77" t="str">
        <f t="shared" si="2"/>
        <v/>
      </c>
      <c r="O176" s="78" t="str">
        <f t="shared" si="3"/>
        <v/>
      </c>
      <c r="P176" s="78" t="str">
        <f t="array" ref="P176">IFERROR(ROUND(IF('1.Clusters'!$H$3&lt;&gt;"",( INDEX('1.Clusters'!$C$6:$C$15,MATCH(C176,'1.Clusters'!$B$6:$B$15,0))+INDEX('1.Clusters'!$F$6:$F$15,MATCH(D176,'1.Clusters'!$E$6:$E$15,0))+INDEX('1.Clusters'!$I$6:$I$15,MATCH(E176,'1.Clusters'!$H$6:$H$15,0)))/3,( INDEX('1.Clusters'!$C$6:$C$15,MATCH(C176,'1.Clusters'!$B$6:$B$15,0))+INDEX('1.Clusters'!$F$6:$F$15,MATCH(D176,'1.Clusters'!$E$6:$E$15,0)))/2),3),"")</f>
        <v/>
      </c>
      <c r="Q176" s="79" t="str">
        <f t="shared" si="4"/>
        <v/>
      </c>
    </row>
    <row r="177" ht="15.75" customHeight="1">
      <c r="B177" s="81"/>
      <c r="C177" s="82"/>
      <c r="D177" s="82"/>
      <c r="E177" s="82"/>
      <c r="F177" s="84"/>
      <c r="G177" s="85"/>
      <c r="H177" s="71"/>
      <c r="I177" s="72"/>
      <c r="J177" s="73"/>
      <c r="K177" s="74"/>
      <c r="L177" s="75"/>
      <c r="M177" s="76">
        <f t="shared" si="1"/>
        <v>0</v>
      </c>
      <c r="N177" s="77" t="str">
        <f t="shared" si="2"/>
        <v/>
      </c>
      <c r="O177" s="78" t="str">
        <f t="shared" si="3"/>
        <v/>
      </c>
      <c r="P177" s="78" t="str">
        <f t="array" ref="P177">IFERROR(ROUND(IF('1.Clusters'!$H$3&lt;&gt;"",( INDEX('1.Clusters'!$C$6:$C$15,MATCH(C177,'1.Clusters'!$B$6:$B$15,0))+INDEX('1.Clusters'!$F$6:$F$15,MATCH(D177,'1.Clusters'!$E$6:$E$15,0))+INDEX('1.Clusters'!$I$6:$I$15,MATCH(E177,'1.Clusters'!$H$6:$H$15,0)))/3,( INDEX('1.Clusters'!$C$6:$C$15,MATCH(C177,'1.Clusters'!$B$6:$B$15,0))+INDEX('1.Clusters'!$F$6:$F$15,MATCH(D177,'1.Clusters'!$E$6:$E$15,0)))/2),3),"")</f>
        <v/>
      </c>
      <c r="Q177" s="79" t="str">
        <f t="shared" si="4"/>
        <v/>
      </c>
    </row>
    <row r="178" ht="15.75" customHeight="1">
      <c r="B178" s="81"/>
      <c r="C178" s="82"/>
      <c r="D178" s="82"/>
      <c r="E178" s="82"/>
      <c r="F178" s="84"/>
      <c r="G178" s="85"/>
      <c r="H178" s="71"/>
      <c r="I178" s="72"/>
      <c r="J178" s="73"/>
      <c r="K178" s="74"/>
      <c r="L178" s="75"/>
      <c r="M178" s="76">
        <f t="shared" si="1"/>
        <v>0</v>
      </c>
      <c r="N178" s="77" t="str">
        <f t="shared" si="2"/>
        <v/>
      </c>
      <c r="O178" s="78" t="str">
        <f t="shared" si="3"/>
        <v/>
      </c>
      <c r="P178" s="78" t="str">
        <f t="array" ref="P178">IFERROR(ROUND(IF('1.Clusters'!$H$3&lt;&gt;"",( INDEX('1.Clusters'!$C$6:$C$15,MATCH(C178,'1.Clusters'!$B$6:$B$15,0))+INDEX('1.Clusters'!$F$6:$F$15,MATCH(D178,'1.Clusters'!$E$6:$E$15,0))+INDEX('1.Clusters'!$I$6:$I$15,MATCH(E178,'1.Clusters'!$H$6:$H$15,0)))/3,( INDEX('1.Clusters'!$C$6:$C$15,MATCH(C178,'1.Clusters'!$B$6:$B$15,0))+INDEX('1.Clusters'!$F$6:$F$15,MATCH(D178,'1.Clusters'!$E$6:$E$15,0)))/2),3),"")</f>
        <v/>
      </c>
      <c r="Q178" s="79" t="str">
        <f t="shared" si="4"/>
        <v/>
      </c>
    </row>
    <row r="179" ht="15.75" customHeight="1">
      <c r="B179" s="81"/>
      <c r="C179" s="82"/>
      <c r="D179" s="82"/>
      <c r="E179" s="82"/>
      <c r="F179" s="84"/>
      <c r="G179" s="85"/>
      <c r="H179" s="71"/>
      <c r="I179" s="72"/>
      <c r="J179" s="73"/>
      <c r="K179" s="74"/>
      <c r="L179" s="75"/>
      <c r="M179" s="76">
        <f t="shared" si="1"/>
        <v>0</v>
      </c>
      <c r="N179" s="77" t="str">
        <f t="shared" si="2"/>
        <v/>
      </c>
      <c r="O179" s="78" t="str">
        <f t="shared" si="3"/>
        <v/>
      </c>
      <c r="P179" s="78" t="str">
        <f t="array" ref="P179">IFERROR(ROUND(IF('1.Clusters'!$H$3&lt;&gt;"",( INDEX('1.Clusters'!$C$6:$C$15,MATCH(C179,'1.Clusters'!$B$6:$B$15,0))+INDEX('1.Clusters'!$F$6:$F$15,MATCH(D179,'1.Clusters'!$E$6:$E$15,0))+INDEX('1.Clusters'!$I$6:$I$15,MATCH(E179,'1.Clusters'!$H$6:$H$15,0)))/3,( INDEX('1.Clusters'!$C$6:$C$15,MATCH(C179,'1.Clusters'!$B$6:$B$15,0))+INDEX('1.Clusters'!$F$6:$F$15,MATCH(D179,'1.Clusters'!$E$6:$E$15,0)))/2),3),"")</f>
        <v/>
      </c>
      <c r="Q179" s="79" t="str">
        <f t="shared" si="4"/>
        <v/>
      </c>
    </row>
    <row r="180" ht="15.75" customHeight="1">
      <c r="B180" s="81"/>
      <c r="C180" s="82"/>
      <c r="D180" s="82"/>
      <c r="E180" s="82"/>
      <c r="F180" s="84"/>
      <c r="G180" s="85"/>
      <c r="H180" s="71"/>
      <c r="I180" s="72"/>
      <c r="J180" s="73"/>
      <c r="K180" s="74"/>
      <c r="L180" s="75"/>
      <c r="M180" s="76">
        <f t="shared" si="1"/>
        <v>0</v>
      </c>
      <c r="N180" s="77" t="str">
        <f t="shared" si="2"/>
        <v/>
      </c>
      <c r="O180" s="78" t="str">
        <f t="shared" si="3"/>
        <v/>
      </c>
      <c r="P180" s="78" t="str">
        <f t="array" ref="P180">IFERROR(ROUND(IF('1.Clusters'!$H$3&lt;&gt;"",( INDEX('1.Clusters'!$C$6:$C$15,MATCH(C180,'1.Clusters'!$B$6:$B$15,0))+INDEX('1.Clusters'!$F$6:$F$15,MATCH(D180,'1.Clusters'!$E$6:$E$15,0))+INDEX('1.Clusters'!$I$6:$I$15,MATCH(E180,'1.Clusters'!$H$6:$H$15,0)))/3,( INDEX('1.Clusters'!$C$6:$C$15,MATCH(C180,'1.Clusters'!$B$6:$B$15,0))+INDEX('1.Clusters'!$F$6:$F$15,MATCH(D180,'1.Clusters'!$E$6:$E$15,0)))/2),3),"")</f>
        <v/>
      </c>
      <c r="Q180" s="79" t="str">
        <f t="shared" si="4"/>
        <v/>
      </c>
    </row>
    <row r="181" ht="15.75" customHeight="1">
      <c r="B181" s="81"/>
      <c r="C181" s="82"/>
      <c r="D181" s="82"/>
      <c r="E181" s="82"/>
      <c r="F181" s="84"/>
      <c r="G181" s="85"/>
      <c r="H181" s="71"/>
      <c r="I181" s="72"/>
      <c r="J181" s="73"/>
      <c r="K181" s="74"/>
      <c r="L181" s="75"/>
      <c r="M181" s="76">
        <f t="shared" si="1"/>
        <v>0</v>
      </c>
      <c r="N181" s="77" t="str">
        <f t="shared" si="2"/>
        <v/>
      </c>
      <c r="O181" s="78" t="str">
        <f t="shared" si="3"/>
        <v/>
      </c>
      <c r="P181" s="78" t="str">
        <f t="array" ref="P181">IFERROR(ROUND(IF('1.Clusters'!$H$3&lt;&gt;"",( INDEX('1.Clusters'!$C$6:$C$15,MATCH(C181,'1.Clusters'!$B$6:$B$15,0))+INDEX('1.Clusters'!$F$6:$F$15,MATCH(D181,'1.Clusters'!$E$6:$E$15,0))+INDEX('1.Clusters'!$I$6:$I$15,MATCH(E181,'1.Clusters'!$H$6:$H$15,0)))/3,( INDEX('1.Clusters'!$C$6:$C$15,MATCH(C181,'1.Clusters'!$B$6:$B$15,0))+INDEX('1.Clusters'!$F$6:$F$15,MATCH(D181,'1.Clusters'!$E$6:$E$15,0)))/2),3),"")</f>
        <v/>
      </c>
      <c r="Q181" s="79" t="str">
        <f t="shared" si="4"/>
        <v/>
      </c>
    </row>
    <row r="182" ht="15.75" customHeight="1">
      <c r="B182" s="81"/>
      <c r="C182" s="82"/>
      <c r="D182" s="82"/>
      <c r="E182" s="82"/>
      <c r="F182" s="84"/>
      <c r="G182" s="85"/>
      <c r="H182" s="71"/>
      <c r="I182" s="72"/>
      <c r="J182" s="73"/>
      <c r="K182" s="74"/>
      <c r="L182" s="75"/>
      <c r="M182" s="76">
        <f t="shared" si="1"/>
        <v>0</v>
      </c>
      <c r="N182" s="77" t="str">
        <f t="shared" si="2"/>
        <v/>
      </c>
      <c r="O182" s="78" t="str">
        <f t="shared" si="3"/>
        <v/>
      </c>
      <c r="P182" s="78" t="str">
        <f t="array" ref="P182">IFERROR(ROUND(IF('1.Clusters'!$H$3&lt;&gt;"",( INDEX('1.Clusters'!$C$6:$C$15,MATCH(C182,'1.Clusters'!$B$6:$B$15,0))+INDEX('1.Clusters'!$F$6:$F$15,MATCH(D182,'1.Clusters'!$E$6:$E$15,0))+INDEX('1.Clusters'!$I$6:$I$15,MATCH(E182,'1.Clusters'!$H$6:$H$15,0)))/3,( INDEX('1.Clusters'!$C$6:$C$15,MATCH(C182,'1.Clusters'!$B$6:$B$15,0))+INDEX('1.Clusters'!$F$6:$F$15,MATCH(D182,'1.Clusters'!$E$6:$E$15,0)))/2),3),"")</f>
        <v/>
      </c>
      <c r="Q182" s="79" t="str">
        <f t="shared" si="4"/>
        <v/>
      </c>
    </row>
    <row r="183" ht="15.75" customHeight="1">
      <c r="B183" s="81"/>
      <c r="C183" s="82"/>
      <c r="D183" s="82"/>
      <c r="E183" s="82"/>
      <c r="F183" s="84"/>
      <c r="G183" s="85"/>
      <c r="H183" s="71"/>
      <c r="I183" s="72"/>
      <c r="J183" s="73"/>
      <c r="K183" s="74"/>
      <c r="L183" s="75"/>
      <c r="M183" s="76">
        <f t="shared" si="1"/>
        <v>0</v>
      </c>
      <c r="N183" s="77" t="str">
        <f t="shared" si="2"/>
        <v/>
      </c>
      <c r="O183" s="78" t="str">
        <f t="shared" si="3"/>
        <v/>
      </c>
      <c r="P183" s="78" t="str">
        <f t="array" ref="P183">IFERROR(ROUND(IF('1.Clusters'!$H$3&lt;&gt;"",( INDEX('1.Clusters'!$C$6:$C$15,MATCH(C183,'1.Clusters'!$B$6:$B$15,0))+INDEX('1.Clusters'!$F$6:$F$15,MATCH(D183,'1.Clusters'!$E$6:$E$15,0))+INDEX('1.Clusters'!$I$6:$I$15,MATCH(E183,'1.Clusters'!$H$6:$H$15,0)))/3,( INDEX('1.Clusters'!$C$6:$C$15,MATCH(C183,'1.Clusters'!$B$6:$B$15,0))+INDEX('1.Clusters'!$F$6:$F$15,MATCH(D183,'1.Clusters'!$E$6:$E$15,0)))/2),3),"")</f>
        <v/>
      </c>
      <c r="Q183" s="79" t="str">
        <f t="shared" si="4"/>
        <v/>
      </c>
    </row>
    <row r="184" ht="15.75" customHeight="1">
      <c r="B184" s="81"/>
      <c r="C184" s="82"/>
      <c r="D184" s="82"/>
      <c r="E184" s="82"/>
      <c r="F184" s="84"/>
      <c r="G184" s="85"/>
      <c r="H184" s="71"/>
      <c r="I184" s="72"/>
      <c r="J184" s="73"/>
      <c r="K184" s="74"/>
      <c r="L184" s="75"/>
      <c r="M184" s="76">
        <f t="shared" si="1"/>
        <v>0</v>
      </c>
      <c r="N184" s="77" t="str">
        <f t="shared" si="2"/>
        <v/>
      </c>
      <c r="O184" s="78" t="str">
        <f t="shared" si="3"/>
        <v/>
      </c>
      <c r="P184" s="78" t="str">
        <f t="array" ref="P184">IFERROR(ROUND(IF('1.Clusters'!$H$3&lt;&gt;"",( INDEX('1.Clusters'!$C$6:$C$15,MATCH(C184,'1.Clusters'!$B$6:$B$15,0))+INDEX('1.Clusters'!$F$6:$F$15,MATCH(D184,'1.Clusters'!$E$6:$E$15,0))+INDEX('1.Clusters'!$I$6:$I$15,MATCH(E184,'1.Clusters'!$H$6:$H$15,0)))/3,( INDEX('1.Clusters'!$C$6:$C$15,MATCH(C184,'1.Clusters'!$B$6:$B$15,0))+INDEX('1.Clusters'!$F$6:$F$15,MATCH(D184,'1.Clusters'!$E$6:$E$15,0)))/2),3),"")</f>
        <v/>
      </c>
      <c r="Q184" s="79" t="str">
        <f t="shared" si="4"/>
        <v/>
      </c>
    </row>
    <row r="185" ht="15.75" customHeight="1">
      <c r="B185" s="81"/>
      <c r="C185" s="82"/>
      <c r="D185" s="82"/>
      <c r="E185" s="82"/>
      <c r="F185" s="84"/>
      <c r="G185" s="85"/>
      <c r="H185" s="71"/>
      <c r="I185" s="72"/>
      <c r="J185" s="73"/>
      <c r="K185" s="74"/>
      <c r="L185" s="75"/>
      <c r="M185" s="76">
        <f t="shared" si="1"/>
        <v>0</v>
      </c>
      <c r="N185" s="77" t="str">
        <f t="shared" si="2"/>
        <v/>
      </c>
      <c r="O185" s="78" t="str">
        <f t="shared" si="3"/>
        <v/>
      </c>
      <c r="P185" s="78" t="str">
        <f t="array" ref="P185">IFERROR(ROUND(IF('1.Clusters'!$H$3&lt;&gt;"",( INDEX('1.Clusters'!$C$6:$C$15,MATCH(C185,'1.Clusters'!$B$6:$B$15,0))+INDEX('1.Clusters'!$F$6:$F$15,MATCH(D185,'1.Clusters'!$E$6:$E$15,0))+INDEX('1.Clusters'!$I$6:$I$15,MATCH(E185,'1.Clusters'!$H$6:$H$15,0)))/3,( INDEX('1.Clusters'!$C$6:$C$15,MATCH(C185,'1.Clusters'!$B$6:$B$15,0))+INDEX('1.Clusters'!$F$6:$F$15,MATCH(D185,'1.Clusters'!$E$6:$E$15,0)))/2),3),"")</f>
        <v/>
      </c>
      <c r="Q185" s="79" t="str">
        <f t="shared" si="4"/>
        <v/>
      </c>
    </row>
    <row r="186" ht="15.75" customHeight="1">
      <c r="B186" s="81"/>
      <c r="C186" s="82"/>
      <c r="D186" s="82"/>
      <c r="E186" s="82"/>
      <c r="F186" s="84"/>
      <c r="G186" s="85"/>
      <c r="H186" s="71"/>
      <c r="I186" s="72"/>
      <c r="J186" s="73"/>
      <c r="K186" s="74"/>
      <c r="L186" s="75"/>
      <c r="M186" s="76">
        <f t="shared" si="1"/>
        <v>0</v>
      </c>
      <c r="N186" s="77" t="str">
        <f t="shared" si="2"/>
        <v/>
      </c>
      <c r="O186" s="78" t="str">
        <f t="shared" si="3"/>
        <v/>
      </c>
      <c r="P186" s="78" t="str">
        <f t="array" ref="P186">IFERROR(ROUND(IF('1.Clusters'!$H$3&lt;&gt;"",( INDEX('1.Clusters'!$C$6:$C$15,MATCH(C186,'1.Clusters'!$B$6:$B$15,0))+INDEX('1.Clusters'!$F$6:$F$15,MATCH(D186,'1.Clusters'!$E$6:$E$15,0))+INDEX('1.Clusters'!$I$6:$I$15,MATCH(E186,'1.Clusters'!$H$6:$H$15,0)))/3,( INDEX('1.Clusters'!$C$6:$C$15,MATCH(C186,'1.Clusters'!$B$6:$B$15,0))+INDEX('1.Clusters'!$F$6:$F$15,MATCH(D186,'1.Clusters'!$E$6:$E$15,0)))/2),3),"")</f>
        <v/>
      </c>
      <c r="Q186" s="79" t="str">
        <f t="shared" si="4"/>
        <v/>
      </c>
    </row>
    <row r="187" ht="15.75" customHeight="1">
      <c r="B187" s="81"/>
      <c r="C187" s="82"/>
      <c r="D187" s="82"/>
      <c r="E187" s="82"/>
      <c r="F187" s="84"/>
      <c r="G187" s="85"/>
      <c r="H187" s="71"/>
      <c r="I187" s="72"/>
      <c r="J187" s="73"/>
      <c r="K187" s="74"/>
      <c r="L187" s="75"/>
      <c r="M187" s="76">
        <f t="shared" si="1"/>
        <v>0</v>
      </c>
      <c r="N187" s="77" t="str">
        <f t="shared" si="2"/>
        <v/>
      </c>
      <c r="O187" s="78" t="str">
        <f t="shared" si="3"/>
        <v/>
      </c>
      <c r="P187" s="78" t="str">
        <f t="array" ref="P187">IFERROR(ROUND(IF('1.Clusters'!$H$3&lt;&gt;"",( INDEX('1.Clusters'!$C$6:$C$15,MATCH(C187,'1.Clusters'!$B$6:$B$15,0))+INDEX('1.Clusters'!$F$6:$F$15,MATCH(D187,'1.Clusters'!$E$6:$E$15,0))+INDEX('1.Clusters'!$I$6:$I$15,MATCH(E187,'1.Clusters'!$H$6:$H$15,0)))/3,( INDEX('1.Clusters'!$C$6:$C$15,MATCH(C187,'1.Clusters'!$B$6:$B$15,0))+INDEX('1.Clusters'!$F$6:$F$15,MATCH(D187,'1.Clusters'!$E$6:$E$15,0)))/2),3),"")</f>
        <v/>
      </c>
      <c r="Q187" s="79" t="str">
        <f t="shared" si="4"/>
        <v/>
      </c>
    </row>
    <row r="188" ht="15.75" customHeight="1">
      <c r="B188" s="81"/>
      <c r="C188" s="82"/>
      <c r="D188" s="82"/>
      <c r="E188" s="82"/>
      <c r="F188" s="84"/>
      <c r="G188" s="85"/>
      <c r="H188" s="71"/>
      <c r="I188" s="72"/>
      <c r="J188" s="73"/>
      <c r="K188" s="74"/>
      <c r="L188" s="75"/>
      <c r="M188" s="76">
        <f t="shared" si="1"/>
        <v>0</v>
      </c>
      <c r="N188" s="77" t="str">
        <f t="shared" si="2"/>
        <v/>
      </c>
      <c r="O188" s="78" t="str">
        <f t="shared" si="3"/>
        <v/>
      </c>
      <c r="P188" s="78" t="str">
        <f t="array" ref="P188">IFERROR(ROUND(IF('1.Clusters'!$H$3&lt;&gt;"",( INDEX('1.Clusters'!$C$6:$C$15,MATCH(C188,'1.Clusters'!$B$6:$B$15,0))+INDEX('1.Clusters'!$F$6:$F$15,MATCH(D188,'1.Clusters'!$E$6:$E$15,0))+INDEX('1.Clusters'!$I$6:$I$15,MATCH(E188,'1.Clusters'!$H$6:$H$15,0)))/3,( INDEX('1.Clusters'!$C$6:$C$15,MATCH(C188,'1.Clusters'!$B$6:$B$15,0))+INDEX('1.Clusters'!$F$6:$F$15,MATCH(D188,'1.Clusters'!$E$6:$E$15,0)))/2),3),"")</f>
        <v/>
      </c>
      <c r="Q188" s="79" t="str">
        <f t="shared" si="4"/>
        <v/>
      </c>
    </row>
    <row r="189" ht="15.75" customHeight="1">
      <c r="B189" s="81"/>
      <c r="C189" s="82"/>
      <c r="D189" s="82"/>
      <c r="E189" s="82"/>
      <c r="F189" s="84"/>
      <c r="G189" s="85"/>
      <c r="H189" s="71"/>
      <c r="I189" s="72"/>
      <c r="J189" s="73"/>
      <c r="K189" s="74"/>
      <c r="L189" s="75"/>
      <c r="M189" s="76">
        <f t="shared" si="1"/>
        <v>0</v>
      </c>
      <c r="N189" s="77" t="str">
        <f t="shared" si="2"/>
        <v/>
      </c>
      <c r="O189" s="78" t="str">
        <f t="shared" si="3"/>
        <v/>
      </c>
      <c r="P189" s="78" t="str">
        <f t="array" ref="P189">IFERROR(ROUND(IF('1.Clusters'!$H$3&lt;&gt;"",( INDEX('1.Clusters'!$C$6:$C$15,MATCH(C189,'1.Clusters'!$B$6:$B$15,0))+INDEX('1.Clusters'!$F$6:$F$15,MATCH(D189,'1.Clusters'!$E$6:$E$15,0))+INDEX('1.Clusters'!$I$6:$I$15,MATCH(E189,'1.Clusters'!$H$6:$H$15,0)))/3,( INDEX('1.Clusters'!$C$6:$C$15,MATCH(C189,'1.Clusters'!$B$6:$B$15,0))+INDEX('1.Clusters'!$F$6:$F$15,MATCH(D189,'1.Clusters'!$E$6:$E$15,0)))/2),3),"")</f>
        <v/>
      </c>
      <c r="Q189" s="79" t="str">
        <f t="shared" si="4"/>
        <v/>
      </c>
    </row>
    <row r="190" ht="15.75" customHeight="1">
      <c r="B190" s="81"/>
      <c r="C190" s="82"/>
      <c r="D190" s="82"/>
      <c r="E190" s="82"/>
      <c r="F190" s="84"/>
      <c r="G190" s="85"/>
      <c r="H190" s="71"/>
      <c r="I190" s="72"/>
      <c r="J190" s="73"/>
      <c r="K190" s="74"/>
      <c r="L190" s="75"/>
      <c r="M190" s="76">
        <f t="shared" si="1"/>
        <v>0</v>
      </c>
      <c r="N190" s="77" t="str">
        <f t="shared" si="2"/>
        <v/>
      </c>
      <c r="O190" s="78" t="str">
        <f t="shared" si="3"/>
        <v/>
      </c>
      <c r="P190" s="78" t="str">
        <f t="array" ref="P190">IFERROR(ROUND(IF('1.Clusters'!$H$3&lt;&gt;"",( INDEX('1.Clusters'!$C$6:$C$15,MATCH(C190,'1.Clusters'!$B$6:$B$15,0))+INDEX('1.Clusters'!$F$6:$F$15,MATCH(D190,'1.Clusters'!$E$6:$E$15,0))+INDEX('1.Clusters'!$I$6:$I$15,MATCH(E190,'1.Clusters'!$H$6:$H$15,0)))/3,( INDEX('1.Clusters'!$C$6:$C$15,MATCH(C190,'1.Clusters'!$B$6:$B$15,0))+INDEX('1.Clusters'!$F$6:$F$15,MATCH(D190,'1.Clusters'!$E$6:$E$15,0)))/2),3),"")</f>
        <v/>
      </c>
      <c r="Q190" s="79" t="str">
        <f t="shared" si="4"/>
        <v/>
      </c>
    </row>
    <row r="191" ht="15.75" customHeight="1">
      <c r="B191" s="81"/>
      <c r="C191" s="82"/>
      <c r="D191" s="82"/>
      <c r="E191" s="82"/>
      <c r="F191" s="84"/>
      <c r="G191" s="85"/>
      <c r="H191" s="71"/>
      <c r="I191" s="72"/>
      <c r="J191" s="73"/>
      <c r="K191" s="74"/>
      <c r="L191" s="75"/>
      <c r="M191" s="76">
        <f t="shared" si="1"/>
        <v>0</v>
      </c>
      <c r="N191" s="77" t="str">
        <f t="shared" si="2"/>
        <v/>
      </c>
      <c r="O191" s="78" t="str">
        <f t="shared" si="3"/>
        <v/>
      </c>
      <c r="P191" s="78" t="str">
        <f t="array" ref="P191">IFERROR(ROUND(IF('1.Clusters'!$H$3&lt;&gt;"",( INDEX('1.Clusters'!$C$6:$C$15,MATCH(C191,'1.Clusters'!$B$6:$B$15,0))+INDEX('1.Clusters'!$F$6:$F$15,MATCH(D191,'1.Clusters'!$E$6:$E$15,0))+INDEX('1.Clusters'!$I$6:$I$15,MATCH(E191,'1.Clusters'!$H$6:$H$15,0)))/3,( INDEX('1.Clusters'!$C$6:$C$15,MATCH(C191,'1.Clusters'!$B$6:$B$15,0))+INDEX('1.Clusters'!$F$6:$F$15,MATCH(D191,'1.Clusters'!$E$6:$E$15,0)))/2),3),"")</f>
        <v/>
      </c>
      <c r="Q191" s="79" t="str">
        <f t="shared" si="4"/>
        <v/>
      </c>
    </row>
    <row r="192" ht="15.75" customHeight="1">
      <c r="B192" s="81"/>
      <c r="C192" s="82"/>
      <c r="D192" s="82"/>
      <c r="E192" s="82"/>
      <c r="F192" s="84"/>
      <c r="G192" s="85"/>
      <c r="H192" s="71"/>
      <c r="I192" s="72"/>
      <c r="J192" s="73"/>
      <c r="K192" s="74"/>
      <c r="L192" s="75"/>
      <c r="M192" s="76">
        <f t="shared" si="1"/>
        <v>0</v>
      </c>
      <c r="N192" s="77" t="str">
        <f t="shared" si="2"/>
        <v/>
      </c>
      <c r="O192" s="78" t="str">
        <f t="shared" si="3"/>
        <v/>
      </c>
      <c r="P192" s="78" t="str">
        <f t="array" ref="P192">IFERROR(ROUND(IF('1.Clusters'!$H$3&lt;&gt;"",( INDEX('1.Clusters'!$C$6:$C$15,MATCH(C192,'1.Clusters'!$B$6:$B$15,0))+INDEX('1.Clusters'!$F$6:$F$15,MATCH(D192,'1.Clusters'!$E$6:$E$15,0))+INDEX('1.Clusters'!$I$6:$I$15,MATCH(E192,'1.Clusters'!$H$6:$H$15,0)))/3,( INDEX('1.Clusters'!$C$6:$C$15,MATCH(C192,'1.Clusters'!$B$6:$B$15,0))+INDEX('1.Clusters'!$F$6:$F$15,MATCH(D192,'1.Clusters'!$E$6:$E$15,0)))/2),3),"")</f>
        <v/>
      </c>
      <c r="Q192" s="79" t="str">
        <f t="shared" si="4"/>
        <v/>
      </c>
    </row>
    <row r="193" ht="15.75" customHeight="1">
      <c r="B193" s="81"/>
      <c r="C193" s="82"/>
      <c r="D193" s="82"/>
      <c r="E193" s="82"/>
      <c r="F193" s="84"/>
      <c r="G193" s="85"/>
      <c r="H193" s="71"/>
      <c r="I193" s="72"/>
      <c r="J193" s="73"/>
      <c r="K193" s="74"/>
      <c r="L193" s="75"/>
      <c r="M193" s="76">
        <f t="shared" si="1"/>
        <v>0</v>
      </c>
      <c r="N193" s="77" t="str">
        <f t="shared" si="2"/>
        <v/>
      </c>
      <c r="O193" s="78" t="str">
        <f t="shared" si="3"/>
        <v/>
      </c>
      <c r="P193" s="78" t="str">
        <f t="array" ref="P193">IFERROR(ROUND(IF('1.Clusters'!$H$3&lt;&gt;"",( INDEX('1.Clusters'!$C$6:$C$15,MATCH(C193,'1.Clusters'!$B$6:$B$15,0))+INDEX('1.Clusters'!$F$6:$F$15,MATCH(D193,'1.Clusters'!$E$6:$E$15,0))+INDEX('1.Clusters'!$I$6:$I$15,MATCH(E193,'1.Clusters'!$H$6:$H$15,0)))/3,( INDEX('1.Clusters'!$C$6:$C$15,MATCH(C193,'1.Clusters'!$B$6:$B$15,0))+INDEX('1.Clusters'!$F$6:$F$15,MATCH(D193,'1.Clusters'!$E$6:$E$15,0)))/2),3),"")</f>
        <v/>
      </c>
      <c r="Q193" s="79" t="str">
        <f t="shared" si="4"/>
        <v/>
      </c>
    </row>
    <row r="194" ht="15.75" customHeight="1">
      <c r="B194" s="81"/>
      <c r="C194" s="82"/>
      <c r="D194" s="82"/>
      <c r="E194" s="82"/>
      <c r="F194" s="84"/>
      <c r="G194" s="85"/>
      <c r="H194" s="71"/>
      <c r="I194" s="72"/>
      <c r="J194" s="73"/>
      <c r="K194" s="74"/>
      <c r="L194" s="75"/>
      <c r="M194" s="76">
        <f t="shared" si="1"/>
        <v>0</v>
      </c>
      <c r="N194" s="77" t="str">
        <f t="shared" si="2"/>
        <v/>
      </c>
      <c r="O194" s="78" t="str">
        <f t="shared" si="3"/>
        <v/>
      </c>
      <c r="P194" s="78" t="str">
        <f t="array" ref="P194">IFERROR(ROUND(IF('1.Clusters'!$H$3&lt;&gt;"",( INDEX('1.Clusters'!$C$6:$C$15,MATCH(C194,'1.Clusters'!$B$6:$B$15,0))+INDEX('1.Clusters'!$F$6:$F$15,MATCH(D194,'1.Clusters'!$E$6:$E$15,0))+INDEX('1.Clusters'!$I$6:$I$15,MATCH(E194,'1.Clusters'!$H$6:$H$15,0)))/3,( INDEX('1.Clusters'!$C$6:$C$15,MATCH(C194,'1.Clusters'!$B$6:$B$15,0))+INDEX('1.Clusters'!$F$6:$F$15,MATCH(D194,'1.Clusters'!$E$6:$E$15,0)))/2),3),"")</f>
        <v/>
      </c>
      <c r="Q194" s="79" t="str">
        <f t="shared" si="4"/>
        <v/>
      </c>
    </row>
    <row r="195" ht="15.75" customHeight="1">
      <c r="B195" s="81"/>
      <c r="C195" s="82"/>
      <c r="D195" s="82"/>
      <c r="E195" s="82"/>
      <c r="F195" s="84"/>
      <c r="G195" s="85"/>
      <c r="H195" s="71"/>
      <c r="I195" s="72"/>
      <c r="J195" s="73"/>
      <c r="K195" s="74"/>
      <c r="L195" s="75"/>
      <c r="M195" s="76">
        <f t="shared" si="1"/>
        <v>0</v>
      </c>
      <c r="N195" s="77" t="str">
        <f t="shared" si="2"/>
        <v/>
      </c>
      <c r="O195" s="78" t="str">
        <f t="shared" si="3"/>
        <v/>
      </c>
      <c r="P195" s="78" t="str">
        <f t="array" ref="P195">IFERROR(ROUND(IF('1.Clusters'!$H$3&lt;&gt;"",( INDEX('1.Clusters'!$C$6:$C$15,MATCH(C195,'1.Clusters'!$B$6:$B$15,0))+INDEX('1.Clusters'!$F$6:$F$15,MATCH(D195,'1.Clusters'!$E$6:$E$15,0))+INDEX('1.Clusters'!$I$6:$I$15,MATCH(E195,'1.Clusters'!$H$6:$H$15,0)))/3,( INDEX('1.Clusters'!$C$6:$C$15,MATCH(C195,'1.Clusters'!$B$6:$B$15,0))+INDEX('1.Clusters'!$F$6:$F$15,MATCH(D195,'1.Clusters'!$E$6:$E$15,0)))/2),3),"")</f>
        <v/>
      </c>
      <c r="Q195" s="79" t="str">
        <f t="shared" si="4"/>
        <v/>
      </c>
    </row>
    <row r="196" ht="15.75" customHeight="1">
      <c r="B196" s="81"/>
      <c r="C196" s="82"/>
      <c r="D196" s="82"/>
      <c r="E196" s="82"/>
      <c r="F196" s="84"/>
      <c r="G196" s="85"/>
      <c r="H196" s="71"/>
      <c r="I196" s="72"/>
      <c r="J196" s="73"/>
      <c r="K196" s="74"/>
      <c r="L196" s="75"/>
      <c r="M196" s="76">
        <f t="shared" si="1"/>
        <v>0</v>
      </c>
      <c r="N196" s="77" t="str">
        <f t="shared" si="2"/>
        <v/>
      </c>
      <c r="O196" s="78" t="str">
        <f t="shared" si="3"/>
        <v/>
      </c>
      <c r="P196" s="78" t="str">
        <f t="array" ref="P196">IFERROR(ROUND(IF('1.Clusters'!$H$3&lt;&gt;"",( INDEX('1.Clusters'!$C$6:$C$15,MATCH(C196,'1.Clusters'!$B$6:$B$15,0))+INDEX('1.Clusters'!$F$6:$F$15,MATCH(D196,'1.Clusters'!$E$6:$E$15,0))+INDEX('1.Clusters'!$I$6:$I$15,MATCH(E196,'1.Clusters'!$H$6:$H$15,0)))/3,( INDEX('1.Clusters'!$C$6:$C$15,MATCH(C196,'1.Clusters'!$B$6:$B$15,0))+INDEX('1.Clusters'!$F$6:$F$15,MATCH(D196,'1.Clusters'!$E$6:$E$15,0)))/2),3),"")</f>
        <v/>
      </c>
      <c r="Q196" s="79" t="str">
        <f t="shared" si="4"/>
        <v/>
      </c>
    </row>
    <row r="197" ht="15.75" customHeight="1">
      <c r="B197" s="81"/>
      <c r="C197" s="82"/>
      <c r="D197" s="82"/>
      <c r="E197" s="82"/>
      <c r="F197" s="84"/>
      <c r="G197" s="85"/>
      <c r="H197" s="71"/>
      <c r="I197" s="72"/>
      <c r="J197" s="73"/>
      <c r="K197" s="74"/>
      <c r="L197" s="75"/>
      <c r="M197" s="76">
        <f t="shared" si="1"/>
        <v>0</v>
      </c>
      <c r="N197" s="77" t="str">
        <f t="shared" si="2"/>
        <v/>
      </c>
      <c r="O197" s="78" t="str">
        <f t="shared" si="3"/>
        <v/>
      </c>
      <c r="P197" s="78" t="str">
        <f t="array" ref="P197">IFERROR(ROUND(IF('1.Clusters'!$H$3&lt;&gt;"",( INDEX('1.Clusters'!$C$6:$C$15,MATCH(C197,'1.Clusters'!$B$6:$B$15,0))+INDEX('1.Clusters'!$F$6:$F$15,MATCH(D197,'1.Clusters'!$E$6:$E$15,0))+INDEX('1.Clusters'!$I$6:$I$15,MATCH(E197,'1.Clusters'!$H$6:$H$15,0)))/3,( INDEX('1.Clusters'!$C$6:$C$15,MATCH(C197,'1.Clusters'!$B$6:$B$15,0))+INDEX('1.Clusters'!$F$6:$F$15,MATCH(D197,'1.Clusters'!$E$6:$E$15,0)))/2),3),"")</f>
        <v/>
      </c>
      <c r="Q197" s="79" t="str">
        <f t="shared" si="4"/>
        <v/>
      </c>
    </row>
    <row r="198" ht="15.75" customHeight="1">
      <c r="B198" s="81"/>
      <c r="C198" s="82"/>
      <c r="D198" s="82"/>
      <c r="E198" s="82"/>
      <c r="F198" s="84"/>
      <c r="G198" s="85"/>
      <c r="H198" s="71"/>
      <c r="I198" s="72"/>
      <c r="J198" s="73"/>
      <c r="K198" s="74"/>
      <c r="L198" s="75"/>
      <c r="M198" s="76">
        <f t="shared" si="1"/>
        <v>0</v>
      </c>
      <c r="N198" s="77" t="str">
        <f t="shared" si="2"/>
        <v/>
      </c>
      <c r="O198" s="78" t="str">
        <f t="shared" si="3"/>
        <v/>
      </c>
      <c r="P198" s="78" t="str">
        <f t="array" ref="P198">IFERROR(ROUND(IF('1.Clusters'!$H$3&lt;&gt;"",( INDEX('1.Clusters'!$C$6:$C$15,MATCH(C198,'1.Clusters'!$B$6:$B$15,0))+INDEX('1.Clusters'!$F$6:$F$15,MATCH(D198,'1.Clusters'!$E$6:$E$15,0))+INDEX('1.Clusters'!$I$6:$I$15,MATCH(E198,'1.Clusters'!$H$6:$H$15,0)))/3,( INDEX('1.Clusters'!$C$6:$C$15,MATCH(C198,'1.Clusters'!$B$6:$B$15,0))+INDEX('1.Clusters'!$F$6:$F$15,MATCH(D198,'1.Clusters'!$E$6:$E$15,0)))/2),3),"")</f>
        <v/>
      </c>
      <c r="Q198" s="79" t="str">
        <f t="shared" si="4"/>
        <v/>
      </c>
    </row>
    <row r="199" ht="15.75" customHeight="1">
      <c r="B199" s="81"/>
      <c r="C199" s="82"/>
      <c r="D199" s="82"/>
      <c r="E199" s="82"/>
      <c r="F199" s="84"/>
      <c r="G199" s="85"/>
      <c r="H199" s="71"/>
      <c r="I199" s="72"/>
      <c r="J199" s="73"/>
      <c r="K199" s="74"/>
      <c r="L199" s="75"/>
      <c r="M199" s="76">
        <f t="shared" si="1"/>
        <v>0</v>
      </c>
      <c r="N199" s="77" t="str">
        <f t="shared" si="2"/>
        <v/>
      </c>
      <c r="O199" s="78" t="str">
        <f t="shared" si="3"/>
        <v/>
      </c>
      <c r="P199" s="78" t="str">
        <f t="array" ref="P199">IFERROR(ROUND(IF('1.Clusters'!$H$3&lt;&gt;"",( INDEX('1.Clusters'!$C$6:$C$15,MATCH(C199,'1.Clusters'!$B$6:$B$15,0))+INDEX('1.Clusters'!$F$6:$F$15,MATCH(D199,'1.Clusters'!$E$6:$E$15,0))+INDEX('1.Clusters'!$I$6:$I$15,MATCH(E199,'1.Clusters'!$H$6:$H$15,0)))/3,( INDEX('1.Clusters'!$C$6:$C$15,MATCH(C199,'1.Clusters'!$B$6:$B$15,0))+INDEX('1.Clusters'!$F$6:$F$15,MATCH(D199,'1.Clusters'!$E$6:$E$15,0)))/2),3),"")</f>
        <v/>
      </c>
      <c r="Q199" s="79" t="str">
        <f t="shared" si="4"/>
        <v/>
      </c>
    </row>
    <row r="200" ht="15.75" customHeight="1">
      <c r="B200" s="81"/>
      <c r="C200" s="82"/>
      <c r="D200" s="82"/>
      <c r="E200" s="82"/>
      <c r="F200" s="84"/>
      <c r="G200" s="85"/>
      <c r="H200" s="71"/>
      <c r="I200" s="72"/>
      <c r="J200" s="73"/>
      <c r="K200" s="74"/>
      <c r="L200" s="75"/>
      <c r="M200" s="76">
        <f t="shared" si="1"/>
        <v>0</v>
      </c>
      <c r="N200" s="77" t="str">
        <f t="shared" si="2"/>
        <v/>
      </c>
      <c r="O200" s="78" t="str">
        <f t="shared" si="3"/>
        <v/>
      </c>
      <c r="P200" s="78" t="str">
        <f t="array" ref="P200">IFERROR(ROUND(IF('1.Clusters'!$H$3&lt;&gt;"",( INDEX('1.Clusters'!$C$6:$C$15,MATCH(C200,'1.Clusters'!$B$6:$B$15,0))+INDEX('1.Clusters'!$F$6:$F$15,MATCH(D200,'1.Clusters'!$E$6:$E$15,0))+INDEX('1.Clusters'!$I$6:$I$15,MATCH(E200,'1.Clusters'!$H$6:$H$15,0)))/3,( INDEX('1.Clusters'!$C$6:$C$15,MATCH(C200,'1.Clusters'!$B$6:$B$15,0))+INDEX('1.Clusters'!$F$6:$F$15,MATCH(D200,'1.Clusters'!$E$6:$E$15,0)))/2),3),"")</f>
        <v/>
      </c>
      <c r="Q200" s="79" t="str">
        <f t="shared" si="4"/>
        <v/>
      </c>
    </row>
    <row r="201" ht="15.75" customHeight="1">
      <c r="B201" s="81"/>
      <c r="C201" s="82"/>
      <c r="D201" s="82"/>
      <c r="E201" s="82"/>
      <c r="F201" s="84"/>
      <c r="G201" s="85"/>
      <c r="H201" s="71"/>
      <c r="I201" s="72"/>
      <c r="J201" s="73"/>
      <c r="K201" s="74"/>
      <c r="L201" s="75"/>
      <c r="M201" s="76">
        <f t="shared" si="1"/>
        <v>0</v>
      </c>
      <c r="N201" s="77" t="str">
        <f t="shared" si="2"/>
        <v/>
      </c>
      <c r="O201" s="78" t="str">
        <f t="shared" si="3"/>
        <v/>
      </c>
      <c r="P201" s="78" t="str">
        <f t="array" ref="P201">IFERROR(ROUND(IF('1.Clusters'!$H$3&lt;&gt;"",( INDEX('1.Clusters'!$C$6:$C$15,MATCH(C201,'1.Clusters'!$B$6:$B$15,0))+INDEX('1.Clusters'!$F$6:$F$15,MATCH(D201,'1.Clusters'!$E$6:$E$15,0))+INDEX('1.Clusters'!$I$6:$I$15,MATCH(E201,'1.Clusters'!$H$6:$H$15,0)))/3,( INDEX('1.Clusters'!$C$6:$C$15,MATCH(C201,'1.Clusters'!$B$6:$B$15,0))+INDEX('1.Clusters'!$F$6:$F$15,MATCH(D201,'1.Clusters'!$E$6:$E$15,0)))/2),3),"")</f>
        <v/>
      </c>
      <c r="Q201" s="79" t="str">
        <f t="shared" si="4"/>
        <v/>
      </c>
    </row>
    <row r="202" ht="15.75" customHeight="1">
      <c r="B202" s="81"/>
      <c r="C202" s="82"/>
      <c r="D202" s="82"/>
      <c r="E202" s="82"/>
      <c r="F202" s="84"/>
      <c r="G202" s="85"/>
      <c r="H202" s="71"/>
      <c r="I202" s="72"/>
      <c r="J202" s="73"/>
      <c r="K202" s="74"/>
      <c r="L202" s="75"/>
      <c r="M202" s="76">
        <f t="shared" si="1"/>
        <v>0</v>
      </c>
      <c r="N202" s="77" t="str">
        <f t="shared" si="2"/>
        <v/>
      </c>
      <c r="O202" s="78" t="str">
        <f t="shared" si="3"/>
        <v/>
      </c>
      <c r="P202" s="78" t="str">
        <f t="array" ref="P202">IFERROR(ROUND(IF('1.Clusters'!$H$3&lt;&gt;"",( INDEX('1.Clusters'!$C$6:$C$15,MATCH(C202,'1.Clusters'!$B$6:$B$15,0))+INDEX('1.Clusters'!$F$6:$F$15,MATCH(D202,'1.Clusters'!$E$6:$E$15,0))+INDEX('1.Clusters'!$I$6:$I$15,MATCH(E202,'1.Clusters'!$H$6:$H$15,0)))/3,( INDEX('1.Clusters'!$C$6:$C$15,MATCH(C202,'1.Clusters'!$B$6:$B$15,0))+INDEX('1.Clusters'!$F$6:$F$15,MATCH(D202,'1.Clusters'!$E$6:$E$15,0)))/2),3),"")</f>
        <v/>
      </c>
      <c r="Q202" s="79" t="str">
        <f t="shared" si="4"/>
        <v/>
      </c>
    </row>
    <row r="203" ht="15.75" customHeight="1">
      <c r="B203" s="81"/>
      <c r="C203" s="82"/>
      <c r="D203" s="82"/>
      <c r="E203" s="82"/>
      <c r="F203" s="84"/>
      <c r="G203" s="85"/>
      <c r="H203" s="71"/>
      <c r="I203" s="72"/>
      <c r="J203" s="73"/>
      <c r="K203" s="74"/>
      <c r="L203" s="75"/>
      <c r="M203" s="76">
        <f t="shared" si="1"/>
        <v>0</v>
      </c>
      <c r="N203" s="77" t="str">
        <f t="shared" si="2"/>
        <v/>
      </c>
      <c r="O203" s="78" t="str">
        <f t="shared" si="3"/>
        <v/>
      </c>
      <c r="P203" s="78" t="str">
        <f t="array" ref="P203">IFERROR(ROUND(IF('1.Clusters'!$H$3&lt;&gt;"",( INDEX('1.Clusters'!$C$6:$C$15,MATCH(C203,'1.Clusters'!$B$6:$B$15,0))+INDEX('1.Clusters'!$F$6:$F$15,MATCH(D203,'1.Clusters'!$E$6:$E$15,0))+INDEX('1.Clusters'!$I$6:$I$15,MATCH(E203,'1.Clusters'!$H$6:$H$15,0)))/3,( INDEX('1.Clusters'!$C$6:$C$15,MATCH(C203,'1.Clusters'!$B$6:$B$15,0))+INDEX('1.Clusters'!$F$6:$F$15,MATCH(D203,'1.Clusters'!$E$6:$E$15,0)))/2),3),"")</f>
        <v/>
      </c>
      <c r="Q203" s="79" t="str">
        <f t="shared" si="4"/>
        <v/>
      </c>
    </row>
    <row r="204" ht="15.75" customHeight="1">
      <c r="B204" s="81"/>
      <c r="C204" s="82"/>
      <c r="D204" s="82"/>
      <c r="E204" s="82"/>
      <c r="F204" s="84"/>
      <c r="G204" s="85"/>
      <c r="H204" s="71"/>
      <c r="I204" s="72"/>
      <c r="J204" s="73"/>
      <c r="K204" s="74"/>
      <c r="L204" s="75"/>
      <c r="M204" s="76">
        <f t="shared" si="1"/>
        <v>0</v>
      </c>
      <c r="N204" s="77" t="str">
        <f t="shared" si="2"/>
        <v/>
      </c>
      <c r="O204" s="78" t="str">
        <f t="shared" si="3"/>
        <v/>
      </c>
      <c r="P204" s="78" t="str">
        <f t="array" ref="P204">IFERROR(ROUND(IF('1.Clusters'!$H$3&lt;&gt;"",( INDEX('1.Clusters'!$C$6:$C$15,MATCH(C204,'1.Clusters'!$B$6:$B$15,0))+INDEX('1.Clusters'!$F$6:$F$15,MATCH(D204,'1.Clusters'!$E$6:$E$15,0))+INDEX('1.Clusters'!$I$6:$I$15,MATCH(E204,'1.Clusters'!$H$6:$H$15,0)))/3,( INDEX('1.Clusters'!$C$6:$C$15,MATCH(C204,'1.Clusters'!$B$6:$B$15,0))+INDEX('1.Clusters'!$F$6:$F$15,MATCH(D204,'1.Clusters'!$E$6:$E$15,0)))/2),3),"")</f>
        <v/>
      </c>
      <c r="Q204" s="79" t="str">
        <f t="shared" si="4"/>
        <v/>
      </c>
    </row>
    <row r="205" ht="15.75" customHeight="1">
      <c r="B205" s="81"/>
      <c r="C205" s="82"/>
      <c r="D205" s="82"/>
      <c r="E205" s="82"/>
      <c r="F205" s="84"/>
      <c r="G205" s="85"/>
      <c r="H205" s="71"/>
      <c r="I205" s="72"/>
      <c r="J205" s="73"/>
      <c r="K205" s="74"/>
      <c r="L205" s="75"/>
      <c r="M205" s="76">
        <f t="shared" si="1"/>
        <v>0</v>
      </c>
      <c r="N205" s="77" t="str">
        <f t="shared" si="2"/>
        <v/>
      </c>
      <c r="O205" s="78" t="str">
        <f t="shared" si="3"/>
        <v/>
      </c>
      <c r="P205" s="78" t="str">
        <f t="array" ref="P205">IFERROR(ROUND(IF('1.Clusters'!$H$3&lt;&gt;"",( INDEX('1.Clusters'!$C$6:$C$15,MATCH(C205,'1.Clusters'!$B$6:$B$15,0))+INDEX('1.Clusters'!$F$6:$F$15,MATCH(D205,'1.Clusters'!$E$6:$E$15,0))+INDEX('1.Clusters'!$I$6:$I$15,MATCH(E205,'1.Clusters'!$H$6:$H$15,0)))/3,( INDEX('1.Clusters'!$C$6:$C$15,MATCH(C205,'1.Clusters'!$B$6:$B$15,0))+INDEX('1.Clusters'!$F$6:$F$15,MATCH(D205,'1.Clusters'!$E$6:$E$15,0)))/2),3),"")</f>
        <v/>
      </c>
      <c r="Q205" s="79" t="str">
        <f t="shared" si="4"/>
        <v/>
      </c>
    </row>
    <row r="206" ht="15.75" customHeight="1">
      <c r="B206" s="81"/>
      <c r="C206" s="82"/>
      <c r="D206" s="82"/>
      <c r="E206" s="82"/>
      <c r="F206" s="84"/>
      <c r="G206" s="85"/>
      <c r="H206" s="71"/>
      <c r="I206" s="72"/>
      <c r="J206" s="73"/>
      <c r="K206" s="74"/>
      <c r="L206" s="75"/>
      <c r="M206" s="76">
        <f t="shared" si="1"/>
        <v>0</v>
      </c>
      <c r="N206" s="77" t="str">
        <f t="shared" si="2"/>
        <v/>
      </c>
      <c r="O206" s="78" t="str">
        <f t="shared" si="3"/>
        <v/>
      </c>
      <c r="P206" s="78" t="str">
        <f t="array" ref="P206">IFERROR(ROUND(IF('1.Clusters'!$H$3&lt;&gt;"",( INDEX('1.Clusters'!$C$6:$C$15,MATCH(C206,'1.Clusters'!$B$6:$B$15,0))+INDEX('1.Clusters'!$F$6:$F$15,MATCH(D206,'1.Clusters'!$E$6:$E$15,0))+INDEX('1.Clusters'!$I$6:$I$15,MATCH(E206,'1.Clusters'!$H$6:$H$15,0)))/3,( INDEX('1.Clusters'!$C$6:$C$15,MATCH(C206,'1.Clusters'!$B$6:$B$15,0))+INDEX('1.Clusters'!$F$6:$F$15,MATCH(D206,'1.Clusters'!$E$6:$E$15,0)))/2),3),"")</f>
        <v/>
      </c>
      <c r="Q206" s="79" t="str">
        <f t="shared" si="4"/>
        <v/>
      </c>
    </row>
    <row r="207" ht="15.75" customHeight="1">
      <c r="B207" s="81"/>
      <c r="C207" s="82"/>
      <c r="D207" s="82"/>
      <c r="E207" s="82"/>
      <c r="F207" s="84"/>
      <c r="G207" s="85"/>
      <c r="H207" s="71"/>
      <c r="I207" s="72"/>
      <c r="J207" s="73"/>
      <c r="K207" s="74"/>
      <c r="L207" s="75"/>
      <c r="M207" s="76">
        <f t="shared" si="1"/>
        <v>0</v>
      </c>
      <c r="N207" s="77" t="str">
        <f t="shared" si="2"/>
        <v/>
      </c>
      <c r="O207" s="78" t="str">
        <f t="shared" si="3"/>
        <v/>
      </c>
      <c r="P207" s="78" t="str">
        <f t="array" ref="P207">IFERROR(ROUND(IF('1.Clusters'!$H$3&lt;&gt;"",( INDEX('1.Clusters'!$C$6:$C$15,MATCH(C207,'1.Clusters'!$B$6:$B$15,0))+INDEX('1.Clusters'!$F$6:$F$15,MATCH(D207,'1.Clusters'!$E$6:$E$15,0))+INDEX('1.Clusters'!$I$6:$I$15,MATCH(E207,'1.Clusters'!$H$6:$H$15,0)))/3,( INDEX('1.Clusters'!$C$6:$C$15,MATCH(C207,'1.Clusters'!$B$6:$B$15,0))+INDEX('1.Clusters'!$F$6:$F$15,MATCH(D207,'1.Clusters'!$E$6:$E$15,0)))/2),3),"")</f>
        <v/>
      </c>
      <c r="Q207" s="79" t="str">
        <f t="shared" si="4"/>
        <v/>
      </c>
    </row>
    <row r="208" ht="15.75" customHeight="1">
      <c r="B208" s="81"/>
      <c r="C208" s="82"/>
      <c r="D208" s="82"/>
      <c r="E208" s="82"/>
      <c r="F208" s="84"/>
      <c r="G208" s="85"/>
      <c r="H208" s="71"/>
      <c r="I208" s="72"/>
      <c r="J208" s="73"/>
      <c r="K208" s="74"/>
      <c r="L208" s="75"/>
      <c r="M208" s="76">
        <f t="shared" si="1"/>
        <v>0</v>
      </c>
      <c r="N208" s="77" t="str">
        <f t="shared" si="2"/>
        <v/>
      </c>
      <c r="O208" s="78" t="str">
        <f t="shared" si="3"/>
        <v/>
      </c>
      <c r="P208" s="78" t="str">
        <f t="array" ref="P208">IFERROR(ROUND(IF('1.Clusters'!$H$3&lt;&gt;"",( INDEX('1.Clusters'!$C$6:$C$15,MATCH(C208,'1.Clusters'!$B$6:$B$15,0))+INDEX('1.Clusters'!$F$6:$F$15,MATCH(D208,'1.Clusters'!$E$6:$E$15,0))+INDEX('1.Clusters'!$I$6:$I$15,MATCH(E208,'1.Clusters'!$H$6:$H$15,0)))/3,( INDEX('1.Clusters'!$C$6:$C$15,MATCH(C208,'1.Clusters'!$B$6:$B$15,0))+INDEX('1.Clusters'!$F$6:$F$15,MATCH(D208,'1.Clusters'!$E$6:$E$15,0)))/2),3),"")</f>
        <v/>
      </c>
      <c r="Q208" s="79" t="str">
        <f t="shared" si="4"/>
        <v/>
      </c>
    </row>
    <row r="209" ht="15.75" customHeight="1">
      <c r="B209" s="81"/>
      <c r="C209" s="82"/>
      <c r="D209" s="82"/>
      <c r="E209" s="82"/>
      <c r="F209" s="84"/>
      <c r="G209" s="85"/>
      <c r="H209" s="71"/>
      <c r="I209" s="72"/>
      <c r="J209" s="73"/>
      <c r="K209" s="74"/>
      <c r="L209" s="75"/>
      <c r="M209" s="76">
        <f t="shared" si="1"/>
        <v>0</v>
      </c>
      <c r="N209" s="77" t="str">
        <f t="shared" si="2"/>
        <v/>
      </c>
      <c r="O209" s="78" t="str">
        <f t="shared" si="3"/>
        <v/>
      </c>
      <c r="P209" s="78" t="str">
        <f t="array" ref="P209">IFERROR(ROUND(IF('1.Clusters'!$H$3&lt;&gt;"",( INDEX('1.Clusters'!$C$6:$C$15,MATCH(C209,'1.Clusters'!$B$6:$B$15,0))+INDEX('1.Clusters'!$F$6:$F$15,MATCH(D209,'1.Clusters'!$E$6:$E$15,0))+INDEX('1.Clusters'!$I$6:$I$15,MATCH(E209,'1.Clusters'!$H$6:$H$15,0)))/3,( INDEX('1.Clusters'!$C$6:$C$15,MATCH(C209,'1.Clusters'!$B$6:$B$15,0))+INDEX('1.Clusters'!$F$6:$F$15,MATCH(D209,'1.Clusters'!$E$6:$E$15,0)))/2),3),"")</f>
        <v/>
      </c>
      <c r="Q209" s="79" t="str">
        <f t="shared" si="4"/>
        <v/>
      </c>
    </row>
    <row r="210" ht="15.75" customHeight="1">
      <c r="B210" s="81"/>
      <c r="C210" s="82"/>
      <c r="D210" s="82"/>
      <c r="E210" s="82"/>
      <c r="F210" s="84"/>
      <c r="G210" s="85"/>
      <c r="H210" s="71"/>
      <c r="I210" s="72"/>
      <c r="J210" s="73"/>
      <c r="K210" s="74"/>
      <c r="L210" s="75"/>
      <c r="M210" s="76">
        <f t="shared" si="1"/>
        <v>0</v>
      </c>
      <c r="N210" s="77" t="str">
        <f t="shared" si="2"/>
        <v/>
      </c>
      <c r="O210" s="78" t="str">
        <f t="shared" si="3"/>
        <v/>
      </c>
      <c r="P210" s="78" t="str">
        <f t="array" ref="P210">IFERROR(ROUND(IF('1.Clusters'!$H$3&lt;&gt;"",( INDEX('1.Clusters'!$C$6:$C$15,MATCH(C210,'1.Clusters'!$B$6:$B$15,0))+INDEX('1.Clusters'!$F$6:$F$15,MATCH(D210,'1.Clusters'!$E$6:$E$15,0))+INDEX('1.Clusters'!$I$6:$I$15,MATCH(E210,'1.Clusters'!$H$6:$H$15,0)))/3,( INDEX('1.Clusters'!$C$6:$C$15,MATCH(C210,'1.Clusters'!$B$6:$B$15,0))+INDEX('1.Clusters'!$F$6:$F$15,MATCH(D210,'1.Clusters'!$E$6:$E$15,0)))/2),3),"")</f>
        <v/>
      </c>
      <c r="Q210" s="79" t="str">
        <f t="shared" si="4"/>
        <v/>
      </c>
    </row>
    <row r="211" ht="15.75" customHeight="1">
      <c r="B211" s="81"/>
      <c r="C211" s="82"/>
      <c r="D211" s="82"/>
      <c r="E211" s="82"/>
      <c r="F211" s="84"/>
      <c r="G211" s="85"/>
      <c r="H211" s="71"/>
      <c r="I211" s="72"/>
      <c r="J211" s="73"/>
      <c r="K211" s="74"/>
      <c r="L211" s="75"/>
      <c r="M211" s="76">
        <f t="shared" si="1"/>
        <v>0</v>
      </c>
      <c r="N211" s="77" t="str">
        <f t="shared" si="2"/>
        <v/>
      </c>
      <c r="O211" s="78" t="str">
        <f t="shared" si="3"/>
        <v/>
      </c>
      <c r="P211" s="78" t="str">
        <f t="array" ref="P211">IFERROR(ROUND(IF('1.Clusters'!$H$3&lt;&gt;"",( INDEX('1.Clusters'!$C$6:$C$15,MATCH(C211,'1.Clusters'!$B$6:$B$15,0))+INDEX('1.Clusters'!$F$6:$F$15,MATCH(D211,'1.Clusters'!$E$6:$E$15,0))+INDEX('1.Clusters'!$I$6:$I$15,MATCH(E211,'1.Clusters'!$H$6:$H$15,0)))/3,( INDEX('1.Clusters'!$C$6:$C$15,MATCH(C211,'1.Clusters'!$B$6:$B$15,0))+INDEX('1.Clusters'!$F$6:$F$15,MATCH(D211,'1.Clusters'!$E$6:$E$15,0)))/2),3),"")</f>
        <v/>
      </c>
      <c r="Q211" s="79" t="str">
        <f t="shared" si="4"/>
        <v/>
      </c>
    </row>
    <row r="212" ht="15.75" customHeight="1">
      <c r="B212" s="81"/>
      <c r="C212" s="82"/>
      <c r="D212" s="82"/>
      <c r="E212" s="82"/>
      <c r="F212" s="84"/>
      <c r="G212" s="85"/>
      <c r="H212" s="71"/>
      <c r="I212" s="72"/>
      <c r="J212" s="73"/>
      <c r="K212" s="74"/>
      <c r="L212" s="75"/>
      <c r="M212" s="76">
        <f t="shared" si="1"/>
        <v>0</v>
      </c>
      <c r="N212" s="77" t="str">
        <f t="shared" si="2"/>
        <v/>
      </c>
      <c r="O212" s="78" t="str">
        <f t="shared" si="3"/>
        <v/>
      </c>
      <c r="P212" s="78" t="str">
        <f t="array" ref="P212">IFERROR(ROUND(IF('1.Clusters'!$H$3&lt;&gt;"",( INDEX('1.Clusters'!$C$6:$C$15,MATCH(C212,'1.Clusters'!$B$6:$B$15,0))+INDEX('1.Clusters'!$F$6:$F$15,MATCH(D212,'1.Clusters'!$E$6:$E$15,0))+INDEX('1.Clusters'!$I$6:$I$15,MATCH(E212,'1.Clusters'!$H$6:$H$15,0)))/3,( INDEX('1.Clusters'!$C$6:$C$15,MATCH(C212,'1.Clusters'!$B$6:$B$15,0))+INDEX('1.Clusters'!$F$6:$F$15,MATCH(D212,'1.Clusters'!$E$6:$E$15,0)))/2),3),"")</f>
        <v/>
      </c>
      <c r="Q212" s="79" t="str">
        <f t="shared" si="4"/>
        <v/>
      </c>
    </row>
    <row r="213" ht="15.75" customHeight="1">
      <c r="B213" s="81"/>
      <c r="C213" s="82"/>
      <c r="D213" s="82"/>
      <c r="E213" s="82"/>
      <c r="F213" s="84"/>
      <c r="G213" s="85"/>
      <c r="H213" s="71"/>
      <c r="I213" s="72"/>
      <c r="J213" s="73"/>
      <c r="K213" s="74"/>
      <c r="L213" s="75"/>
      <c r="M213" s="76">
        <f t="shared" si="1"/>
        <v>0</v>
      </c>
      <c r="N213" s="77" t="str">
        <f t="shared" si="2"/>
        <v/>
      </c>
      <c r="O213" s="78" t="str">
        <f t="shared" si="3"/>
        <v/>
      </c>
      <c r="P213" s="78" t="str">
        <f t="array" ref="P213">IFERROR(ROUND(IF('1.Clusters'!$H$3&lt;&gt;"",( INDEX('1.Clusters'!$C$6:$C$15,MATCH(C213,'1.Clusters'!$B$6:$B$15,0))+INDEX('1.Clusters'!$F$6:$F$15,MATCH(D213,'1.Clusters'!$E$6:$E$15,0))+INDEX('1.Clusters'!$I$6:$I$15,MATCH(E213,'1.Clusters'!$H$6:$H$15,0)))/3,( INDEX('1.Clusters'!$C$6:$C$15,MATCH(C213,'1.Clusters'!$B$6:$B$15,0))+INDEX('1.Clusters'!$F$6:$F$15,MATCH(D213,'1.Clusters'!$E$6:$E$15,0)))/2),3),"")</f>
        <v/>
      </c>
      <c r="Q213" s="79" t="str">
        <f t="shared" si="4"/>
        <v/>
      </c>
    </row>
    <row r="214" ht="15.75" customHeight="1">
      <c r="B214" s="81"/>
      <c r="C214" s="82"/>
      <c r="D214" s="82"/>
      <c r="E214" s="82"/>
      <c r="F214" s="84"/>
      <c r="G214" s="85"/>
      <c r="H214" s="71"/>
      <c r="I214" s="72"/>
      <c r="J214" s="73"/>
      <c r="K214" s="74"/>
      <c r="L214" s="75"/>
      <c r="M214" s="76">
        <f t="shared" si="1"/>
        <v>0</v>
      </c>
      <c r="N214" s="77" t="str">
        <f t="shared" si="2"/>
        <v/>
      </c>
      <c r="O214" s="78" t="str">
        <f t="shared" si="3"/>
        <v/>
      </c>
      <c r="P214" s="78" t="str">
        <f t="array" ref="P214">IFERROR(ROUND(IF('1.Clusters'!$H$3&lt;&gt;"",( INDEX('1.Clusters'!$C$6:$C$15,MATCH(C214,'1.Clusters'!$B$6:$B$15,0))+INDEX('1.Clusters'!$F$6:$F$15,MATCH(D214,'1.Clusters'!$E$6:$E$15,0))+INDEX('1.Clusters'!$I$6:$I$15,MATCH(E214,'1.Clusters'!$H$6:$H$15,0)))/3,( INDEX('1.Clusters'!$C$6:$C$15,MATCH(C214,'1.Clusters'!$B$6:$B$15,0))+INDEX('1.Clusters'!$F$6:$F$15,MATCH(D214,'1.Clusters'!$E$6:$E$15,0)))/2),3),"")</f>
        <v/>
      </c>
      <c r="Q214" s="79" t="str">
        <f t="shared" si="4"/>
        <v/>
      </c>
    </row>
    <row r="215" ht="15.75" customHeight="1">
      <c r="B215" s="81"/>
      <c r="C215" s="82"/>
      <c r="D215" s="82"/>
      <c r="E215" s="82"/>
      <c r="F215" s="84"/>
      <c r="G215" s="85"/>
      <c r="H215" s="71"/>
      <c r="I215" s="72"/>
      <c r="J215" s="73"/>
      <c r="K215" s="74"/>
      <c r="L215" s="75"/>
      <c r="M215" s="76">
        <f t="shared" si="1"/>
        <v>0</v>
      </c>
      <c r="N215" s="77" t="str">
        <f t="shared" si="2"/>
        <v/>
      </c>
      <c r="O215" s="78" t="str">
        <f t="shared" si="3"/>
        <v/>
      </c>
      <c r="P215" s="78" t="str">
        <f t="array" ref="P215">IFERROR(ROUND(IF('1.Clusters'!$H$3&lt;&gt;"",( INDEX('1.Clusters'!$C$6:$C$15,MATCH(C215,'1.Clusters'!$B$6:$B$15,0))+INDEX('1.Clusters'!$F$6:$F$15,MATCH(D215,'1.Clusters'!$E$6:$E$15,0))+INDEX('1.Clusters'!$I$6:$I$15,MATCH(E215,'1.Clusters'!$H$6:$H$15,0)))/3,( INDEX('1.Clusters'!$C$6:$C$15,MATCH(C215,'1.Clusters'!$B$6:$B$15,0))+INDEX('1.Clusters'!$F$6:$F$15,MATCH(D215,'1.Clusters'!$E$6:$E$15,0)))/2),3),"")</f>
        <v/>
      </c>
      <c r="Q215" s="79" t="str">
        <f t="shared" si="4"/>
        <v/>
      </c>
    </row>
    <row r="216" ht="15.75" customHeight="1">
      <c r="B216" s="81"/>
      <c r="C216" s="82"/>
      <c r="D216" s="82"/>
      <c r="E216" s="82"/>
      <c r="F216" s="84"/>
      <c r="G216" s="85"/>
      <c r="H216" s="71"/>
      <c r="I216" s="72"/>
      <c r="J216" s="73"/>
      <c r="K216" s="74"/>
      <c r="L216" s="75"/>
      <c r="M216" s="76">
        <f t="shared" si="1"/>
        <v>0</v>
      </c>
      <c r="N216" s="77" t="str">
        <f t="shared" si="2"/>
        <v/>
      </c>
      <c r="O216" s="78" t="str">
        <f t="shared" si="3"/>
        <v/>
      </c>
      <c r="P216" s="78" t="str">
        <f t="array" ref="P216">IFERROR(ROUND(IF('1.Clusters'!$H$3&lt;&gt;"",( INDEX('1.Clusters'!$C$6:$C$15,MATCH(C216,'1.Clusters'!$B$6:$B$15,0))+INDEX('1.Clusters'!$F$6:$F$15,MATCH(D216,'1.Clusters'!$E$6:$E$15,0))+INDEX('1.Clusters'!$I$6:$I$15,MATCH(E216,'1.Clusters'!$H$6:$H$15,0)))/3,( INDEX('1.Clusters'!$C$6:$C$15,MATCH(C216,'1.Clusters'!$B$6:$B$15,0))+INDEX('1.Clusters'!$F$6:$F$15,MATCH(D216,'1.Clusters'!$E$6:$E$15,0)))/2),3),"")</f>
        <v/>
      </c>
      <c r="Q216" s="79" t="str">
        <f t="shared" si="4"/>
        <v/>
      </c>
    </row>
    <row r="217" ht="15.75" customHeight="1">
      <c r="B217" s="81"/>
      <c r="C217" s="82"/>
      <c r="D217" s="82"/>
      <c r="E217" s="82"/>
      <c r="F217" s="84"/>
      <c r="G217" s="85"/>
      <c r="H217" s="71"/>
      <c r="I217" s="72"/>
      <c r="J217" s="73"/>
      <c r="K217" s="74"/>
      <c r="L217" s="75"/>
      <c r="M217" s="76">
        <f t="shared" si="1"/>
        <v>0</v>
      </c>
      <c r="N217" s="77" t="str">
        <f t="shared" si="2"/>
        <v/>
      </c>
      <c r="O217" s="78" t="str">
        <f t="shared" si="3"/>
        <v/>
      </c>
      <c r="P217" s="78" t="str">
        <f t="array" ref="P217">IFERROR(ROUND(IF('1.Clusters'!$H$3&lt;&gt;"",( INDEX('1.Clusters'!$C$6:$C$15,MATCH(C217,'1.Clusters'!$B$6:$B$15,0))+INDEX('1.Clusters'!$F$6:$F$15,MATCH(D217,'1.Clusters'!$E$6:$E$15,0))+INDEX('1.Clusters'!$I$6:$I$15,MATCH(E217,'1.Clusters'!$H$6:$H$15,0)))/3,( INDEX('1.Clusters'!$C$6:$C$15,MATCH(C217,'1.Clusters'!$B$6:$B$15,0))+INDEX('1.Clusters'!$F$6:$F$15,MATCH(D217,'1.Clusters'!$E$6:$E$15,0)))/2),3),"")</f>
        <v/>
      </c>
      <c r="Q217" s="79" t="str">
        <f t="shared" si="4"/>
        <v/>
      </c>
    </row>
    <row r="218" ht="15.75" customHeight="1">
      <c r="B218" s="81"/>
      <c r="C218" s="82"/>
      <c r="D218" s="82"/>
      <c r="E218" s="82"/>
      <c r="F218" s="84"/>
      <c r="G218" s="86"/>
      <c r="H218" s="71"/>
      <c r="I218" s="72"/>
      <c r="J218" s="73"/>
      <c r="K218" s="74"/>
      <c r="L218" s="75"/>
      <c r="M218" s="76">
        <f t="shared" si="1"/>
        <v>0</v>
      </c>
      <c r="N218" s="77" t="str">
        <f t="shared" si="2"/>
        <v/>
      </c>
      <c r="O218" s="78" t="str">
        <f t="shared" si="3"/>
        <v/>
      </c>
      <c r="P218" s="78" t="str">
        <f t="array" ref="P218">IFERROR(ROUND(IF('1.Clusters'!$H$3&lt;&gt;"",( INDEX('1.Clusters'!$C$6:$C$15,MATCH(C218,'1.Clusters'!$B$6:$B$15,0))+INDEX('1.Clusters'!$F$6:$F$15,MATCH(D218,'1.Clusters'!$E$6:$E$15,0))+INDEX('1.Clusters'!$I$6:$I$15,MATCH(E218,'1.Clusters'!$H$6:$H$15,0)))/3,( INDEX('1.Clusters'!$C$6:$C$15,MATCH(C218,'1.Clusters'!$B$6:$B$15,0))+INDEX('1.Clusters'!$F$6:$F$15,MATCH(D218,'1.Clusters'!$E$6:$E$15,0)))/2),3),"")</f>
        <v/>
      </c>
      <c r="Q218" s="79" t="str">
        <f t="shared" si="4"/>
        <v/>
      </c>
    </row>
    <row r="219" ht="15.75" customHeight="1">
      <c r="B219" s="81"/>
      <c r="C219" s="82"/>
      <c r="D219" s="82"/>
      <c r="E219" s="82"/>
      <c r="F219" s="84"/>
      <c r="G219" s="85"/>
      <c r="H219" s="71"/>
      <c r="I219" s="72"/>
      <c r="J219" s="73"/>
      <c r="K219" s="74"/>
      <c r="L219" s="75"/>
      <c r="M219" s="76">
        <f t="shared" si="1"/>
        <v>0</v>
      </c>
      <c r="N219" s="77" t="str">
        <f t="shared" si="2"/>
        <v/>
      </c>
      <c r="O219" s="78" t="str">
        <f t="shared" si="3"/>
        <v/>
      </c>
      <c r="P219" s="78" t="str">
        <f t="array" ref="P219">IFERROR(ROUND(IF('1.Clusters'!$H$3&lt;&gt;"",( INDEX('1.Clusters'!$C$6:$C$15,MATCH(C219,'1.Clusters'!$B$6:$B$15,0))+INDEX('1.Clusters'!$F$6:$F$15,MATCH(D219,'1.Clusters'!$E$6:$E$15,0))+INDEX('1.Clusters'!$I$6:$I$15,MATCH(E219,'1.Clusters'!$H$6:$H$15,0)))/3,( INDEX('1.Clusters'!$C$6:$C$15,MATCH(C219,'1.Clusters'!$B$6:$B$15,0))+INDEX('1.Clusters'!$F$6:$F$15,MATCH(D219,'1.Clusters'!$E$6:$E$15,0)))/2),3),"")</f>
        <v/>
      </c>
      <c r="Q219" s="79" t="str">
        <f t="shared" si="4"/>
        <v/>
      </c>
    </row>
    <row r="220" ht="15.75" customHeight="1">
      <c r="B220" s="81"/>
      <c r="C220" s="82"/>
      <c r="D220" s="82"/>
      <c r="E220" s="82"/>
      <c r="F220" s="84"/>
      <c r="G220" s="85"/>
      <c r="H220" s="71"/>
      <c r="I220" s="72"/>
      <c r="J220" s="73"/>
      <c r="K220" s="74"/>
      <c r="L220" s="75"/>
      <c r="M220" s="76">
        <f t="shared" si="1"/>
        <v>0</v>
      </c>
      <c r="N220" s="77" t="str">
        <f t="shared" si="2"/>
        <v/>
      </c>
      <c r="O220" s="78" t="str">
        <f t="shared" si="3"/>
        <v/>
      </c>
      <c r="P220" s="78" t="str">
        <f t="array" ref="P220">IFERROR(ROUND(IF('1.Clusters'!$H$3&lt;&gt;"",( INDEX('1.Clusters'!$C$6:$C$15,MATCH(C220,'1.Clusters'!$B$6:$B$15,0))+INDEX('1.Clusters'!$F$6:$F$15,MATCH(D220,'1.Clusters'!$E$6:$E$15,0))+INDEX('1.Clusters'!$I$6:$I$15,MATCH(E220,'1.Clusters'!$H$6:$H$15,0)))/3,( INDEX('1.Clusters'!$C$6:$C$15,MATCH(C220,'1.Clusters'!$B$6:$B$15,0))+INDEX('1.Clusters'!$F$6:$F$15,MATCH(D220,'1.Clusters'!$E$6:$E$15,0)))/2),3),"")</f>
        <v/>
      </c>
      <c r="Q220" s="79" t="str">
        <f t="shared" si="4"/>
        <v/>
      </c>
    </row>
    <row r="221" ht="15.75" customHeight="1">
      <c r="B221" s="81"/>
      <c r="C221" s="82"/>
      <c r="D221" s="82"/>
      <c r="E221" s="82"/>
      <c r="F221" s="84"/>
      <c r="G221" s="85"/>
      <c r="H221" s="71"/>
      <c r="I221" s="72"/>
      <c r="J221" s="73"/>
      <c r="K221" s="74"/>
      <c r="L221" s="75"/>
      <c r="M221" s="76">
        <f t="shared" si="1"/>
        <v>0</v>
      </c>
      <c r="N221" s="77" t="str">
        <f t="shared" si="2"/>
        <v/>
      </c>
      <c r="O221" s="78" t="str">
        <f t="shared" si="3"/>
        <v/>
      </c>
      <c r="P221" s="78" t="str">
        <f t="array" ref="P221">IFERROR(ROUND(IF('1.Clusters'!$H$3&lt;&gt;"",( INDEX('1.Clusters'!$C$6:$C$15,MATCH(C221,'1.Clusters'!$B$6:$B$15,0))+INDEX('1.Clusters'!$F$6:$F$15,MATCH(D221,'1.Clusters'!$E$6:$E$15,0))+INDEX('1.Clusters'!$I$6:$I$15,MATCH(E221,'1.Clusters'!$H$6:$H$15,0)))/3,( INDEX('1.Clusters'!$C$6:$C$15,MATCH(C221,'1.Clusters'!$B$6:$B$15,0))+INDEX('1.Clusters'!$F$6:$F$15,MATCH(D221,'1.Clusters'!$E$6:$E$15,0)))/2),3),"")</f>
        <v/>
      </c>
      <c r="Q221" s="79" t="str">
        <f t="shared" si="4"/>
        <v/>
      </c>
    </row>
    <row r="222" ht="15.75" customHeight="1">
      <c r="B222" s="81"/>
      <c r="C222" s="82"/>
      <c r="D222" s="82"/>
      <c r="E222" s="82"/>
      <c r="F222" s="84"/>
      <c r="G222" s="85"/>
      <c r="H222" s="71"/>
      <c r="I222" s="72"/>
      <c r="J222" s="73"/>
      <c r="K222" s="74"/>
      <c r="L222" s="75"/>
      <c r="M222" s="76">
        <f t="shared" si="1"/>
        <v>0</v>
      </c>
      <c r="N222" s="77" t="str">
        <f t="shared" si="2"/>
        <v/>
      </c>
      <c r="O222" s="78" t="str">
        <f t="shared" si="3"/>
        <v/>
      </c>
      <c r="P222" s="78" t="str">
        <f t="array" ref="P222">IFERROR(ROUND(IF('1.Clusters'!$H$3&lt;&gt;"",( INDEX('1.Clusters'!$C$6:$C$15,MATCH(C222,'1.Clusters'!$B$6:$B$15,0))+INDEX('1.Clusters'!$F$6:$F$15,MATCH(D222,'1.Clusters'!$E$6:$E$15,0))+INDEX('1.Clusters'!$I$6:$I$15,MATCH(E222,'1.Clusters'!$H$6:$H$15,0)))/3,( INDEX('1.Clusters'!$C$6:$C$15,MATCH(C222,'1.Clusters'!$B$6:$B$15,0))+INDEX('1.Clusters'!$F$6:$F$15,MATCH(D222,'1.Clusters'!$E$6:$E$15,0)))/2),3),"")</f>
        <v/>
      </c>
      <c r="Q222" s="79" t="str">
        <f t="shared" si="4"/>
        <v/>
      </c>
    </row>
    <row r="223" ht="15.75" customHeight="1">
      <c r="B223" s="81"/>
      <c r="C223" s="82"/>
      <c r="D223" s="82"/>
      <c r="E223" s="82"/>
      <c r="F223" s="84"/>
      <c r="G223" s="85"/>
      <c r="H223" s="71"/>
      <c r="I223" s="72"/>
      <c r="J223" s="73"/>
      <c r="K223" s="74"/>
      <c r="L223" s="75"/>
      <c r="M223" s="76">
        <f t="shared" si="1"/>
        <v>0</v>
      </c>
      <c r="N223" s="77" t="str">
        <f t="shared" si="2"/>
        <v/>
      </c>
      <c r="O223" s="78" t="str">
        <f t="shared" si="3"/>
        <v/>
      </c>
      <c r="P223" s="78" t="str">
        <f t="array" ref="P223">IFERROR(ROUND(IF('1.Clusters'!$H$3&lt;&gt;"",( INDEX('1.Clusters'!$C$6:$C$15,MATCH(C223,'1.Clusters'!$B$6:$B$15,0))+INDEX('1.Clusters'!$F$6:$F$15,MATCH(D223,'1.Clusters'!$E$6:$E$15,0))+INDEX('1.Clusters'!$I$6:$I$15,MATCH(E223,'1.Clusters'!$H$6:$H$15,0)))/3,( INDEX('1.Clusters'!$C$6:$C$15,MATCH(C223,'1.Clusters'!$B$6:$B$15,0))+INDEX('1.Clusters'!$F$6:$F$15,MATCH(D223,'1.Clusters'!$E$6:$E$15,0)))/2),3),"")</f>
        <v/>
      </c>
      <c r="Q223" s="79" t="str">
        <f t="shared" si="4"/>
        <v/>
      </c>
    </row>
    <row r="224" ht="15.75" customHeight="1">
      <c r="B224" s="81"/>
      <c r="C224" s="82"/>
      <c r="D224" s="82"/>
      <c r="E224" s="82"/>
      <c r="F224" s="84"/>
      <c r="G224" s="85"/>
      <c r="H224" s="71"/>
      <c r="I224" s="72"/>
      <c r="J224" s="73"/>
      <c r="K224" s="74"/>
      <c r="L224" s="75"/>
      <c r="M224" s="76">
        <f t="shared" si="1"/>
        <v>0</v>
      </c>
      <c r="N224" s="77" t="str">
        <f t="shared" si="2"/>
        <v/>
      </c>
      <c r="O224" s="78" t="str">
        <f t="shared" si="3"/>
        <v/>
      </c>
      <c r="P224" s="78" t="str">
        <f t="array" ref="P224">IFERROR(ROUND(IF('1.Clusters'!$H$3&lt;&gt;"",( INDEX('1.Clusters'!$C$6:$C$15,MATCH(C224,'1.Clusters'!$B$6:$B$15,0))+INDEX('1.Clusters'!$F$6:$F$15,MATCH(D224,'1.Clusters'!$E$6:$E$15,0))+INDEX('1.Clusters'!$I$6:$I$15,MATCH(E224,'1.Clusters'!$H$6:$H$15,0)))/3,( INDEX('1.Clusters'!$C$6:$C$15,MATCH(C224,'1.Clusters'!$B$6:$B$15,0))+INDEX('1.Clusters'!$F$6:$F$15,MATCH(D224,'1.Clusters'!$E$6:$E$15,0)))/2),3),"")</f>
        <v/>
      </c>
      <c r="Q224" s="79" t="str">
        <f t="shared" si="4"/>
        <v/>
      </c>
    </row>
    <row r="225" ht="15.75" customHeight="1">
      <c r="B225" s="81"/>
      <c r="C225" s="82"/>
      <c r="D225" s="82"/>
      <c r="E225" s="82"/>
      <c r="F225" s="84"/>
      <c r="G225" s="85"/>
      <c r="H225" s="71"/>
      <c r="I225" s="72"/>
      <c r="J225" s="73"/>
      <c r="K225" s="74"/>
      <c r="L225" s="75"/>
      <c r="M225" s="76">
        <f t="shared" si="1"/>
        <v>0</v>
      </c>
      <c r="N225" s="77" t="str">
        <f t="shared" si="2"/>
        <v/>
      </c>
      <c r="O225" s="78" t="str">
        <f t="shared" si="3"/>
        <v/>
      </c>
      <c r="P225" s="78" t="str">
        <f t="array" ref="P225">IFERROR(ROUND(IF('1.Clusters'!$H$3&lt;&gt;"",( INDEX('1.Clusters'!$C$6:$C$15,MATCH(C225,'1.Clusters'!$B$6:$B$15,0))+INDEX('1.Clusters'!$F$6:$F$15,MATCH(D225,'1.Clusters'!$E$6:$E$15,0))+INDEX('1.Clusters'!$I$6:$I$15,MATCH(E225,'1.Clusters'!$H$6:$H$15,0)))/3,( INDEX('1.Clusters'!$C$6:$C$15,MATCH(C225,'1.Clusters'!$B$6:$B$15,0))+INDEX('1.Clusters'!$F$6:$F$15,MATCH(D225,'1.Clusters'!$E$6:$E$15,0)))/2),3),"")</f>
        <v/>
      </c>
      <c r="Q225" s="79" t="str">
        <f t="shared" si="4"/>
        <v/>
      </c>
    </row>
    <row r="226" ht="15.75" customHeight="1">
      <c r="B226" s="81"/>
      <c r="C226" s="82"/>
      <c r="D226" s="82"/>
      <c r="E226" s="82"/>
      <c r="F226" s="84"/>
      <c r="G226" s="85"/>
      <c r="H226" s="71"/>
      <c r="I226" s="72"/>
      <c r="J226" s="73"/>
      <c r="K226" s="74"/>
      <c r="L226" s="75"/>
      <c r="M226" s="76">
        <f t="shared" si="1"/>
        <v>0</v>
      </c>
      <c r="N226" s="77" t="str">
        <f t="shared" si="2"/>
        <v/>
      </c>
      <c r="O226" s="78" t="str">
        <f t="shared" si="3"/>
        <v/>
      </c>
      <c r="P226" s="78" t="str">
        <f t="array" ref="P226">IFERROR(ROUND(IF('1.Clusters'!$H$3&lt;&gt;"",( INDEX('1.Clusters'!$C$6:$C$15,MATCH(C226,'1.Clusters'!$B$6:$B$15,0))+INDEX('1.Clusters'!$F$6:$F$15,MATCH(D226,'1.Clusters'!$E$6:$E$15,0))+INDEX('1.Clusters'!$I$6:$I$15,MATCH(E226,'1.Clusters'!$H$6:$H$15,0)))/3,( INDEX('1.Clusters'!$C$6:$C$15,MATCH(C226,'1.Clusters'!$B$6:$B$15,0))+INDEX('1.Clusters'!$F$6:$F$15,MATCH(D226,'1.Clusters'!$E$6:$E$15,0)))/2),3),"")</f>
        <v/>
      </c>
      <c r="Q226" s="79" t="str">
        <f t="shared" si="4"/>
        <v/>
      </c>
    </row>
    <row r="227" ht="15.75" customHeight="1">
      <c r="B227" s="81"/>
      <c r="C227" s="82"/>
      <c r="D227" s="82"/>
      <c r="E227" s="82"/>
      <c r="F227" s="84"/>
      <c r="G227" s="85"/>
      <c r="H227" s="71"/>
      <c r="I227" s="72"/>
      <c r="J227" s="73"/>
      <c r="K227" s="74"/>
      <c r="L227" s="75"/>
      <c r="M227" s="76">
        <f t="shared" si="1"/>
        <v>0</v>
      </c>
      <c r="N227" s="77" t="str">
        <f t="shared" si="2"/>
        <v/>
      </c>
      <c r="O227" s="78" t="str">
        <f t="shared" si="3"/>
        <v/>
      </c>
      <c r="P227" s="78" t="str">
        <f t="array" ref="P227">IFERROR(ROUND(IF('1.Clusters'!$H$3&lt;&gt;"",( INDEX('1.Clusters'!$C$6:$C$15,MATCH(C227,'1.Clusters'!$B$6:$B$15,0))+INDEX('1.Clusters'!$F$6:$F$15,MATCH(D227,'1.Clusters'!$E$6:$E$15,0))+INDEX('1.Clusters'!$I$6:$I$15,MATCH(E227,'1.Clusters'!$H$6:$H$15,0)))/3,( INDEX('1.Clusters'!$C$6:$C$15,MATCH(C227,'1.Clusters'!$B$6:$B$15,0))+INDEX('1.Clusters'!$F$6:$F$15,MATCH(D227,'1.Clusters'!$E$6:$E$15,0)))/2),3),"")</f>
        <v/>
      </c>
      <c r="Q227" s="79" t="str">
        <f t="shared" si="4"/>
        <v/>
      </c>
    </row>
    <row r="228" ht="15.75" customHeight="1">
      <c r="B228" s="81"/>
      <c r="C228" s="82"/>
      <c r="D228" s="82"/>
      <c r="E228" s="82"/>
      <c r="F228" s="84"/>
      <c r="G228" s="85"/>
      <c r="H228" s="71"/>
      <c r="I228" s="72"/>
      <c r="J228" s="73"/>
      <c r="K228" s="74"/>
      <c r="L228" s="75"/>
      <c r="M228" s="76">
        <f t="shared" si="1"/>
        <v>0</v>
      </c>
      <c r="N228" s="77" t="str">
        <f t="shared" si="2"/>
        <v/>
      </c>
      <c r="O228" s="78" t="str">
        <f t="shared" si="3"/>
        <v/>
      </c>
      <c r="P228" s="78" t="str">
        <f t="array" ref="P228">IFERROR(ROUND(IF('1.Clusters'!$H$3&lt;&gt;"",( INDEX('1.Clusters'!$C$6:$C$15,MATCH(C228,'1.Clusters'!$B$6:$B$15,0))+INDEX('1.Clusters'!$F$6:$F$15,MATCH(D228,'1.Clusters'!$E$6:$E$15,0))+INDEX('1.Clusters'!$I$6:$I$15,MATCH(E228,'1.Clusters'!$H$6:$H$15,0)))/3,( INDEX('1.Clusters'!$C$6:$C$15,MATCH(C228,'1.Clusters'!$B$6:$B$15,0))+INDEX('1.Clusters'!$F$6:$F$15,MATCH(D228,'1.Clusters'!$E$6:$E$15,0)))/2),3),"")</f>
        <v/>
      </c>
      <c r="Q228" s="79" t="str">
        <f t="shared" si="4"/>
        <v/>
      </c>
    </row>
    <row r="229" ht="15.75" customHeight="1">
      <c r="B229" s="81"/>
      <c r="C229" s="82"/>
      <c r="D229" s="82"/>
      <c r="E229" s="82"/>
      <c r="F229" s="84"/>
      <c r="G229" s="85"/>
      <c r="H229" s="71"/>
      <c r="I229" s="72"/>
      <c r="J229" s="73"/>
      <c r="K229" s="74"/>
      <c r="L229" s="75"/>
      <c r="M229" s="76">
        <f t="shared" si="1"/>
        <v>0</v>
      </c>
      <c r="N229" s="77" t="str">
        <f t="shared" si="2"/>
        <v/>
      </c>
      <c r="O229" s="78" t="str">
        <f t="shared" si="3"/>
        <v/>
      </c>
      <c r="P229" s="78" t="str">
        <f t="array" ref="P229">IFERROR(ROUND(IF('1.Clusters'!$H$3&lt;&gt;"",( INDEX('1.Clusters'!$C$6:$C$15,MATCH(C229,'1.Clusters'!$B$6:$B$15,0))+INDEX('1.Clusters'!$F$6:$F$15,MATCH(D229,'1.Clusters'!$E$6:$E$15,0))+INDEX('1.Clusters'!$I$6:$I$15,MATCH(E229,'1.Clusters'!$H$6:$H$15,0)))/3,( INDEX('1.Clusters'!$C$6:$C$15,MATCH(C229,'1.Clusters'!$B$6:$B$15,0))+INDEX('1.Clusters'!$F$6:$F$15,MATCH(D229,'1.Clusters'!$E$6:$E$15,0)))/2),3),"")</f>
        <v/>
      </c>
      <c r="Q229" s="79" t="str">
        <f t="shared" si="4"/>
        <v/>
      </c>
    </row>
    <row r="230" ht="15.75" customHeight="1">
      <c r="B230" s="81"/>
      <c r="C230" s="82"/>
      <c r="D230" s="82"/>
      <c r="E230" s="82"/>
      <c r="F230" s="84"/>
      <c r="G230" s="85"/>
      <c r="H230" s="71"/>
      <c r="I230" s="72"/>
      <c r="J230" s="73"/>
      <c r="K230" s="74"/>
      <c r="L230" s="75"/>
      <c r="M230" s="76">
        <f t="shared" si="1"/>
        <v>0</v>
      </c>
      <c r="N230" s="77" t="str">
        <f t="shared" si="2"/>
        <v/>
      </c>
      <c r="O230" s="78" t="str">
        <f t="shared" si="3"/>
        <v/>
      </c>
      <c r="P230" s="78" t="str">
        <f t="array" ref="P230">IFERROR(ROUND(IF('1.Clusters'!$H$3&lt;&gt;"",( INDEX('1.Clusters'!$C$6:$C$15,MATCH(C230,'1.Clusters'!$B$6:$B$15,0))+INDEX('1.Clusters'!$F$6:$F$15,MATCH(D230,'1.Clusters'!$E$6:$E$15,0))+INDEX('1.Clusters'!$I$6:$I$15,MATCH(E230,'1.Clusters'!$H$6:$H$15,0)))/3,( INDEX('1.Clusters'!$C$6:$C$15,MATCH(C230,'1.Clusters'!$B$6:$B$15,0))+INDEX('1.Clusters'!$F$6:$F$15,MATCH(D230,'1.Clusters'!$E$6:$E$15,0)))/2),3),"")</f>
        <v/>
      </c>
      <c r="Q230" s="79" t="str">
        <f t="shared" si="4"/>
        <v/>
      </c>
    </row>
    <row r="231" ht="15.75" customHeight="1">
      <c r="B231" s="81"/>
      <c r="C231" s="82"/>
      <c r="D231" s="82"/>
      <c r="E231" s="82"/>
      <c r="F231" s="84"/>
      <c r="G231" s="85"/>
      <c r="H231" s="71"/>
      <c r="I231" s="72"/>
      <c r="J231" s="73"/>
      <c r="K231" s="74"/>
      <c r="L231" s="75"/>
      <c r="M231" s="76">
        <f t="shared" si="1"/>
        <v>0</v>
      </c>
      <c r="N231" s="77" t="str">
        <f t="shared" si="2"/>
        <v/>
      </c>
      <c r="O231" s="78" t="str">
        <f t="shared" si="3"/>
        <v/>
      </c>
      <c r="P231" s="78" t="str">
        <f t="array" ref="P231">IFERROR(ROUND(IF('1.Clusters'!$H$3&lt;&gt;"",( INDEX('1.Clusters'!$C$6:$C$15,MATCH(C231,'1.Clusters'!$B$6:$B$15,0))+INDEX('1.Clusters'!$F$6:$F$15,MATCH(D231,'1.Clusters'!$E$6:$E$15,0))+INDEX('1.Clusters'!$I$6:$I$15,MATCH(E231,'1.Clusters'!$H$6:$H$15,0)))/3,( INDEX('1.Clusters'!$C$6:$C$15,MATCH(C231,'1.Clusters'!$B$6:$B$15,0))+INDEX('1.Clusters'!$F$6:$F$15,MATCH(D231,'1.Clusters'!$E$6:$E$15,0)))/2),3),"")</f>
        <v/>
      </c>
      <c r="Q231" s="79" t="str">
        <f t="shared" si="4"/>
        <v/>
      </c>
    </row>
    <row r="232" ht="15.75" customHeight="1">
      <c r="B232" s="81"/>
      <c r="C232" s="82"/>
      <c r="D232" s="82"/>
      <c r="E232" s="82"/>
      <c r="F232" s="84"/>
      <c r="G232" s="85"/>
      <c r="H232" s="71"/>
      <c r="I232" s="72"/>
      <c r="J232" s="73"/>
      <c r="K232" s="74"/>
      <c r="L232" s="75"/>
      <c r="M232" s="76">
        <f t="shared" si="1"/>
        <v>0</v>
      </c>
      <c r="N232" s="77" t="str">
        <f t="shared" si="2"/>
        <v/>
      </c>
      <c r="O232" s="78" t="str">
        <f t="shared" si="3"/>
        <v/>
      </c>
      <c r="P232" s="78" t="str">
        <f t="array" ref="P232">IFERROR(ROUND(IF('1.Clusters'!$H$3&lt;&gt;"",( INDEX('1.Clusters'!$C$6:$C$15,MATCH(C232,'1.Clusters'!$B$6:$B$15,0))+INDEX('1.Clusters'!$F$6:$F$15,MATCH(D232,'1.Clusters'!$E$6:$E$15,0))+INDEX('1.Clusters'!$I$6:$I$15,MATCH(E232,'1.Clusters'!$H$6:$H$15,0)))/3,( INDEX('1.Clusters'!$C$6:$C$15,MATCH(C232,'1.Clusters'!$B$6:$B$15,0))+INDEX('1.Clusters'!$F$6:$F$15,MATCH(D232,'1.Clusters'!$E$6:$E$15,0)))/2),3),"")</f>
        <v/>
      </c>
      <c r="Q232" s="79" t="str">
        <f t="shared" si="4"/>
        <v/>
      </c>
    </row>
    <row r="233" ht="15.75" customHeight="1">
      <c r="B233" s="81"/>
      <c r="C233" s="82"/>
      <c r="D233" s="82"/>
      <c r="E233" s="82"/>
      <c r="F233" s="84"/>
      <c r="G233" s="85"/>
      <c r="H233" s="71"/>
      <c r="I233" s="72"/>
      <c r="J233" s="73"/>
      <c r="K233" s="74"/>
      <c r="L233" s="75"/>
      <c r="M233" s="76">
        <f t="shared" si="1"/>
        <v>0</v>
      </c>
      <c r="N233" s="77" t="str">
        <f t="shared" si="2"/>
        <v/>
      </c>
      <c r="O233" s="78" t="str">
        <f t="shared" si="3"/>
        <v/>
      </c>
      <c r="P233" s="78" t="str">
        <f t="array" ref="P233">IFERROR(ROUND(IF('1.Clusters'!$H$3&lt;&gt;"",( INDEX('1.Clusters'!$C$6:$C$15,MATCH(C233,'1.Clusters'!$B$6:$B$15,0))+INDEX('1.Clusters'!$F$6:$F$15,MATCH(D233,'1.Clusters'!$E$6:$E$15,0))+INDEX('1.Clusters'!$I$6:$I$15,MATCH(E233,'1.Clusters'!$H$6:$H$15,0)))/3,( INDEX('1.Clusters'!$C$6:$C$15,MATCH(C233,'1.Clusters'!$B$6:$B$15,0))+INDEX('1.Clusters'!$F$6:$F$15,MATCH(D233,'1.Clusters'!$E$6:$E$15,0)))/2),3),"")</f>
        <v/>
      </c>
      <c r="Q233" s="79" t="str">
        <f t="shared" si="4"/>
        <v/>
      </c>
    </row>
    <row r="234" ht="15.75" customHeight="1">
      <c r="B234" s="81"/>
      <c r="C234" s="82"/>
      <c r="D234" s="82"/>
      <c r="E234" s="82"/>
      <c r="F234" s="84"/>
      <c r="G234" s="85"/>
      <c r="H234" s="71"/>
      <c r="I234" s="72"/>
      <c r="J234" s="73"/>
      <c r="K234" s="74"/>
      <c r="L234" s="75"/>
      <c r="M234" s="76">
        <f t="shared" si="1"/>
        <v>0</v>
      </c>
      <c r="N234" s="77" t="str">
        <f t="shared" si="2"/>
        <v/>
      </c>
      <c r="O234" s="78" t="str">
        <f t="shared" si="3"/>
        <v/>
      </c>
      <c r="P234" s="78" t="str">
        <f t="array" ref="P234">IFERROR(ROUND(IF('1.Clusters'!$H$3&lt;&gt;"",( INDEX('1.Clusters'!$C$6:$C$15,MATCH(C234,'1.Clusters'!$B$6:$B$15,0))+INDEX('1.Clusters'!$F$6:$F$15,MATCH(D234,'1.Clusters'!$E$6:$E$15,0))+INDEX('1.Clusters'!$I$6:$I$15,MATCH(E234,'1.Clusters'!$H$6:$H$15,0)))/3,( INDEX('1.Clusters'!$C$6:$C$15,MATCH(C234,'1.Clusters'!$B$6:$B$15,0))+INDEX('1.Clusters'!$F$6:$F$15,MATCH(D234,'1.Clusters'!$E$6:$E$15,0)))/2),3),"")</f>
        <v/>
      </c>
      <c r="Q234" s="79" t="str">
        <f t="shared" si="4"/>
        <v/>
      </c>
    </row>
    <row r="235" ht="15.75" customHeight="1">
      <c r="B235" s="81"/>
      <c r="C235" s="82"/>
      <c r="D235" s="82"/>
      <c r="E235" s="82"/>
      <c r="F235" s="84"/>
      <c r="G235" s="85"/>
      <c r="H235" s="71"/>
      <c r="I235" s="72"/>
      <c r="J235" s="73"/>
      <c r="K235" s="74"/>
      <c r="L235" s="75"/>
      <c r="M235" s="76">
        <f t="shared" si="1"/>
        <v>0</v>
      </c>
      <c r="N235" s="77" t="str">
        <f t="shared" si="2"/>
        <v/>
      </c>
      <c r="O235" s="78" t="str">
        <f t="shared" si="3"/>
        <v/>
      </c>
      <c r="P235" s="78" t="str">
        <f t="array" ref="P235">IFERROR(ROUND(IF('1.Clusters'!$H$3&lt;&gt;"",( INDEX('1.Clusters'!$C$6:$C$15,MATCH(C235,'1.Clusters'!$B$6:$B$15,0))+INDEX('1.Clusters'!$F$6:$F$15,MATCH(D235,'1.Clusters'!$E$6:$E$15,0))+INDEX('1.Clusters'!$I$6:$I$15,MATCH(E235,'1.Clusters'!$H$6:$H$15,0)))/3,( INDEX('1.Clusters'!$C$6:$C$15,MATCH(C235,'1.Clusters'!$B$6:$B$15,0))+INDEX('1.Clusters'!$F$6:$F$15,MATCH(D235,'1.Clusters'!$E$6:$E$15,0)))/2),3),"")</f>
        <v/>
      </c>
      <c r="Q235" s="79" t="str">
        <f t="shared" si="4"/>
        <v/>
      </c>
    </row>
    <row r="236" ht="15.75" customHeight="1">
      <c r="B236" s="81"/>
      <c r="C236" s="82"/>
      <c r="D236" s="82"/>
      <c r="E236" s="82"/>
      <c r="F236" s="84"/>
      <c r="G236" s="85"/>
      <c r="H236" s="71"/>
      <c r="I236" s="72"/>
      <c r="J236" s="73"/>
      <c r="K236" s="74"/>
      <c r="L236" s="75"/>
      <c r="M236" s="76">
        <f t="shared" si="1"/>
        <v>0</v>
      </c>
      <c r="N236" s="77" t="str">
        <f t="shared" si="2"/>
        <v/>
      </c>
      <c r="O236" s="78" t="str">
        <f t="shared" si="3"/>
        <v/>
      </c>
      <c r="P236" s="78" t="str">
        <f t="array" ref="P236">IFERROR(ROUND(IF('1.Clusters'!$H$3&lt;&gt;"",( INDEX('1.Clusters'!$C$6:$C$15,MATCH(C236,'1.Clusters'!$B$6:$B$15,0))+INDEX('1.Clusters'!$F$6:$F$15,MATCH(D236,'1.Clusters'!$E$6:$E$15,0))+INDEX('1.Clusters'!$I$6:$I$15,MATCH(E236,'1.Clusters'!$H$6:$H$15,0)))/3,( INDEX('1.Clusters'!$C$6:$C$15,MATCH(C236,'1.Clusters'!$B$6:$B$15,0))+INDEX('1.Clusters'!$F$6:$F$15,MATCH(D236,'1.Clusters'!$E$6:$E$15,0)))/2),3),"")</f>
        <v/>
      </c>
      <c r="Q236" s="79" t="str">
        <f t="shared" si="4"/>
        <v/>
      </c>
    </row>
    <row r="237" ht="15.75" customHeight="1">
      <c r="B237" s="81"/>
      <c r="C237" s="82"/>
      <c r="D237" s="82"/>
      <c r="E237" s="82"/>
      <c r="F237" s="84"/>
      <c r="G237" s="85"/>
      <c r="H237" s="71"/>
      <c r="I237" s="72"/>
      <c r="J237" s="73"/>
      <c r="K237" s="74"/>
      <c r="L237" s="75"/>
      <c r="M237" s="76">
        <f t="shared" si="1"/>
        <v>0</v>
      </c>
      <c r="N237" s="77" t="str">
        <f t="shared" si="2"/>
        <v/>
      </c>
      <c r="O237" s="78" t="str">
        <f t="shared" si="3"/>
        <v/>
      </c>
      <c r="P237" s="78" t="str">
        <f t="array" ref="P237">IFERROR(ROUND(IF('1.Clusters'!$H$3&lt;&gt;"",( INDEX('1.Clusters'!$C$6:$C$15,MATCH(C237,'1.Clusters'!$B$6:$B$15,0))+INDEX('1.Clusters'!$F$6:$F$15,MATCH(D237,'1.Clusters'!$E$6:$E$15,0))+INDEX('1.Clusters'!$I$6:$I$15,MATCH(E237,'1.Clusters'!$H$6:$H$15,0)))/3,( INDEX('1.Clusters'!$C$6:$C$15,MATCH(C237,'1.Clusters'!$B$6:$B$15,0))+INDEX('1.Clusters'!$F$6:$F$15,MATCH(D237,'1.Clusters'!$E$6:$E$15,0)))/2),3),"")</f>
        <v/>
      </c>
      <c r="Q237" s="79" t="str">
        <f t="shared" si="4"/>
        <v/>
      </c>
    </row>
    <row r="238" ht="15.75" customHeight="1">
      <c r="B238" s="81"/>
      <c r="C238" s="82"/>
      <c r="D238" s="82"/>
      <c r="E238" s="82"/>
      <c r="F238" s="84"/>
      <c r="G238" s="85"/>
      <c r="H238" s="71"/>
      <c r="I238" s="72"/>
      <c r="J238" s="73"/>
      <c r="K238" s="74"/>
      <c r="L238" s="75"/>
      <c r="M238" s="76">
        <f t="shared" si="1"/>
        <v>0</v>
      </c>
      <c r="N238" s="77" t="str">
        <f t="shared" si="2"/>
        <v/>
      </c>
      <c r="O238" s="78" t="str">
        <f t="shared" si="3"/>
        <v/>
      </c>
      <c r="P238" s="78" t="str">
        <f t="array" ref="P238">IFERROR(ROUND(IF('1.Clusters'!$H$3&lt;&gt;"",( INDEX('1.Clusters'!$C$6:$C$15,MATCH(C238,'1.Clusters'!$B$6:$B$15,0))+INDEX('1.Clusters'!$F$6:$F$15,MATCH(D238,'1.Clusters'!$E$6:$E$15,0))+INDEX('1.Clusters'!$I$6:$I$15,MATCH(E238,'1.Clusters'!$H$6:$H$15,0)))/3,( INDEX('1.Clusters'!$C$6:$C$15,MATCH(C238,'1.Clusters'!$B$6:$B$15,0))+INDEX('1.Clusters'!$F$6:$F$15,MATCH(D238,'1.Clusters'!$E$6:$E$15,0)))/2),3),"")</f>
        <v/>
      </c>
      <c r="Q238" s="79" t="str">
        <f t="shared" si="4"/>
        <v/>
      </c>
    </row>
    <row r="239" ht="15.75" customHeight="1">
      <c r="B239" s="81"/>
      <c r="C239" s="82"/>
      <c r="D239" s="82"/>
      <c r="E239" s="82"/>
      <c r="F239" s="84"/>
      <c r="G239" s="85"/>
      <c r="H239" s="71"/>
      <c r="I239" s="72"/>
      <c r="J239" s="73"/>
      <c r="K239" s="74"/>
      <c r="L239" s="75"/>
      <c r="M239" s="76">
        <f t="shared" si="1"/>
        <v>0</v>
      </c>
      <c r="N239" s="77" t="str">
        <f t="shared" si="2"/>
        <v/>
      </c>
      <c r="O239" s="78" t="str">
        <f t="shared" si="3"/>
        <v/>
      </c>
      <c r="P239" s="78" t="str">
        <f t="array" ref="P239">IFERROR(ROUND(IF('1.Clusters'!$H$3&lt;&gt;"",( INDEX('1.Clusters'!$C$6:$C$15,MATCH(C239,'1.Clusters'!$B$6:$B$15,0))+INDEX('1.Clusters'!$F$6:$F$15,MATCH(D239,'1.Clusters'!$E$6:$E$15,0))+INDEX('1.Clusters'!$I$6:$I$15,MATCH(E239,'1.Clusters'!$H$6:$H$15,0)))/3,( INDEX('1.Clusters'!$C$6:$C$15,MATCH(C239,'1.Clusters'!$B$6:$B$15,0))+INDEX('1.Clusters'!$F$6:$F$15,MATCH(D239,'1.Clusters'!$E$6:$E$15,0)))/2),3),"")</f>
        <v/>
      </c>
      <c r="Q239" s="79" t="str">
        <f t="shared" si="4"/>
        <v/>
      </c>
    </row>
    <row r="240" ht="15.75" customHeight="1">
      <c r="B240" s="81"/>
      <c r="C240" s="82"/>
      <c r="D240" s="82"/>
      <c r="E240" s="82"/>
      <c r="F240" s="84"/>
      <c r="G240" s="85"/>
      <c r="H240" s="71"/>
      <c r="I240" s="72"/>
      <c r="J240" s="73"/>
      <c r="K240" s="74"/>
      <c r="L240" s="75"/>
      <c r="M240" s="76">
        <f t="shared" si="1"/>
        <v>0</v>
      </c>
      <c r="N240" s="77" t="str">
        <f t="shared" si="2"/>
        <v/>
      </c>
      <c r="O240" s="78" t="str">
        <f t="shared" si="3"/>
        <v/>
      </c>
      <c r="P240" s="78" t="str">
        <f t="array" ref="P240">IFERROR(ROUND(IF('1.Clusters'!$H$3&lt;&gt;"",( INDEX('1.Clusters'!$C$6:$C$15,MATCH(C240,'1.Clusters'!$B$6:$B$15,0))+INDEX('1.Clusters'!$F$6:$F$15,MATCH(D240,'1.Clusters'!$E$6:$E$15,0))+INDEX('1.Clusters'!$I$6:$I$15,MATCH(E240,'1.Clusters'!$H$6:$H$15,0)))/3,( INDEX('1.Clusters'!$C$6:$C$15,MATCH(C240,'1.Clusters'!$B$6:$B$15,0))+INDEX('1.Clusters'!$F$6:$F$15,MATCH(D240,'1.Clusters'!$E$6:$E$15,0)))/2),3),"")</f>
        <v/>
      </c>
      <c r="Q240" s="79" t="str">
        <f t="shared" si="4"/>
        <v/>
      </c>
    </row>
    <row r="241" ht="15.75" customHeight="1">
      <c r="B241" s="81"/>
      <c r="C241" s="82"/>
      <c r="D241" s="82"/>
      <c r="E241" s="82"/>
      <c r="F241" s="84"/>
      <c r="G241" s="85"/>
      <c r="H241" s="71"/>
      <c r="I241" s="72"/>
      <c r="J241" s="73"/>
      <c r="K241" s="74"/>
      <c r="L241" s="75"/>
      <c r="M241" s="76">
        <f t="shared" si="1"/>
        <v>0</v>
      </c>
      <c r="N241" s="77" t="str">
        <f t="shared" si="2"/>
        <v/>
      </c>
      <c r="O241" s="78" t="str">
        <f t="shared" si="3"/>
        <v/>
      </c>
      <c r="P241" s="78" t="str">
        <f t="array" ref="P241">IFERROR(ROUND(IF('1.Clusters'!$H$3&lt;&gt;"",( INDEX('1.Clusters'!$C$6:$C$15,MATCH(C241,'1.Clusters'!$B$6:$B$15,0))+INDEX('1.Clusters'!$F$6:$F$15,MATCH(D241,'1.Clusters'!$E$6:$E$15,0))+INDEX('1.Clusters'!$I$6:$I$15,MATCH(E241,'1.Clusters'!$H$6:$H$15,0)))/3,( INDEX('1.Clusters'!$C$6:$C$15,MATCH(C241,'1.Clusters'!$B$6:$B$15,0))+INDEX('1.Clusters'!$F$6:$F$15,MATCH(D241,'1.Clusters'!$E$6:$E$15,0)))/2),3),"")</f>
        <v/>
      </c>
      <c r="Q241" s="79" t="str">
        <f t="shared" si="4"/>
        <v/>
      </c>
    </row>
    <row r="242" ht="15.75" customHeight="1">
      <c r="B242" s="81"/>
      <c r="C242" s="82"/>
      <c r="D242" s="82"/>
      <c r="E242" s="82"/>
      <c r="F242" s="84"/>
      <c r="G242" s="85"/>
      <c r="H242" s="71"/>
      <c r="I242" s="72"/>
      <c r="J242" s="73"/>
      <c r="K242" s="74"/>
      <c r="L242" s="75"/>
      <c r="M242" s="76">
        <f t="shared" si="1"/>
        <v>0</v>
      </c>
      <c r="N242" s="77" t="str">
        <f t="shared" si="2"/>
        <v/>
      </c>
      <c r="O242" s="78" t="str">
        <f t="shared" si="3"/>
        <v/>
      </c>
      <c r="P242" s="78" t="str">
        <f t="array" ref="P242">IFERROR(ROUND(IF('1.Clusters'!$H$3&lt;&gt;"",( INDEX('1.Clusters'!$C$6:$C$15,MATCH(C242,'1.Clusters'!$B$6:$B$15,0))+INDEX('1.Clusters'!$F$6:$F$15,MATCH(D242,'1.Clusters'!$E$6:$E$15,0))+INDEX('1.Clusters'!$I$6:$I$15,MATCH(E242,'1.Clusters'!$H$6:$H$15,0)))/3,( INDEX('1.Clusters'!$C$6:$C$15,MATCH(C242,'1.Clusters'!$B$6:$B$15,0))+INDEX('1.Clusters'!$F$6:$F$15,MATCH(D242,'1.Clusters'!$E$6:$E$15,0)))/2),3),"")</f>
        <v/>
      </c>
      <c r="Q242" s="79" t="str">
        <f t="shared" si="4"/>
        <v/>
      </c>
    </row>
    <row r="243" ht="15.75" customHeight="1">
      <c r="B243" s="81"/>
      <c r="C243" s="82"/>
      <c r="D243" s="82"/>
      <c r="E243" s="82"/>
      <c r="F243" s="84"/>
      <c r="G243" s="85"/>
      <c r="H243" s="71"/>
      <c r="I243" s="72"/>
      <c r="J243" s="73"/>
      <c r="K243" s="74"/>
      <c r="L243" s="75"/>
      <c r="M243" s="76">
        <f t="shared" si="1"/>
        <v>0</v>
      </c>
      <c r="N243" s="77" t="str">
        <f t="shared" si="2"/>
        <v/>
      </c>
      <c r="O243" s="78" t="str">
        <f t="shared" si="3"/>
        <v/>
      </c>
      <c r="P243" s="78" t="str">
        <f t="array" ref="P243">IFERROR(ROUND(IF('1.Clusters'!$H$3&lt;&gt;"",( INDEX('1.Clusters'!$C$6:$C$15,MATCH(C243,'1.Clusters'!$B$6:$B$15,0))+INDEX('1.Clusters'!$F$6:$F$15,MATCH(D243,'1.Clusters'!$E$6:$E$15,0))+INDEX('1.Clusters'!$I$6:$I$15,MATCH(E243,'1.Clusters'!$H$6:$H$15,0)))/3,( INDEX('1.Clusters'!$C$6:$C$15,MATCH(C243,'1.Clusters'!$B$6:$B$15,0))+INDEX('1.Clusters'!$F$6:$F$15,MATCH(D243,'1.Clusters'!$E$6:$E$15,0)))/2),3),"")</f>
        <v/>
      </c>
      <c r="Q243" s="79" t="str">
        <f t="shared" si="4"/>
        <v/>
      </c>
    </row>
    <row r="244" ht="15.75" customHeight="1">
      <c r="B244" s="81"/>
      <c r="C244" s="82"/>
      <c r="D244" s="82"/>
      <c r="E244" s="82"/>
      <c r="F244" s="84"/>
      <c r="G244" s="85"/>
      <c r="H244" s="71"/>
      <c r="I244" s="72"/>
      <c r="J244" s="73"/>
      <c r="K244" s="74"/>
      <c r="L244" s="75"/>
      <c r="M244" s="76">
        <f t="shared" si="1"/>
        <v>0</v>
      </c>
      <c r="N244" s="77" t="str">
        <f t="shared" si="2"/>
        <v/>
      </c>
      <c r="O244" s="78" t="str">
        <f t="shared" si="3"/>
        <v/>
      </c>
      <c r="P244" s="78" t="str">
        <f t="array" ref="P244">IFERROR(ROUND(IF('1.Clusters'!$H$3&lt;&gt;"",( INDEX('1.Clusters'!$C$6:$C$15,MATCH(C244,'1.Clusters'!$B$6:$B$15,0))+INDEX('1.Clusters'!$F$6:$F$15,MATCH(D244,'1.Clusters'!$E$6:$E$15,0))+INDEX('1.Clusters'!$I$6:$I$15,MATCH(E244,'1.Clusters'!$H$6:$H$15,0)))/3,( INDEX('1.Clusters'!$C$6:$C$15,MATCH(C244,'1.Clusters'!$B$6:$B$15,0))+INDEX('1.Clusters'!$F$6:$F$15,MATCH(D244,'1.Clusters'!$E$6:$E$15,0)))/2),3),"")</f>
        <v/>
      </c>
      <c r="Q244" s="79" t="str">
        <f t="shared" si="4"/>
        <v/>
      </c>
    </row>
    <row r="245" ht="15.75" customHeight="1">
      <c r="B245" s="81"/>
      <c r="C245" s="82"/>
      <c r="D245" s="82"/>
      <c r="E245" s="82"/>
      <c r="F245" s="84"/>
      <c r="G245" s="85"/>
      <c r="H245" s="71"/>
      <c r="I245" s="72"/>
      <c r="J245" s="73"/>
      <c r="K245" s="74"/>
      <c r="L245" s="75"/>
      <c r="M245" s="76">
        <f t="shared" si="1"/>
        <v>0</v>
      </c>
      <c r="N245" s="77" t="str">
        <f t="shared" si="2"/>
        <v/>
      </c>
      <c r="O245" s="78" t="str">
        <f t="shared" si="3"/>
        <v/>
      </c>
      <c r="P245" s="78" t="str">
        <f t="array" ref="P245">IFERROR(ROUND(IF('1.Clusters'!$H$3&lt;&gt;"",( INDEX('1.Clusters'!$C$6:$C$15,MATCH(C245,'1.Clusters'!$B$6:$B$15,0))+INDEX('1.Clusters'!$F$6:$F$15,MATCH(D245,'1.Clusters'!$E$6:$E$15,0))+INDEX('1.Clusters'!$I$6:$I$15,MATCH(E245,'1.Clusters'!$H$6:$H$15,0)))/3,( INDEX('1.Clusters'!$C$6:$C$15,MATCH(C245,'1.Clusters'!$B$6:$B$15,0))+INDEX('1.Clusters'!$F$6:$F$15,MATCH(D245,'1.Clusters'!$E$6:$E$15,0)))/2),3),"")</f>
        <v/>
      </c>
      <c r="Q245" s="79" t="str">
        <f t="shared" si="4"/>
        <v/>
      </c>
    </row>
    <row r="246" ht="15.75" customHeight="1">
      <c r="B246" s="81"/>
      <c r="C246" s="82"/>
      <c r="D246" s="82"/>
      <c r="E246" s="82"/>
      <c r="F246" s="84"/>
      <c r="G246" s="85"/>
      <c r="H246" s="71"/>
      <c r="I246" s="72"/>
      <c r="J246" s="73"/>
      <c r="K246" s="74"/>
      <c r="L246" s="75"/>
      <c r="M246" s="76">
        <f t="shared" si="1"/>
        <v>0</v>
      </c>
      <c r="N246" s="77" t="str">
        <f t="shared" si="2"/>
        <v/>
      </c>
      <c r="O246" s="78" t="str">
        <f t="shared" si="3"/>
        <v/>
      </c>
      <c r="P246" s="78" t="str">
        <f t="array" ref="P246">IFERROR(ROUND(IF('1.Clusters'!$H$3&lt;&gt;"",( INDEX('1.Clusters'!$C$6:$C$15,MATCH(C246,'1.Clusters'!$B$6:$B$15,0))+INDEX('1.Clusters'!$F$6:$F$15,MATCH(D246,'1.Clusters'!$E$6:$E$15,0))+INDEX('1.Clusters'!$I$6:$I$15,MATCH(E246,'1.Clusters'!$H$6:$H$15,0)))/3,( INDEX('1.Clusters'!$C$6:$C$15,MATCH(C246,'1.Clusters'!$B$6:$B$15,0))+INDEX('1.Clusters'!$F$6:$F$15,MATCH(D246,'1.Clusters'!$E$6:$E$15,0)))/2),3),"")</f>
        <v/>
      </c>
      <c r="Q246" s="79" t="str">
        <f t="shared" si="4"/>
        <v/>
      </c>
    </row>
    <row r="247" ht="15.75" customHeight="1">
      <c r="B247" s="81"/>
      <c r="C247" s="82"/>
      <c r="D247" s="82"/>
      <c r="E247" s="82"/>
      <c r="F247" s="84"/>
      <c r="G247" s="85"/>
      <c r="H247" s="71"/>
      <c r="I247" s="72"/>
      <c r="J247" s="73"/>
      <c r="K247" s="74"/>
      <c r="L247" s="75"/>
      <c r="M247" s="76">
        <f t="shared" si="1"/>
        <v>0</v>
      </c>
      <c r="N247" s="77" t="str">
        <f t="shared" si="2"/>
        <v/>
      </c>
      <c r="O247" s="78" t="str">
        <f t="shared" si="3"/>
        <v/>
      </c>
      <c r="P247" s="78" t="str">
        <f t="array" ref="P247">IFERROR(ROUND(IF('1.Clusters'!$H$3&lt;&gt;"",( INDEX('1.Clusters'!$C$6:$C$15,MATCH(C247,'1.Clusters'!$B$6:$B$15,0))+INDEX('1.Clusters'!$F$6:$F$15,MATCH(D247,'1.Clusters'!$E$6:$E$15,0))+INDEX('1.Clusters'!$I$6:$I$15,MATCH(E247,'1.Clusters'!$H$6:$H$15,0)))/3,( INDEX('1.Clusters'!$C$6:$C$15,MATCH(C247,'1.Clusters'!$B$6:$B$15,0))+INDEX('1.Clusters'!$F$6:$F$15,MATCH(D247,'1.Clusters'!$E$6:$E$15,0)))/2),3),"")</f>
        <v/>
      </c>
      <c r="Q247" s="79" t="str">
        <f t="shared" si="4"/>
        <v/>
      </c>
    </row>
    <row r="248" ht="15.75" customHeight="1">
      <c r="B248" s="81"/>
      <c r="C248" s="82"/>
      <c r="D248" s="82"/>
      <c r="E248" s="82"/>
      <c r="F248" s="84"/>
      <c r="G248" s="85"/>
      <c r="H248" s="71"/>
      <c r="I248" s="72"/>
      <c r="J248" s="73"/>
      <c r="K248" s="74"/>
      <c r="L248" s="75"/>
      <c r="M248" s="76">
        <f t="shared" si="1"/>
        <v>0</v>
      </c>
      <c r="N248" s="77" t="str">
        <f t="shared" si="2"/>
        <v/>
      </c>
      <c r="O248" s="78" t="str">
        <f t="shared" si="3"/>
        <v/>
      </c>
      <c r="P248" s="78" t="str">
        <f t="array" ref="P248">IFERROR(ROUND(IF('1.Clusters'!$H$3&lt;&gt;"",( INDEX('1.Clusters'!$C$6:$C$15,MATCH(C248,'1.Clusters'!$B$6:$B$15,0))+INDEX('1.Clusters'!$F$6:$F$15,MATCH(D248,'1.Clusters'!$E$6:$E$15,0))+INDEX('1.Clusters'!$I$6:$I$15,MATCH(E248,'1.Clusters'!$H$6:$H$15,0)))/3,( INDEX('1.Clusters'!$C$6:$C$15,MATCH(C248,'1.Clusters'!$B$6:$B$15,0))+INDEX('1.Clusters'!$F$6:$F$15,MATCH(D248,'1.Clusters'!$E$6:$E$15,0)))/2),3),"")</f>
        <v/>
      </c>
      <c r="Q248" s="79" t="str">
        <f t="shared" si="4"/>
        <v/>
      </c>
    </row>
    <row r="249" ht="15.75" customHeight="1">
      <c r="B249" s="81"/>
      <c r="C249" s="82"/>
      <c r="D249" s="82"/>
      <c r="E249" s="82"/>
      <c r="F249" s="84"/>
      <c r="G249" s="85"/>
      <c r="H249" s="71"/>
      <c r="I249" s="72"/>
      <c r="J249" s="73"/>
      <c r="K249" s="74"/>
      <c r="L249" s="75"/>
      <c r="M249" s="76">
        <f t="shared" si="1"/>
        <v>0</v>
      </c>
      <c r="N249" s="77" t="str">
        <f t="shared" si="2"/>
        <v/>
      </c>
      <c r="O249" s="78" t="str">
        <f t="shared" si="3"/>
        <v/>
      </c>
      <c r="P249" s="78" t="str">
        <f t="array" ref="P249">IFERROR(ROUND(IF('1.Clusters'!$H$3&lt;&gt;"",( INDEX('1.Clusters'!$C$6:$C$15,MATCH(C249,'1.Clusters'!$B$6:$B$15,0))+INDEX('1.Clusters'!$F$6:$F$15,MATCH(D249,'1.Clusters'!$E$6:$E$15,0))+INDEX('1.Clusters'!$I$6:$I$15,MATCH(E249,'1.Clusters'!$H$6:$H$15,0)))/3,( INDEX('1.Clusters'!$C$6:$C$15,MATCH(C249,'1.Clusters'!$B$6:$B$15,0))+INDEX('1.Clusters'!$F$6:$F$15,MATCH(D249,'1.Clusters'!$E$6:$E$15,0)))/2),3),"")</f>
        <v/>
      </c>
      <c r="Q249" s="79" t="str">
        <f t="shared" si="4"/>
        <v/>
      </c>
    </row>
    <row r="250" ht="15.75" customHeight="1">
      <c r="B250" s="81"/>
      <c r="C250" s="82"/>
      <c r="D250" s="82"/>
      <c r="E250" s="82"/>
      <c r="F250" s="84"/>
      <c r="G250" s="85"/>
      <c r="H250" s="71"/>
      <c r="I250" s="72"/>
      <c r="J250" s="73"/>
      <c r="K250" s="74"/>
      <c r="L250" s="75"/>
      <c r="M250" s="76">
        <f t="shared" si="1"/>
        <v>0</v>
      </c>
      <c r="N250" s="77" t="str">
        <f t="shared" si="2"/>
        <v/>
      </c>
      <c r="O250" s="78" t="str">
        <f t="shared" si="3"/>
        <v/>
      </c>
      <c r="P250" s="78" t="str">
        <f t="array" ref="P250">IFERROR(ROUND(IF('1.Clusters'!$H$3&lt;&gt;"",( INDEX('1.Clusters'!$C$6:$C$15,MATCH(C250,'1.Clusters'!$B$6:$B$15,0))+INDEX('1.Clusters'!$F$6:$F$15,MATCH(D250,'1.Clusters'!$E$6:$E$15,0))+INDEX('1.Clusters'!$I$6:$I$15,MATCH(E250,'1.Clusters'!$H$6:$H$15,0)))/3,( INDEX('1.Clusters'!$C$6:$C$15,MATCH(C250,'1.Clusters'!$B$6:$B$15,0))+INDEX('1.Clusters'!$F$6:$F$15,MATCH(D250,'1.Clusters'!$E$6:$E$15,0)))/2),3),"")</f>
        <v/>
      </c>
      <c r="Q250" s="79" t="str">
        <f t="shared" si="4"/>
        <v/>
      </c>
    </row>
    <row r="251" ht="15.75" customHeight="1">
      <c r="B251" s="81"/>
      <c r="C251" s="82"/>
      <c r="D251" s="82"/>
      <c r="E251" s="82"/>
      <c r="F251" s="84"/>
      <c r="G251" s="85"/>
      <c r="H251" s="71"/>
      <c r="I251" s="72"/>
      <c r="J251" s="73"/>
      <c r="K251" s="74"/>
      <c r="L251" s="75"/>
      <c r="M251" s="76">
        <f t="shared" si="1"/>
        <v>0</v>
      </c>
      <c r="N251" s="77" t="str">
        <f t="shared" si="2"/>
        <v/>
      </c>
      <c r="O251" s="78" t="str">
        <f t="shared" si="3"/>
        <v/>
      </c>
      <c r="P251" s="78" t="str">
        <f t="array" ref="P251">IFERROR(ROUND(IF('1.Clusters'!$H$3&lt;&gt;"",( INDEX('1.Clusters'!$C$6:$C$15,MATCH(C251,'1.Clusters'!$B$6:$B$15,0))+INDEX('1.Clusters'!$F$6:$F$15,MATCH(D251,'1.Clusters'!$E$6:$E$15,0))+INDEX('1.Clusters'!$I$6:$I$15,MATCH(E251,'1.Clusters'!$H$6:$H$15,0)))/3,( INDEX('1.Clusters'!$C$6:$C$15,MATCH(C251,'1.Clusters'!$B$6:$B$15,0))+INDEX('1.Clusters'!$F$6:$F$15,MATCH(D251,'1.Clusters'!$E$6:$E$15,0)))/2),3),"")</f>
        <v/>
      </c>
      <c r="Q251" s="79" t="str">
        <f t="shared" si="4"/>
        <v/>
      </c>
    </row>
    <row r="252" ht="15.75" customHeight="1">
      <c r="B252" s="81"/>
      <c r="C252" s="82"/>
      <c r="D252" s="82"/>
      <c r="E252" s="82"/>
      <c r="F252" s="84"/>
      <c r="G252" s="85"/>
      <c r="H252" s="71"/>
      <c r="I252" s="72"/>
      <c r="J252" s="73"/>
      <c r="K252" s="74"/>
      <c r="L252" s="75"/>
      <c r="M252" s="76">
        <f t="shared" si="1"/>
        <v>0</v>
      </c>
      <c r="N252" s="77" t="str">
        <f t="shared" si="2"/>
        <v/>
      </c>
      <c r="O252" s="78" t="str">
        <f t="shared" si="3"/>
        <v/>
      </c>
      <c r="P252" s="78" t="str">
        <f t="array" ref="P252">IFERROR(ROUND(IF('1.Clusters'!$H$3&lt;&gt;"",( INDEX('1.Clusters'!$C$6:$C$15,MATCH(C252,'1.Clusters'!$B$6:$B$15,0))+INDEX('1.Clusters'!$F$6:$F$15,MATCH(D252,'1.Clusters'!$E$6:$E$15,0))+INDEX('1.Clusters'!$I$6:$I$15,MATCH(E252,'1.Clusters'!$H$6:$H$15,0)))/3,( INDEX('1.Clusters'!$C$6:$C$15,MATCH(C252,'1.Clusters'!$B$6:$B$15,0))+INDEX('1.Clusters'!$F$6:$F$15,MATCH(D252,'1.Clusters'!$E$6:$E$15,0)))/2),3),"")</f>
        <v/>
      </c>
      <c r="Q252" s="79" t="str">
        <f t="shared" si="4"/>
        <v/>
      </c>
    </row>
    <row r="253" ht="15.75" customHeight="1">
      <c r="B253" s="81"/>
      <c r="C253" s="82"/>
      <c r="D253" s="82"/>
      <c r="E253" s="82"/>
      <c r="F253" s="84"/>
      <c r="G253" s="85"/>
      <c r="H253" s="71"/>
      <c r="I253" s="72"/>
      <c r="J253" s="73"/>
      <c r="K253" s="74"/>
      <c r="L253" s="75"/>
      <c r="M253" s="76">
        <f t="shared" si="1"/>
        <v>0</v>
      </c>
      <c r="N253" s="77" t="str">
        <f t="shared" si="2"/>
        <v/>
      </c>
      <c r="O253" s="78" t="str">
        <f t="shared" si="3"/>
        <v/>
      </c>
      <c r="P253" s="78" t="str">
        <f t="array" ref="P253">IFERROR(ROUND(IF('1.Clusters'!$H$3&lt;&gt;"",( INDEX('1.Clusters'!$C$6:$C$15,MATCH(C253,'1.Clusters'!$B$6:$B$15,0))+INDEX('1.Clusters'!$F$6:$F$15,MATCH(D253,'1.Clusters'!$E$6:$E$15,0))+INDEX('1.Clusters'!$I$6:$I$15,MATCH(E253,'1.Clusters'!$H$6:$H$15,0)))/3,( INDEX('1.Clusters'!$C$6:$C$15,MATCH(C253,'1.Clusters'!$B$6:$B$15,0))+INDEX('1.Clusters'!$F$6:$F$15,MATCH(D253,'1.Clusters'!$E$6:$E$15,0)))/2),3),"")</f>
        <v/>
      </c>
      <c r="Q253" s="79" t="str">
        <f t="shared" si="4"/>
        <v/>
      </c>
    </row>
    <row r="254" ht="15.75" customHeight="1">
      <c r="B254" s="81"/>
      <c r="C254" s="82"/>
      <c r="D254" s="82"/>
      <c r="E254" s="82"/>
      <c r="F254" s="84"/>
      <c r="G254" s="85"/>
      <c r="H254" s="71"/>
      <c r="I254" s="72"/>
      <c r="J254" s="73"/>
      <c r="K254" s="74"/>
      <c r="L254" s="75"/>
      <c r="M254" s="76">
        <f t="shared" si="1"/>
        <v>0</v>
      </c>
      <c r="N254" s="77" t="str">
        <f t="shared" si="2"/>
        <v/>
      </c>
      <c r="O254" s="78" t="str">
        <f t="shared" si="3"/>
        <v/>
      </c>
      <c r="P254" s="78" t="str">
        <f t="array" ref="P254">IFERROR(ROUND(IF('1.Clusters'!$H$3&lt;&gt;"",( INDEX('1.Clusters'!$C$6:$C$15,MATCH(C254,'1.Clusters'!$B$6:$B$15,0))+INDEX('1.Clusters'!$F$6:$F$15,MATCH(D254,'1.Clusters'!$E$6:$E$15,0))+INDEX('1.Clusters'!$I$6:$I$15,MATCH(E254,'1.Clusters'!$H$6:$H$15,0)))/3,( INDEX('1.Clusters'!$C$6:$C$15,MATCH(C254,'1.Clusters'!$B$6:$B$15,0))+INDEX('1.Clusters'!$F$6:$F$15,MATCH(D254,'1.Clusters'!$E$6:$E$15,0)))/2),3),"")</f>
        <v/>
      </c>
      <c r="Q254" s="79" t="str">
        <f t="shared" si="4"/>
        <v/>
      </c>
    </row>
    <row r="255" ht="15.75" customHeight="1">
      <c r="B255" s="81"/>
      <c r="C255" s="82"/>
      <c r="D255" s="82"/>
      <c r="E255" s="82"/>
      <c r="F255" s="84"/>
      <c r="G255" s="85"/>
      <c r="H255" s="71"/>
      <c r="I255" s="72"/>
      <c r="J255" s="73"/>
      <c r="K255" s="74"/>
      <c r="L255" s="75"/>
      <c r="M255" s="76">
        <f t="shared" si="1"/>
        <v>0</v>
      </c>
      <c r="N255" s="77" t="str">
        <f t="shared" si="2"/>
        <v/>
      </c>
      <c r="O255" s="78" t="str">
        <f t="shared" si="3"/>
        <v/>
      </c>
      <c r="P255" s="78" t="str">
        <f t="array" ref="P255">IFERROR(ROUND(IF('1.Clusters'!$H$3&lt;&gt;"",( INDEX('1.Clusters'!$C$6:$C$15,MATCH(C255,'1.Clusters'!$B$6:$B$15,0))+INDEX('1.Clusters'!$F$6:$F$15,MATCH(D255,'1.Clusters'!$E$6:$E$15,0))+INDEX('1.Clusters'!$I$6:$I$15,MATCH(E255,'1.Clusters'!$H$6:$H$15,0)))/3,( INDEX('1.Clusters'!$C$6:$C$15,MATCH(C255,'1.Clusters'!$B$6:$B$15,0))+INDEX('1.Clusters'!$F$6:$F$15,MATCH(D255,'1.Clusters'!$E$6:$E$15,0)))/2),3),"")</f>
        <v/>
      </c>
      <c r="Q255" s="79" t="str">
        <f t="shared" si="4"/>
        <v/>
      </c>
    </row>
    <row r="256" ht="15.75" customHeight="1">
      <c r="B256" s="81"/>
      <c r="C256" s="82"/>
      <c r="D256" s="82"/>
      <c r="E256" s="82"/>
      <c r="F256" s="84"/>
      <c r="G256" s="85"/>
      <c r="H256" s="71"/>
      <c r="I256" s="72"/>
      <c r="J256" s="73"/>
      <c r="K256" s="74"/>
      <c r="L256" s="75"/>
      <c r="M256" s="76">
        <f t="shared" si="1"/>
        <v>0</v>
      </c>
      <c r="N256" s="77" t="str">
        <f t="shared" si="2"/>
        <v/>
      </c>
      <c r="O256" s="78" t="str">
        <f t="shared" si="3"/>
        <v/>
      </c>
      <c r="P256" s="78" t="str">
        <f t="array" ref="P256">IFERROR(ROUND(IF('1.Clusters'!$H$3&lt;&gt;"",( INDEX('1.Clusters'!$C$6:$C$15,MATCH(C256,'1.Clusters'!$B$6:$B$15,0))+INDEX('1.Clusters'!$F$6:$F$15,MATCH(D256,'1.Clusters'!$E$6:$E$15,0))+INDEX('1.Clusters'!$I$6:$I$15,MATCH(E256,'1.Clusters'!$H$6:$H$15,0)))/3,( INDEX('1.Clusters'!$C$6:$C$15,MATCH(C256,'1.Clusters'!$B$6:$B$15,0))+INDEX('1.Clusters'!$F$6:$F$15,MATCH(D256,'1.Clusters'!$E$6:$E$15,0)))/2),3),"")</f>
        <v/>
      </c>
      <c r="Q256" s="79" t="str">
        <f t="shared" si="4"/>
        <v/>
      </c>
    </row>
    <row r="257" ht="15.75" customHeight="1">
      <c r="B257" s="81"/>
      <c r="C257" s="82"/>
      <c r="D257" s="82"/>
      <c r="E257" s="82"/>
      <c r="F257" s="84"/>
      <c r="G257" s="85"/>
      <c r="H257" s="71"/>
      <c r="I257" s="72"/>
      <c r="J257" s="73"/>
      <c r="K257" s="74"/>
      <c r="L257" s="75"/>
      <c r="M257" s="76">
        <f t="shared" si="1"/>
        <v>0</v>
      </c>
      <c r="N257" s="77" t="str">
        <f t="shared" si="2"/>
        <v/>
      </c>
      <c r="O257" s="78" t="str">
        <f t="shared" si="3"/>
        <v/>
      </c>
      <c r="P257" s="78" t="str">
        <f t="array" ref="P257">IFERROR(ROUND(IF('1.Clusters'!$H$3&lt;&gt;"",( INDEX('1.Clusters'!$C$6:$C$15,MATCH(C257,'1.Clusters'!$B$6:$B$15,0))+INDEX('1.Clusters'!$F$6:$F$15,MATCH(D257,'1.Clusters'!$E$6:$E$15,0))+INDEX('1.Clusters'!$I$6:$I$15,MATCH(E257,'1.Clusters'!$H$6:$H$15,0)))/3,( INDEX('1.Clusters'!$C$6:$C$15,MATCH(C257,'1.Clusters'!$B$6:$B$15,0))+INDEX('1.Clusters'!$F$6:$F$15,MATCH(D257,'1.Clusters'!$E$6:$E$15,0)))/2),3),"")</f>
        <v/>
      </c>
      <c r="Q257" s="79" t="str">
        <f t="shared" si="4"/>
        <v/>
      </c>
    </row>
    <row r="258" ht="15.75" customHeight="1">
      <c r="B258" s="81"/>
      <c r="C258" s="82"/>
      <c r="D258" s="82"/>
      <c r="E258" s="82"/>
      <c r="F258" s="84"/>
      <c r="G258" s="85"/>
      <c r="H258" s="71"/>
      <c r="I258" s="72"/>
      <c r="J258" s="73"/>
      <c r="K258" s="74"/>
      <c r="L258" s="75"/>
      <c r="M258" s="76">
        <f t="shared" si="1"/>
        <v>0</v>
      </c>
      <c r="N258" s="77" t="str">
        <f t="shared" si="2"/>
        <v/>
      </c>
      <c r="O258" s="78" t="str">
        <f t="shared" si="3"/>
        <v/>
      </c>
      <c r="P258" s="78" t="str">
        <f t="array" ref="P258">IFERROR(ROUND(IF('1.Clusters'!$H$3&lt;&gt;"",( INDEX('1.Clusters'!$C$6:$C$15,MATCH(C258,'1.Clusters'!$B$6:$B$15,0))+INDEX('1.Clusters'!$F$6:$F$15,MATCH(D258,'1.Clusters'!$E$6:$E$15,0))+INDEX('1.Clusters'!$I$6:$I$15,MATCH(E258,'1.Clusters'!$H$6:$H$15,0)))/3,( INDEX('1.Clusters'!$C$6:$C$15,MATCH(C258,'1.Clusters'!$B$6:$B$15,0))+INDEX('1.Clusters'!$F$6:$F$15,MATCH(D258,'1.Clusters'!$E$6:$E$15,0)))/2),3),"")</f>
        <v/>
      </c>
      <c r="Q258" s="79" t="str">
        <f t="shared" si="4"/>
        <v/>
      </c>
    </row>
    <row r="259" ht="15.75" customHeight="1">
      <c r="B259" s="81"/>
      <c r="C259" s="82"/>
      <c r="D259" s="82"/>
      <c r="E259" s="82"/>
      <c r="F259" s="84"/>
      <c r="G259" s="85"/>
      <c r="H259" s="71"/>
      <c r="I259" s="72"/>
      <c r="J259" s="73"/>
      <c r="K259" s="74"/>
      <c r="L259" s="75"/>
      <c r="M259" s="76">
        <f t="shared" si="1"/>
        <v>0</v>
      </c>
      <c r="N259" s="77" t="str">
        <f t="shared" si="2"/>
        <v/>
      </c>
      <c r="O259" s="78" t="str">
        <f t="shared" si="3"/>
        <v/>
      </c>
      <c r="P259" s="78" t="str">
        <f t="array" ref="P259">IFERROR(ROUND(IF('1.Clusters'!$H$3&lt;&gt;"",( INDEX('1.Clusters'!$C$6:$C$15,MATCH(C259,'1.Clusters'!$B$6:$B$15,0))+INDEX('1.Clusters'!$F$6:$F$15,MATCH(D259,'1.Clusters'!$E$6:$E$15,0))+INDEX('1.Clusters'!$I$6:$I$15,MATCH(E259,'1.Clusters'!$H$6:$H$15,0)))/3,( INDEX('1.Clusters'!$C$6:$C$15,MATCH(C259,'1.Clusters'!$B$6:$B$15,0))+INDEX('1.Clusters'!$F$6:$F$15,MATCH(D259,'1.Clusters'!$E$6:$E$15,0)))/2),3),"")</f>
        <v/>
      </c>
      <c r="Q259" s="79" t="str">
        <f t="shared" si="4"/>
        <v/>
      </c>
    </row>
    <row r="260" ht="15.75" customHeight="1">
      <c r="B260" s="81"/>
      <c r="C260" s="82"/>
      <c r="D260" s="82"/>
      <c r="E260" s="82"/>
      <c r="F260" s="84"/>
      <c r="G260" s="85"/>
      <c r="H260" s="71"/>
      <c r="I260" s="72"/>
      <c r="J260" s="73"/>
      <c r="K260" s="74"/>
      <c r="L260" s="75"/>
      <c r="M260" s="76">
        <f t="shared" si="1"/>
        <v>0</v>
      </c>
      <c r="N260" s="77" t="str">
        <f t="shared" si="2"/>
        <v/>
      </c>
      <c r="O260" s="78" t="str">
        <f t="shared" si="3"/>
        <v/>
      </c>
      <c r="P260" s="78" t="str">
        <f t="array" ref="P260">IFERROR(ROUND(IF('1.Clusters'!$H$3&lt;&gt;"",( INDEX('1.Clusters'!$C$6:$C$15,MATCH(C260,'1.Clusters'!$B$6:$B$15,0))+INDEX('1.Clusters'!$F$6:$F$15,MATCH(D260,'1.Clusters'!$E$6:$E$15,0))+INDEX('1.Clusters'!$I$6:$I$15,MATCH(E260,'1.Clusters'!$H$6:$H$15,0)))/3,( INDEX('1.Clusters'!$C$6:$C$15,MATCH(C260,'1.Clusters'!$B$6:$B$15,0))+INDEX('1.Clusters'!$F$6:$F$15,MATCH(D260,'1.Clusters'!$E$6:$E$15,0)))/2),3),"")</f>
        <v/>
      </c>
      <c r="Q260" s="79" t="str">
        <f t="shared" si="4"/>
        <v/>
      </c>
    </row>
    <row r="261" ht="15.75" customHeight="1">
      <c r="B261" s="81"/>
      <c r="C261" s="82"/>
      <c r="D261" s="82"/>
      <c r="E261" s="82"/>
      <c r="F261" s="84"/>
      <c r="G261" s="85"/>
      <c r="H261" s="71"/>
      <c r="I261" s="72"/>
      <c r="J261" s="73"/>
      <c r="K261" s="74"/>
      <c r="L261" s="75"/>
      <c r="M261" s="76">
        <f t="shared" si="1"/>
        <v>0</v>
      </c>
      <c r="N261" s="77" t="str">
        <f t="shared" si="2"/>
        <v/>
      </c>
      <c r="O261" s="78" t="str">
        <f t="shared" si="3"/>
        <v/>
      </c>
      <c r="P261" s="78" t="str">
        <f t="array" ref="P261">IFERROR(ROUND(IF('1.Clusters'!$H$3&lt;&gt;"",( INDEX('1.Clusters'!$C$6:$C$15,MATCH(C261,'1.Clusters'!$B$6:$B$15,0))+INDEX('1.Clusters'!$F$6:$F$15,MATCH(D261,'1.Clusters'!$E$6:$E$15,0))+INDEX('1.Clusters'!$I$6:$I$15,MATCH(E261,'1.Clusters'!$H$6:$H$15,0)))/3,( INDEX('1.Clusters'!$C$6:$C$15,MATCH(C261,'1.Clusters'!$B$6:$B$15,0))+INDEX('1.Clusters'!$F$6:$F$15,MATCH(D261,'1.Clusters'!$E$6:$E$15,0)))/2),3),"")</f>
        <v/>
      </c>
      <c r="Q261" s="79" t="str">
        <f t="shared" si="4"/>
        <v/>
      </c>
    </row>
    <row r="262" ht="15.75" customHeight="1">
      <c r="B262" s="81"/>
      <c r="C262" s="82"/>
      <c r="D262" s="82"/>
      <c r="E262" s="82"/>
      <c r="F262" s="84"/>
      <c r="G262" s="85"/>
      <c r="H262" s="71"/>
      <c r="I262" s="72"/>
      <c r="J262" s="73"/>
      <c r="K262" s="74"/>
      <c r="L262" s="75"/>
      <c r="M262" s="76">
        <f t="shared" si="1"/>
        <v>0</v>
      </c>
      <c r="N262" s="77" t="str">
        <f t="shared" si="2"/>
        <v/>
      </c>
      <c r="O262" s="78" t="str">
        <f t="shared" si="3"/>
        <v/>
      </c>
      <c r="P262" s="78" t="str">
        <f t="array" ref="P262">IFERROR(ROUND(IF('1.Clusters'!$H$3&lt;&gt;"",( INDEX('1.Clusters'!$C$6:$C$15,MATCH(C262,'1.Clusters'!$B$6:$B$15,0))+INDEX('1.Clusters'!$F$6:$F$15,MATCH(D262,'1.Clusters'!$E$6:$E$15,0))+INDEX('1.Clusters'!$I$6:$I$15,MATCH(E262,'1.Clusters'!$H$6:$H$15,0)))/3,( INDEX('1.Clusters'!$C$6:$C$15,MATCH(C262,'1.Clusters'!$B$6:$B$15,0))+INDEX('1.Clusters'!$F$6:$F$15,MATCH(D262,'1.Clusters'!$E$6:$E$15,0)))/2),3),"")</f>
        <v/>
      </c>
      <c r="Q262" s="79" t="str">
        <f t="shared" si="4"/>
        <v/>
      </c>
    </row>
    <row r="263" ht="15.75" customHeight="1">
      <c r="B263" s="81"/>
      <c r="C263" s="82"/>
      <c r="D263" s="82"/>
      <c r="E263" s="82"/>
      <c r="F263" s="84"/>
      <c r="G263" s="85"/>
      <c r="H263" s="71"/>
      <c r="I263" s="72"/>
      <c r="J263" s="73"/>
      <c r="K263" s="74"/>
      <c r="L263" s="75"/>
      <c r="M263" s="76">
        <f t="shared" si="1"/>
        <v>0</v>
      </c>
      <c r="N263" s="77" t="str">
        <f t="shared" si="2"/>
        <v/>
      </c>
      <c r="O263" s="78" t="str">
        <f t="shared" si="3"/>
        <v/>
      </c>
      <c r="P263" s="78" t="str">
        <f t="array" ref="P263">IFERROR(ROUND(IF('1.Clusters'!$H$3&lt;&gt;"",( INDEX('1.Clusters'!$C$6:$C$15,MATCH(C263,'1.Clusters'!$B$6:$B$15,0))+INDEX('1.Clusters'!$F$6:$F$15,MATCH(D263,'1.Clusters'!$E$6:$E$15,0))+INDEX('1.Clusters'!$I$6:$I$15,MATCH(E263,'1.Clusters'!$H$6:$H$15,0)))/3,( INDEX('1.Clusters'!$C$6:$C$15,MATCH(C263,'1.Clusters'!$B$6:$B$15,0))+INDEX('1.Clusters'!$F$6:$F$15,MATCH(D263,'1.Clusters'!$E$6:$E$15,0)))/2),3),"")</f>
        <v/>
      </c>
      <c r="Q263" s="79" t="str">
        <f t="shared" si="4"/>
        <v/>
      </c>
    </row>
    <row r="264" ht="15.75" customHeight="1">
      <c r="B264" s="81"/>
      <c r="C264" s="82"/>
      <c r="D264" s="82"/>
      <c r="E264" s="82"/>
      <c r="F264" s="84"/>
      <c r="G264" s="85"/>
      <c r="H264" s="71"/>
      <c r="I264" s="72"/>
      <c r="J264" s="73"/>
      <c r="K264" s="74"/>
      <c r="L264" s="75"/>
      <c r="M264" s="76">
        <f t="shared" si="1"/>
        <v>0</v>
      </c>
      <c r="N264" s="77" t="str">
        <f t="shared" si="2"/>
        <v/>
      </c>
      <c r="O264" s="78" t="str">
        <f t="shared" si="3"/>
        <v/>
      </c>
      <c r="P264" s="78" t="str">
        <f t="array" ref="P264">IFERROR(ROUND(IF('1.Clusters'!$H$3&lt;&gt;"",( INDEX('1.Clusters'!$C$6:$C$15,MATCH(C264,'1.Clusters'!$B$6:$B$15,0))+INDEX('1.Clusters'!$F$6:$F$15,MATCH(D264,'1.Clusters'!$E$6:$E$15,0))+INDEX('1.Clusters'!$I$6:$I$15,MATCH(E264,'1.Clusters'!$H$6:$H$15,0)))/3,( INDEX('1.Clusters'!$C$6:$C$15,MATCH(C264,'1.Clusters'!$B$6:$B$15,0))+INDEX('1.Clusters'!$F$6:$F$15,MATCH(D264,'1.Clusters'!$E$6:$E$15,0)))/2),3),"")</f>
        <v/>
      </c>
      <c r="Q264" s="79" t="str">
        <f t="shared" si="4"/>
        <v/>
      </c>
    </row>
    <row r="265" ht="15.75" customHeight="1">
      <c r="B265" s="81"/>
      <c r="C265" s="82"/>
      <c r="D265" s="82"/>
      <c r="E265" s="82"/>
      <c r="F265" s="84"/>
      <c r="G265" s="85"/>
      <c r="H265" s="71"/>
      <c r="I265" s="72"/>
      <c r="J265" s="73"/>
      <c r="K265" s="74"/>
      <c r="L265" s="75"/>
      <c r="M265" s="76">
        <f t="shared" si="1"/>
        <v>0</v>
      </c>
      <c r="N265" s="77" t="str">
        <f t="shared" si="2"/>
        <v/>
      </c>
      <c r="O265" s="78" t="str">
        <f t="shared" si="3"/>
        <v/>
      </c>
      <c r="P265" s="78" t="str">
        <f t="array" ref="P265">IFERROR(ROUND(IF('1.Clusters'!$H$3&lt;&gt;"",( INDEX('1.Clusters'!$C$6:$C$15,MATCH(C265,'1.Clusters'!$B$6:$B$15,0))+INDEX('1.Clusters'!$F$6:$F$15,MATCH(D265,'1.Clusters'!$E$6:$E$15,0))+INDEX('1.Clusters'!$I$6:$I$15,MATCH(E265,'1.Clusters'!$H$6:$H$15,0)))/3,( INDEX('1.Clusters'!$C$6:$C$15,MATCH(C265,'1.Clusters'!$B$6:$B$15,0))+INDEX('1.Clusters'!$F$6:$F$15,MATCH(D265,'1.Clusters'!$E$6:$E$15,0)))/2),3),"")</f>
        <v/>
      </c>
      <c r="Q265" s="79" t="str">
        <f t="shared" si="4"/>
        <v/>
      </c>
    </row>
    <row r="266" ht="15.75" customHeight="1">
      <c r="B266" s="81"/>
      <c r="C266" s="82"/>
      <c r="D266" s="82"/>
      <c r="E266" s="82"/>
      <c r="F266" s="84"/>
      <c r="G266" s="85"/>
      <c r="H266" s="71"/>
      <c r="I266" s="72"/>
      <c r="J266" s="73"/>
      <c r="K266" s="74"/>
      <c r="L266" s="75"/>
      <c r="M266" s="76">
        <f t="shared" si="1"/>
        <v>0</v>
      </c>
      <c r="N266" s="77" t="str">
        <f t="shared" si="2"/>
        <v/>
      </c>
      <c r="O266" s="78" t="str">
        <f t="shared" si="3"/>
        <v/>
      </c>
      <c r="P266" s="78" t="str">
        <f t="array" ref="P266">IFERROR(ROUND(IF('1.Clusters'!$H$3&lt;&gt;"",( INDEX('1.Clusters'!$C$6:$C$15,MATCH(C266,'1.Clusters'!$B$6:$B$15,0))+INDEX('1.Clusters'!$F$6:$F$15,MATCH(D266,'1.Clusters'!$E$6:$E$15,0))+INDEX('1.Clusters'!$I$6:$I$15,MATCH(E266,'1.Clusters'!$H$6:$H$15,0)))/3,( INDEX('1.Clusters'!$C$6:$C$15,MATCH(C266,'1.Clusters'!$B$6:$B$15,0))+INDEX('1.Clusters'!$F$6:$F$15,MATCH(D266,'1.Clusters'!$E$6:$E$15,0)))/2),3),"")</f>
        <v/>
      </c>
      <c r="Q266" s="79" t="str">
        <f t="shared" si="4"/>
        <v/>
      </c>
    </row>
    <row r="267" ht="15.75" customHeight="1">
      <c r="B267" s="81"/>
      <c r="C267" s="82"/>
      <c r="D267" s="82"/>
      <c r="E267" s="82"/>
      <c r="F267" s="84"/>
      <c r="G267" s="85"/>
      <c r="H267" s="71"/>
      <c r="I267" s="72"/>
      <c r="J267" s="73"/>
      <c r="K267" s="74"/>
      <c r="L267" s="75"/>
      <c r="M267" s="76">
        <f t="shared" si="1"/>
        <v>0</v>
      </c>
      <c r="N267" s="77" t="str">
        <f t="shared" si="2"/>
        <v/>
      </c>
      <c r="O267" s="78" t="str">
        <f t="shared" si="3"/>
        <v/>
      </c>
      <c r="P267" s="78" t="str">
        <f t="array" ref="P267">IFERROR(ROUND(IF('1.Clusters'!$H$3&lt;&gt;"",( INDEX('1.Clusters'!$C$6:$C$15,MATCH(C267,'1.Clusters'!$B$6:$B$15,0))+INDEX('1.Clusters'!$F$6:$F$15,MATCH(D267,'1.Clusters'!$E$6:$E$15,0))+INDEX('1.Clusters'!$I$6:$I$15,MATCH(E267,'1.Clusters'!$H$6:$H$15,0)))/3,( INDEX('1.Clusters'!$C$6:$C$15,MATCH(C267,'1.Clusters'!$B$6:$B$15,0))+INDEX('1.Clusters'!$F$6:$F$15,MATCH(D267,'1.Clusters'!$E$6:$E$15,0)))/2),3),"")</f>
        <v/>
      </c>
      <c r="Q267" s="79" t="str">
        <f t="shared" si="4"/>
        <v/>
      </c>
    </row>
    <row r="268" ht="15.75" customHeight="1">
      <c r="B268" s="81"/>
      <c r="C268" s="82"/>
      <c r="D268" s="82"/>
      <c r="E268" s="82"/>
      <c r="F268" s="84"/>
      <c r="G268" s="85"/>
      <c r="H268" s="71"/>
      <c r="I268" s="72"/>
      <c r="J268" s="73"/>
      <c r="K268" s="74"/>
      <c r="L268" s="75"/>
      <c r="M268" s="76">
        <f t="shared" si="1"/>
        <v>0</v>
      </c>
      <c r="N268" s="77" t="str">
        <f t="shared" si="2"/>
        <v/>
      </c>
      <c r="O268" s="78" t="str">
        <f t="shared" si="3"/>
        <v/>
      </c>
      <c r="P268" s="78" t="str">
        <f t="array" ref="P268">IFERROR(ROUND(IF('1.Clusters'!$H$3&lt;&gt;"",( INDEX('1.Clusters'!$C$6:$C$15,MATCH(C268,'1.Clusters'!$B$6:$B$15,0))+INDEX('1.Clusters'!$F$6:$F$15,MATCH(D268,'1.Clusters'!$E$6:$E$15,0))+INDEX('1.Clusters'!$I$6:$I$15,MATCH(E268,'1.Clusters'!$H$6:$H$15,0)))/3,( INDEX('1.Clusters'!$C$6:$C$15,MATCH(C268,'1.Clusters'!$B$6:$B$15,0))+INDEX('1.Clusters'!$F$6:$F$15,MATCH(D268,'1.Clusters'!$E$6:$E$15,0)))/2),3),"")</f>
        <v/>
      </c>
      <c r="Q268" s="79" t="str">
        <f t="shared" si="4"/>
        <v/>
      </c>
    </row>
    <row r="269" ht="15.75" customHeight="1">
      <c r="B269" s="81"/>
      <c r="C269" s="82"/>
      <c r="D269" s="82"/>
      <c r="E269" s="82"/>
      <c r="F269" s="84"/>
      <c r="G269" s="85"/>
      <c r="H269" s="71"/>
      <c r="I269" s="72"/>
      <c r="J269" s="73"/>
      <c r="K269" s="74"/>
      <c r="L269" s="75"/>
      <c r="M269" s="76">
        <f t="shared" si="1"/>
        <v>0</v>
      </c>
      <c r="N269" s="77" t="str">
        <f t="shared" si="2"/>
        <v/>
      </c>
      <c r="O269" s="78" t="str">
        <f t="shared" si="3"/>
        <v/>
      </c>
      <c r="P269" s="78" t="str">
        <f t="array" ref="P269">IFERROR(ROUND(IF('1.Clusters'!$H$3&lt;&gt;"",( INDEX('1.Clusters'!$C$6:$C$15,MATCH(C269,'1.Clusters'!$B$6:$B$15,0))+INDEX('1.Clusters'!$F$6:$F$15,MATCH(D269,'1.Clusters'!$E$6:$E$15,0))+INDEX('1.Clusters'!$I$6:$I$15,MATCH(E269,'1.Clusters'!$H$6:$H$15,0)))/3,( INDEX('1.Clusters'!$C$6:$C$15,MATCH(C269,'1.Clusters'!$B$6:$B$15,0))+INDEX('1.Clusters'!$F$6:$F$15,MATCH(D269,'1.Clusters'!$E$6:$E$15,0)))/2),3),"")</f>
        <v/>
      </c>
      <c r="Q269" s="79" t="str">
        <f t="shared" si="4"/>
        <v/>
      </c>
    </row>
    <row r="270" ht="15.75" customHeight="1">
      <c r="B270" s="81"/>
      <c r="C270" s="82"/>
      <c r="D270" s="82"/>
      <c r="E270" s="82"/>
      <c r="F270" s="84"/>
      <c r="G270" s="85"/>
      <c r="H270" s="71"/>
      <c r="I270" s="72"/>
      <c r="J270" s="73"/>
      <c r="K270" s="74"/>
      <c r="L270" s="75"/>
      <c r="M270" s="76">
        <f t="shared" si="1"/>
        <v>0</v>
      </c>
      <c r="N270" s="77" t="str">
        <f t="shared" si="2"/>
        <v/>
      </c>
      <c r="O270" s="78" t="str">
        <f t="shared" si="3"/>
        <v/>
      </c>
      <c r="P270" s="78" t="str">
        <f t="array" ref="P270">IFERROR(ROUND(IF('1.Clusters'!$H$3&lt;&gt;"",( INDEX('1.Clusters'!$C$6:$C$15,MATCH(C270,'1.Clusters'!$B$6:$B$15,0))+INDEX('1.Clusters'!$F$6:$F$15,MATCH(D270,'1.Clusters'!$E$6:$E$15,0))+INDEX('1.Clusters'!$I$6:$I$15,MATCH(E270,'1.Clusters'!$H$6:$H$15,0)))/3,( INDEX('1.Clusters'!$C$6:$C$15,MATCH(C270,'1.Clusters'!$B$6:$B$15,0))+INDEX('1.Clusters'!$F$6:$F$15,MATCH(D270,'1.Clusters'!$E$6:$E$15,0)))/2),3),"")</f>
        <v/>
      </c>
      <c r="Q270" s="79" t="str">
        <f t="shared" si="4"/>
        <v/>
      </c>
    </row>
    <row r="271" ht="15.75" customHeight="1">
      <c r="B271" s="81"/>
      <c r="C271" s="82"/>
      <c r="D271" s="82"/>
      <c r="E271" s="82"/>
      <c r="F271" s="84"/>
      <c r="G271" s="85"/>
      <c r="H271" s="71"/>
      <c r="I271" s="72"/>
      <c r="J271" s="73"/>
      <c r="K271" s="74"/>
      <c r="L271" s="75"/>
      <c r="M271" s="76">
        <f t="shared" si="1"/>
        <v>0</v>
      </c>
      <c r="N271" s="77" t="str">
        <f t="shared" si="2"/>
        <v/>
      </c>
      <c r="O271" s="78" t="str">
        <f t="shared" si="3"/>
        <v/>
      </c>
      <c r="P271" s="78" t="str">
        <f t="array" ref="P271">IFERROR(ROUND(IF('1.Clusters'!$H$3&lt;&gt;"",( INDEX('1.Clusters'!$C$6:$C$15,MATCH(C271,'1.Clusters'!$B$6:$B$15,0))+INDEX('1.Clusters'!$F$6:$F$15,MATCH(D271,'1.Clusters'!$E$6:$E$15,0))+INDEX('1.Clusters'!$I$6:$I$15,MATCH(E271,'1.Clusters'!$H$6:$H$15,0)))/3,( INDEX('1.Clusters'!$C$6:$C$15,MATCH(C271,'1.Clusters'!$B$6:$B$15,0))+INDEX('1.Clusters'!$F$6:$F$15,MATCH(D271,'1.Clusters'!$E$6:$E$15,0)))/2),3),"")</f>
        <v/>
      </c>
      <c r="Q271" s="79" t="str">
        <f t="shared" si="4"/>
        <v/>
      </c>
    </row>
    <row r="272" ht="15.75" customHeight="1">
      <c r="B272" s="81"/>
      <c r="C272" s="82"/>
      <c r="D272" s="82"/>
      <c r="E272" s="82"/>
      <c r="F272" s="84"/>
      <c r="G272" s="85"/>
      <c r="H272" s="71"/>
      <c r="I272" s="72"/>
      <c r="J272" s="73"/>
      <c r="K272" s="74"/>
      <c r="L272" s="75"/>
      <c r="M272" s="76">
        <f t="shared" si="1"/>
        <v>0</v>
      </c>
      <c r="N272" s="77" t="str">
        <f t="shared" si="2"/>
        <v/>
      </c>
      <c r="O272" s="78" t="str">
        <f t="shared" si="3"/>
        <v/>
      </c>
      <c r="P272" s="78" t="str">
        <f t="array" ref="P272">IFERROR(ROUND(IF('1.Clusters'!$H$3&lt;&gt;"",( INDEX('1.Clusters'!$C$6:$C$15,MATCH(C272,'1.Clusters'!$B$6:$B$15,0))+INDEX('1.Clusters'!$F$6:$F$15,MATCH(D272,'1.Clusters'!$E$6:$E$15,0))+INDEX('1.Clusters'!$I$6:$I$15,MATCH(E272,'1.Clusters'!$H$6:$H$15,0)))/3,( INDEX('1.Clusters'!$C$6:$C$15,MATCH(C272,'1.Clusters'!$B$6:$B$15,0))+INDEX('1.Clusters'!$F$6:$F$15,MATCH(D272,'1.Clusters'!$E$6:$E$15,0)))/2),3),"")</f>
        <v/>
      </c>
      <c r="Q272" s="79" t="str">
        <f t="shared" si="4"/>
        <v/>
      </c>
    </row>
    <row r="273" ht="15.75" customHeight="1">
      <c r="B273" s="81"/>
      <c r="C273" s="82"/>
      <c r="D273" s="82"/>
      <c r="E273" s="82"/>
      <c r="F273" s="84"/>
      <c r="G273" s="85"/>
      <c r="H273" s="71"/>
      <c r="I273" s="72"/>
      <c r="J273" s="73"/>
      <c r="K273" s="74"/>
      <c r="L273" s="75"/>
      <c r="M273" s="76">
        <f t="shared" si="1"/>
        <v>0</v>
      </c>
      <c r="N273" s="77" t="str">
        <f t="shared" si="2"/>
        <v/>
      </c>
      <c r="O273" s="78" t="str">
        <f t="shared" si="3"/>
        <v/>
      </c>
      <c r="P273" s="78" t="str">
        <f t="array" ref="P273">IFERROR(ROUND(IF('1.Clusters'!$H$3&lt;&gt;"",( INDEX('1.Clusters'!$C$6:$C$15,MATCH(C273,'1.Clusters'!$B$6:$B$15,0))+INDEX('1.Clusters'!$F$6:$F$15,MATCH(D273,'1.Clusters'!$E$6:$E$15,0))+INDEX('1.Clusters'!$I$6:$I$15,MATCH(E273,'1.Clusters'!$H$6:$H$15,0)))/3,( INDEX('1.Clusters'!$C$6:$C$15,MATCH(C273,'1.Clusters'!$B$6:$B$15,0))+INDEX('1.Clusters'!$F$6:$F$15,MATCH(D273,'1.Clusters'!$E$6:$E$15,0)))/2),3),"")</f>
        <v/>
      </c>
      <c r="Q273" s="79" t="str">
        <f t="shared" si="4"/>
        <v/>
      </c>
    </row>
    <row r="274" ht="15.75" customHeight="1">
      <c r="B274" s="81"/>
      <c r="C274" s="82"/>
      <c r="D274" s="82"/>
      <c r="E274" s="82"/>
      <c r="F274" s="84"/>
      <c r="G274" s="85"/>
      <c r="H274" s="71"/>
      <c r="I274" s="72"/>
      <c r="J274" s="73"/>
      <c r="K274" s="74"/>
      <c r="L274" s="75"/>
      <c r="M274" s="76">
        <f t="shared" si="1"/>
        <v>0</v>
      </c>
      <c r="N274" s="77" t="str">
        <f t="shared" si="2"/>
        <v/>
      </c>
      <c r="O274" s="78" t="str">
        <f t="shared" si="3"/>
        <v/>
      </c>
      <c r="P274" s="78" t="str">
        <f t="array" ref="P274">IFERROR(ROUND(IF('1.Clusters'!$H$3&lt;&gt;"",( INDEX('1.Clusters'!$C$6:$C$15,MATCH(C274,'1.Clusters'!$B$6:$B$15,0))+INDEX('1.Clusters'!$F$6:$F$15,MATCH(D274,'1.Clusters'!$E$6:$E$15,0))+INDEX('1.Clusters'!$I$6:$I$15,MATCH(E274,'1.Clusters'!$H$6:$H$15,0)))/3,( INDEX('1.Clusters'!$C$6:$C$15,MATCH(C274,'1.Clusters'!$B$6:$B$15,0))+INDEX('1.Clusters'!$F$6:$F$15,MATCH(D274,'1.Clusters'!$E$6:$E$15,0)))/2),3),"")</f>
        <v/>
      </c>
      <c r="Q274" s="79" t="str">
        <f t="shared" si="4"/>
        <v/>
      </c>
    </row>
    <row r="275" ht="15.75" customHeight="1">
      <c r="B275" s="81"/>
      <c r="C275" s="82"/>
      <c r="D275" s="82"/>
      <c r="E275" s="82"/>
      <c r="F275" s="84"/>
      <c r="G275" s="85"/>
      <c r="H275" s="71"/>
      <c r="I275" s="72"/>
      <c r="J275" s="73"/>
      <c r="K275" s="74"/>
      <c r="L275" s="75"/>
      <c r="M275" s="76">
        <f t="shared" si="1"/>
        <v>0</v>
      </c>
      <c r="N275" s="77" t="str">
        <f t="shared" si="2"/>
        <v/>
      </c>
      <c r="O275" s="78" t="str">
        <f t="shared" si="3"/>
        <v/>
      </c>
      <c r="P275" s="78" t="str">
        <f t="array" ref="P275">IFERROR(ROUND(IF('1.Clusters'!$H$3&lt;&gt;"",( INDEX('1.Clusters'!$C$6:$C$15,MATCH(C275,'1.Clusters'!$B$6:$B$15,0))+INDEX('1.Clusters'!$F$6:$F$15,MATCH(D275,'1.Clusters'!$E$6:$E$15,0))+INDEX('1.Clusters'!$I$6:$I$15,MATCH(E275,'1.Clusters'!$H$6:$H$15,0)))/3,( INDEX('1.Clusters'!$C$6:$C$15,MATCH(C275,'1.Clusters'!$B$6:$B$15,0))+INDEX('1.Clusters'!$F$6:$F$15,MATCH(D275,'1.Clusters'!$E$6:$E$15,0)))/2),3),"")</f>
        <v/>
      </c>
      <c r="Q275" s="79" t="str">
        <f t="shared" si="4"/>
        <v/>
      </c>
    </row>
    <row r="276" ht="15.75" customHeight="1">
      <c r="B276" s="81"/>
      <c r="C276" s="82"/>
      <c r="D276" s="82"/>
      <c r="E276" s="82"/>
      <c r="F276" s="84"/>
      <c r="G276" s="85"/>
      <c r="H276" s="71"/>
      <c r="I276" s="72"/>
      <c r="J276" s="73"/>
      <c r="K276" s="74"/>
      <c r="L276" s="75"/>
      <c r="M276" s="76">
        <f t="shared" si="1"/>
        <v>0</v>
      </c>
      <c r="N276" s="77" t="str">
        <f t="shared" si="2"/>
        <v/>
      </c>
      <c r="O276" s="78" t="str">
        <f t="shared" si="3"/>
        <v/>
      </c>
      <c r="P276" s="78" t="str">
        <f t="array" ref="P276">IFERROR(ROUND(IF('1.Clusters'!$H$3&lt;&gt;"",( INDEX('1.Clusters'!$C$6:$C$15,MATCH(C276,'1.Clusters'!$B$6:$B$15,0))+INDEX('1.Clusters'!$F$6:$F$15,MATCH(D276,'1.Clusters'!$E$6:$E$15,0))+INDEX('1.Clusters'!$I$6:$I$15,MATCH(E276,'1.Clusters'!$H$6:$H$15,0)))/3,( INDEX('1.Clusters'!$C$6:$C$15,MATCH(C276,'1.Clusters'!$B$6:$B$15,0))+INDEX('1.Clusters'!$F$6:$F$15,MATCH(D276,'1.Clusters'!$E$6:$E$15,0)))/2),3),"")</f>
        <v/>
      </c>
      <c r="Q276" s="79" t="str">
        <f t="shared" si="4"/>
        <v/>
      </c>
    </row>
    <row r="277" ht="15.75" customHeight="1">
      <c r="B277" s="81"/>
      <c r="C277" s="82"/>
      <c r="D277" s="82"/>
      <c r="E277" s="82"/>
      <c r="F277" s="84"/>
      <c r="G277" s="85"/>
      <c r="H277" s="71"/>
      <c r="I277" s="72"/>
      <c r="J277" s="73"/>
      <c r="K277" s="74"/>
      <c r="L277" s="75"/>
      <c r="M277" s="76">
        <f t="shared" si="1"/>
        <v>0</v>
      </c>
      <c r="N277" s="77" t="str">
        <f t="shared" si="2"/>
        <v/>
      </c>
      <c r="O277" s="78" t="str">
        <f t="shared" si="3"/>
        <v/>
      </c>
      <c r="P277" s="78" t="str">
        <f t="array" ref="P277">IFERROR(ROUND(IF('1.Clusters'!$H$3&lt;&gt;"",( INDEX('1.Clusters'!$C$6:$C$15,MATCH(C277,'1.Clusters'!$B$6:$B$15,0))+INDEX('1.Clusters'!$F$6:$F$15,MATCH(D277,'1.Clusters'!$E$6:$E$15,0))+INDEX('1.Clusters'!$I$6:$I$15,MATCH(E277,'1.Clusters'!$H$6:$H$15,0)))/3,( INDEX('1.Clusters'!$C$6:$C$15,MATCH(C277,'1.Clusters'!$B$6:$B$15,0))+INDEX('1.Clusters'!$F$6:$F$15,MATCH(D277,'1.Clusters'!$E$6:$E$15,0)))/2),3),"")</f>
        <v/>
      </c>
      <c r="Q277" s="79" t="str">
        <f t="shared" si="4"/>
        <v/>
      </c>
    </row>
    <row r="278" ht="15.75" customHeight="1">
      <c r="B278" s="81"/>
      <c r="C278" s="82"/>
      <c r="D278" s="82"/>
      <c r="E278" s="82"/>
      <c r="F278" s="84"/>
      <c r="G278" s="85"/>
      <c r="H278" s="71"/>
      <c r="I278" s="72"/>
      <c r="J278" s="73"/>
      <c r="K278" s="74"/>
      <c r="L278" s="75"/>
      <c r="M278" s="76">
        <f t="shared" si="1"/>
        <v>0</v>
      </c>
      <c r="N278" s="77" t="str">
        <f t="shared" si="2"/>
        <v/>
      </c>
      <c r="O278" s="78" t="str">
        <f t="shared" si="3"/>
        <v/>
      </c>
      <c r="P278" s="78" t="str">
        <f t="array" ref="P278">IFERROR(ROUND(IF('1.Clusters'!$H$3&lt;&gt;"",( INDEX('1.Clusters'!$C$6:$C$15,MATCH(C278,'1.Clusters'!$B$6:$B$15,0))+INDEX('1.Clusters'!$F$6:$F$15,MATCH(D278,'1.Clusters'!$E$6:$E$15,0))+INDEX('1.Clusters'!$I$6:$I$15,MATCH(E278,'1.Clusters'!$H$6:$H$15,0)))/3,( INDEX('1.Clusters'!$C$6:$C$15,MATCH(C278,'1.Clusters'!$B$6:$B$15,0))+INDEX('1.Clusters'!$F$6:$F$15,MATCH(D278,'1.Clusters'!$E$6:$E$15,0)))/2),3),"")</f>
        <v/>
      </c>
      <c r="Q278" s="79" t="str">
        <f t="shared" si="4"/>
        <v/>
      </c>
    </row>
    <row r="279" ht="15.75" customHeight="1">
      <c r="B279" s="81"/>
      <c r="C279" s="82"/>
      <c r="D279" s="82"/>
      <c r="E279" s="82"/>
      <c r="F279" s="84"/>
      <c r="G279" s="85"/>
      <c r="H279" s="71"/>
      <c r="I279" s="72"/>
      <c r="J279" s="73"/>
      <c r="K279" s="74"/>
      <c r="L279" s="75"/>
      <c r="M279" s="76">
        <f t="shared" si="1"/>
        <v>0</v>
      </c>
      <c r="N279" s="77" t="str">
        <f t="shared" si="2"/>
        <v/>
      </c>
      <c r="O279" s="78" t="str">
        <f t="shared" si="3"/>
        <v/>
      </c>
      <c r="P279" s="78" t="str">
        <f t="array" ref="P279">IFERROR(ROUND(IF('1.Clusters'!$H$3&lt;&gt;"",( INDEX('1.Clusters'!$C$6:$C$15,MATCH(C279,'1.Clusters'!$B$6:$B$15,0))+INDEX('1.Clusters'!$F$6:$F$15,MATCH(D279,'1.Clusters'!$E$6:$E$15,0))+INDEX('1.Clusters'!$I$6:$I$15,MATCH(E279,'1.Clusters'!$H$6:$H$15,0)))/3,( INDEX('1.Clusters'!$C$6:$C$15,MATCH(C279,'1.Clusters'!$B$6:$B$15,0))+INDEX('1.Clusters'!$F$6:$F$15,MATCH(D279,'1.Clusters'!$E$6:$E$15,0)))/2),3),"")</f>
        <v/>
      </c>
      <c r="Q279" s="79" t="str">
        <f t="shared" si="4"/>
        <v/>
      </c>
    </row>
    <row r="280" ht="15.75" customHeight="1">
      <c r="B280" s="81"/>
      <c r="C280" s="82"/>
      <c r="D280" s="82"/>
      <c r="E280" s="82"/>
      <c r="F280" s="84"/>
      <c r="G280" s="85"/>
      <c r="H280" s="71"/>
      <c r="I280" s="72"/>
      <c r="J280" s="73"/>
      <c r="K280" s="74"/>
      <c r="L280" s="75"/>
      <c r="M280" s="76">
        <f t="shared" si="1"/>
        <v>0</v>
      </c>
      <c r="N280" s="77" t="str">
        <f t="shared" si="2"/>
        <v/>
      </c>
      <c r="O280" s="78" t="str">
        <f t="shared" si="3"/>
        <v/>
      </c>
      <c r="P280" s="78" t="str">
        <f t="array" ref="P280">IFERROR(ROUND(IF('1.Clusters'!$H$3&lt;&gt;"",( INDEX('1.Clusters'!$C$6:$C$15,MATCH(C280,'1.Clusters'!$B$6:$B$15,0))+INDEX('1.Clusters'!$F$6:$F$15,MATCH(D280,'1.Clusters'!$E$6:$E$15,0))+INDEX('1.Clusters'!$I$6:$I$15,MATCH(E280,'1.Clusters'!$H$6:$H$15,0)))/3,( INDEX('1.Clusters'!$C$6:$C$15,MATCH(C280,'1.Clusters'!$B$6:$B$15,0))+INDEX('1.Clusters'!$F$6:$F$15,MATCH(D280,'1.Clusters'!$E$6:$E$15,0)))/2),3),"")</f>
        <v/>
      </c>
      <c r="Q280" s="79" t="str">
        <f t="shared" si="4"/>
        <v/>
      </c>
    </row>
    <row r="281" ht="15.75" customHeight="1">
      <c r="B281" s="81"/>
      <c r="C281" s="82"/>
      <c r="D281" s="82"/>
      <c r="E281" s="82"/>
      <c r="F281" s="84"/>
      <c r="G281" s="85"/>
      <c r="H281" s="71"/>
      <c r="I281" s="72"/>
      <c r="J281" s="73"/>
      <c r="K281" s="74"/>
      <c r="L281" s="75"/>
      <c r="M281" s="76">
        <f t="shared" si="1"/>
        <v>0</v>
      </c>
      <c r="N281" s="77" t="str">
        <f t="shared" si="2"/>
        <v/>
      </c>
      <c r="O281" s="78" t="str">
        <f t="shared" si="3"/>
        <v/>
      </c>
      <c r="P281" s="78" t="str">
        <f t="array" ref="P281">IFERROR(ROUND(IF('1.Clusters'!$H$3&lt;&gt;"",( INDEX('1.Clusters'!$C$6:$C$15,MATCH(C281,'1.Clusters'!$B$6:$B$15,0))+INDEX('1.Clusters'!$F$6:$F$15,MATCH(D281,'1.Clusters'!$E$6:$E$15,0))+INDEX('1.Clusters'!$I$6:$I$15,MATCH(E281,'1.Clusters'!$H$6:$H$15,0)))/3,( INDEX('1.Clusters'!$C$6:$C$15,MATCH(C281,'1.Clusters'!$B$6:$B$15,0))+INDEX('1.Clusters'!$F$6:$F$15,MATCH(D281,'1.Clusters'!$E$6:$E$15,0)))/2),3),"")</f>
        <v/>
      </c>
      <c r="Q281" s="79" t="str">
        <f t="shared" si="4"/>
        <v/>
      </c>
    </row>
    <row r="282" ht="15.75" customHeight="1">
      <c r="B282" s="81"/>
      <c r="C282" s="82"/>
      <c r="D282" s="82"/>
      <c r="E282" s="82"/>
      <c r="F282" s="84"/>
      <c r="G282" s="85"/>
      <c r="H282" s="71"/>
      <c r="I282" s="72"/>
      <c r="J282" s="73"/>
      <c r="K282" s="74"/>
      <c r="L282" s="75"/>
      <c r="M282" s="76">
        <f t="shared" si="1"/>
        <v>0</v>
      </c>
      <c r="N282" s="77" t="str">
        <f t="shared" si="2"/>
        <v/>
      </c>
      <c r="O282" s="78" t="str">
        <f t="shared" si="3"/>
        <v/>
      </c>
      <c r="P282" s="78" t="str">
        <f t="array" ref="P282">IFERROR(ROUND(IF('1.Clusters'!$H$3&lt;&gt;"",( INDEX('1.Clusters'!$C$6:$C$15,MATCH(C282,'1.Clusters'!$B$6:$B$15,0))+INDEX('1.Clusters'!$F$6:$F$15,MATCH(D282,'1.Clusters'!$E$6:$E$15,0))+INDEX('1.Clusters'!$I$6:$I$15,MATCH(E282,'1.Clusters'!$H$6:$H$15,0)))/3,( INDEX('1.Clusters'!$C$6:$C$15,MATCH(C282,'1.Clusters'!$B$6:$B$15,0))+INDEX('1.Clusters'!$F$6:$F$15,MATCH(D282,'1.Clusters'!$E$6:$E$15,0)))/2),3),"")</f>
        <v/>
      </c>
      <c r="Q282" s="79" t="str">
        <f t="shared" si="4"/>
        <v/>
      </c>
    </row>
    <row r="283" ht="15.75" customHeight="1">
      <c r="B283" s="81"/>
      <c r="C283" s="82"/>
      <c r="D283" s="82"/>
      <c r="E283" s="82"/>
      <c r="F283" s="84"/>
      <c r="G283" s="85"/>
      <c r="H283" s="71"/>
      <c r="I283" s="72"/>
      <c r="J283" s="73"/>
      <c r="K283" s="74"/>
      <c r="L283" s="75"/>
      <c r="M283" s="76">
        <f t="shared" si="1"/>
        <v>0</v>
      </c>
      <c r="N283" s="77" t="str">
        <f t="shared" si="2"/>
        <v/>
      </c>
      <c r="O283" s="78" t="str">
        <f t="shared" si="3"/>
        <v/>
      </c>
      <c r="P283" s="78" t="str">
        <f t="array" ref="P283">IFERROR(ROUND(IF('1.Clusters'!$H$3&lt;&gt;"",( INDEX('1.Clusters'!$C$6:$C$15,MATCH(C283,'1.Clusters'!$B$6:$B$15,0))+INDEX('1.Clusters'!$F$6:$F$15,MATCH(D283,'1.Clusters'!$E$6:$E$15,0))+INDEX('1.Clusters'!$I$6:$I$15,MATCH(E283,'1.Clusters'!$H$6:$H$15,0)))/3,( INDEX('1.Clusters'!$C$6:$C$15,MATCH(C283,'1.Clusters'!$B$6:$B$15,0))+INDEX('1.Clusters'!$F$6:$F$15,MATCH(D283,'1.Clusters'!$E$6:$E$15,0)))/2),3),"")</f>
        <v/>
      </c>
      <c r="Q283" s="79" t="str">
        <f t="shared" si="4"/>
        <v/>
      </c>
    </row>
    <row r="284" ht="15.75" customHeight="1">
      <c r="B284" s="81"/>
      <c r="C284" s="82"/>
      <c r="D284" s="82"/>
      <c r="E284" s="82"/>
      <c r="F284" s="84"/>
      <c r="G284" s="85"/>
      <c r="H284" s="71"/>
      <c r="I284" s="72"/>
      <c r="J284" s="73"/>
      <c r="K284" s="74"/>
      <c r="L284" s="75"/>
      <c r="M284" s="76">
        <f t="shared" si="1"/>
        <v>0</v>
      </c>
      <c r="N284" s="77" t="str">
        <f t="shared" si="2"/>
        <v/>
      </c>
      <c r="O284" s="78" t="str">
        <f t="shared" si="3"/>
        <v/>
      </c>
      <c r="P284" s="78" t="str">
        <f t="array" ref="P284">IFERROR(ROUND(IF('1.Clusters'!$H$3&lt;&gt;"",( INDEX('1.Clusters'!$C$6:$C$15,MATCH(C284,'1.Clusters'!$B$6:$B$15,0))+INDEX('1.Clusters'!$F$6:$F$15,MATCH(D284,'1.Clusters'!$E$6:$E$15,0))+INDEX('1.Clusters'!$I$6:$I$15,MATCH(E284,'1.Clusters'!$H$6:$H$15,0)))/3,( INDEX('1.Clusters'!$C$6:$C$15,MATCH(C284,'1.Clusters'!$B$6:$B$15,0))+INDEX('1.Clusters'!$F$6:$F$15,MATCH(D284,'1.Clusters'!$E$6:$E$15,0)))/2),3),"")</f>
        <v/>
      </c>
      <c r="Q284" s="79" t="str">
        <f t="shared" si="4"/>
        <v/>
      </c>
    </row>
    <row r="285" ht="15.75" customHeight="1">
      <c r="B285" s="81"/>
      <c r="C285" s="82"/>
      <c r="D285" s="82"/>
      <c r="E285" s="82"/>
      <c r="F285" s="84"/>
      <c r="G285" s="85"/>
      <c r="H285" s="71"/>
      <c r="I285" s="72"/>
      <c r="J285" s="73"/>
      <c r="K285" s="74"/>
      <c r="L285" s="75"/>
      <c r="M285" s="76">
        <f t="shared" si="1"/>
        <v>0</v>
      </c>
      <c r="N285" s="77" t="str">
        <f t="shared" si="2"/>
        <v/>
      </c>
      <c r="O285" s="78" t="str">
        <f t="shared" si="3"/>
        <v/>
      </c>
      <c r="P285" s="78" t="str">
        <f t="array" ref="P285">IFERROR(ROUND(IF('1.Clusters'!$H$3&lt;&gt;"",( INDEX('1.Clusters'!$C$6:$C$15,MATCH(C285,'1.Clusters'!$B$6:$B$15,0))+INDEX('1.Clusters'!$F$6:$F$15,MATCH(D285,'1.Clusters'!$E$6:$E$15,0))+INDEX('1.Clusters'!$I$6:$I$15,MATCH(E285,'1.Clusters'!$H$6:$H$15,0)))/3,( INDEX('1.Clusters'!$C$6:$C$15,MATCH(C285,'1.Clusters'!$B$6:$B$15,0))+INDEX('1.Clusters'!$F$6:$F$15,MATCH(D285,'1.Clusters'!$E$6:$E$15,0)))/2),3),"")</f>
        <v/>
      </c>
      <c r="Q285" s="79" t="str">
        <f t="shared" si="4"/>
        <v/>
      </c>
    </row>
    <row r="286" ht="15.75" customHeight="1">
      <c r="B286" s="81"/>
      <c r="C286" s="82"/>
      <c r="D286" s="82"/>
      <c r="E286" s="82"/>
      <c r="F286" s="84"/>
      <c r="G286" s="85"/>
      <c r="H286" s="71"/>
      <c r="I286" s="72"/>
      <c r="J286" s="73"/>
      <c r="K286" s="74"/>
      <c r="L286" s="75"/>
      <c r="M286" s="76">
        <f t="shared" si="1"/>
        <v>0</v>
      </c>
      <c r="N286" s="77" t="str">
        <f t="shared" si="2"/>
        <v/>
      </c>
      <c r="O286" s="78" t="str">
        <f t="shared" si="3"/>
        <v/>
      </c>
      <c r="P286" s="78" t="str">
        <f t="array" ref="P286">IFERROR(ROUND(IF('1.Clusters'!$H$3&lt;&gt;"",( INDEX('1.Clusters'!$C$6:$C$15,MATCH(C286,'1.Clusters'!$B$6:$B$15,0))+INDEX('1.Clusters'!$F$6:$F$15,MATCH(D286,'1.Clusters'!$E$6:$E$15,0))+INDEX('1.Clusters'!$I$6:$I$15,MATCH(E286,'1.Clusters'!$H$6:$H$15,0)))/3,( INDEX('1.Clusters'!$C$6:$C$15,MATCH(C286,'1.Clusters'!$B$6:$B$15,0))+INDEX('1.Clusters'!$F$6:$F$15,MATCH(D286,'1.Clusters'!$E$6:$E$15,0)))/2),3),"")</f>
        <v/>
      </c>
      <c r="Q286" s="79" t="str">
        <f t="shared" si="4"/>
        <v/>
      </c>
    </row>
    <row r="287" ht="15.75" customHeight="1">
      <c r="B287" s="81"/>
      <c r="C287" s="82"/>
      <c r="D287" s="82"/>
      <c r="E287" s="82"/>
      <c r="F287" s="84"/>
      <c r="G287" s="85"/>
      <c r="H287" s="71"/>
      <c r="I287" s="72"/>
      <c r="J287" s="73"/>
      <c r="K287" s="74"/>
      <c r="L287" s="75"/>
      <c r="M287" s="76">
        <f t="shared" si="1"/>
        <v>0</v>
      </c>
      <c r="N287" s="77" t="str">
        <f t="shared" si="2"/>
        <v/>
      </c>
      <c r="O287" s="78" t="str">
        <f t="shared" si="3"/>
        <v/>
      </c>
      <c r="P287" s="78" t="str">
        <f t="array" ref="P287">IFERROR(ROUND(IF('1.Clusters'!$H$3&lt;&gt;"",( INDEX('1.Clusters'!$C$6:$C$15,MATCH(C287,'1.Clusters'!$B$6:$B$15,0))+INDEX('1.Clusters'!$F$6:$F$15,MATCH(D287,'1.Clusters'!$E$6:$E$15,0))+INDEX('1.Clusters'!$I$6:$I$15,MATCH(E287,'1.Clusters'!$H$6:$H$15,0)))/3,( INDEX('1.Clusters'!$C$6:$C$15,MATCH(C287,'1.Clusters'!$B$6:$B$15,0))+INDEX('1.Clusters'!$F$6:$F$15,MATCH(D287,'1.Clusters'!$E$6:$E$15,0)))/2),3),"")</f>
        <v/>
      </c>
      <c r="Q287" s="79" t="str">
        <f t="shared" si="4"/>
        <v/>
      </c>
    </row>
    <row r="288" ht="15.75" customHeight="1">
      <c r="B288" s="81"/>
      <c r="C288" s="82"/>
      <c r="D288" s="82"/>
      <c r="E288" s="82"/>
      <c r="F288" s="84"/>
      <c r="G288" s="85"/>
      <c r="H288" s="71"/>
      <c r="I288" s="72"/>
      <c r="J288" s="73"/>
      <c r="K288" s="74"/>
      <c r="L288" s="75"/>
      <c r="M288" s="76">
        <f t="shared" si="1"/>
        <v>0</v>
      </c>
      <c r="N288" s="77" t="str">
        <f t="shared" si="2"/>
        <v/>
      </c>
      <c r="O288" s="78" t="str">
        <f t="shared" si="3"/>
        <v/>
      </c>
      <c r="P288" s="78" t="str">
        <f t="array" ref="P288">IFERROR(ROUND(IF('1.Clusters'!$H$3&lt;&gt;"",( INDEX('1.Clusters'!$C$6:$C$15,MATCH(C288,'1.Clusters'!$B$6:$B$15,0))+INDEX('1.Clusters'!$F$6:$F$15,MATCH(D288,'1.Clusters'!$E$6:$E$15,0))+INDEX('1.Clusters'!$I$6:$I$15,MATCH(E288,'1.Clusters'!$H$6:$H$15,0)))/3,( INDEX('1.Clusters'!$C$6:$C$15,MATCH(C288,'1.Clusters'!$B$6:$B$15,0))+INDEX('1.Clusters'!$F$6:$F$15,MATCH(D288,'1.Clusters'!$E$6:$E$15,0)))/2),3),"")</f>
        <v/>
      </c>
      <c r="Q288" s="79" t="str">
        <f t="shared" si="4"/>
        <v/>
      </c>
    </row>
    <row r="289" ht="15.75" customHeight="1">
      <c r="B289" s="81"/>
      <c r="C289" s="82"/>
      <c r="D289" s="82"/>
      <c r="E289" s="82"/>
      <c r="F289" s="84"/>
      <c r="G289" s="85"/>
      <c r="H289" s="71"/>
      <c r="I289" s="72"/>
      <c r="J289" s="73"/>
      <c r="K289" s="74"/>
      <c r="L289" s="75"/>
      <c r="M289" s="76">
        <f t="shared" si="1"/>
        <v>0</v>
      </c>
      <c r="N289" s="77" t="str">
        <f t="shared" si="2"/>
        <v/>
      </c>
      <c r="O289" s="78" t="str">
        <f t="shared" si="3"/>
        <v/>
      </c>
      <c r="P289" s="78" t="str">
        <f t="array" ref="P289">IFERROR(ROUND(IF('1.Clusters'!$H$3&lt;&gt;"",( INDEX('1.Clusters'!$C$6:$C$15,MATCH(C289,'1.Clusters'!$B$6:$B$15,0))+INDEX('1.Clusters'!$F$6:$F$15,MATCH(D289,'1.Clusters'!$E$6:$E$15,0))+INDEX('1.Clusters'!$I$6:$I$15,MATCH(E289,'1.Clusters'!$H$6:$H$15,0)))/3,( INDEX('1.Clusters'!$C$6:$C$15,MATCH(C289,'1.Clusters'!$B$6:$B$15,0))+INDEX('1.Clusters'!$F$6:$F$15,MATCH(D289,'1.Clusters'!$E$6:$E$15,0)))/2),3),"")</f>
        <v/>
      </c>
      <c r="Q289" s="79" t="str">
        <f t="shared" si="4"/>
        <v/>
      </c>
    </row>
    <row r="290" ht="15.75" customHeight="1">
      <c r="B290" s="81"/>
      <c r="C290" s="82"/>
      <c r="D290" s="82"/>
      <c r="E290" s="82"/>
      <c r="F290" s="84"/>
      <c r="G290" s="85"/>
      <c r="H290" s="71"/>
      <c r="I290" s="72"/>
      <c r="J290" s="73"/>
      <c r="K290" s="74"/>
      <c r="L290" s="75"/>
      <c r="M290" s="76">
        <f t="shared" si="1"/>
        <v>0</v>
      </c>
      <c r="N290" s="77" t="str">
        <f t="shared" si="2"/>
        <v/>
      </c>
      <c r="O290" s="78" t="str">
        <f t="shared" si="3"/>
        <v/>
      </c>
      <c r="P290" s="78" t="str">
        <f t="array" ref="P290">IFERROR(ROUND(IF('1.Clusters'!$H$3&lt;&gt;"",( INDEX('1.Clusters'!$C$6:$C$15,MATCH(C290,'1.Clusters'!$B$6:$B$15,0))+INDEX('1.Clusters'!$F$6:$F$15,MATCH(D290,'1.Clusters'!$E$6:$E$15,0))+INDEX('1.Clusters'!$I$6:$I$15,MATCH(E290,'1.Clusters'!$H$6:$H$15,0)))/3,( INDEX('1.Clusters'!$C$6:$C$15,MATCH(C290,'1.Clusters'!$B$6:$B$15,0))+INDEX('1.Clusters'!$F$6:$F$15,MATCH(D290,'1.Clusters'!$E$6:$E$15,0)))/2),3),"")</f>
        <v/>
      </c>
      <c r="Q290" s="79" t="str">
        <f t="shared" si="4"/>
        <v/>
      </c>
    </row>
    <row r="291" ht="15.75" customHeight="1">
      <c r="B291" s="81"/>
      <c r="C291" s="82"/>
      <c r="D291" s="82"/>
      <c r="E291" s="82"/>
      <c r="F291" s="84"/>
      <c r="G291" s="85"/>
      <c r="H291" s="71"/>
      <c r="I291" s="72"/>
      <c r="J291" s="73"/>
      <c r="K291" s="74"/>
      <c r="L291" s="75"/>
      <c r="M291" s="76">
        <f t="shared" si="1"/>
        <v>0</v>
      </c>
      <c r="N291" s="77" t="str">
        <f t="shared" si="2"/>
        <v/>
      </c>
      <c r="O291" s="78" t="str">
        <f t="shared" si="3"/>
        <v/>
      </c>
      <c r="P291" s="78" t="str">
        <f t="array" ref="P291">IFERROR(ROUND(IF('1.Clusters'!$H$3&lt;&gt;"",( INDEX('1.Clusters'!$C$6:$C$15,MATCH(C291,'1.Clusters'!$B$6:$B$15,0))+INDEX('1.Clusters'!$F$6:$F$15,MATCH(D291,'1.Clusters'!$E$6:$E$15,0))+INDEX('1.Clusters'!$I$6:$I$15,MATCH(E291,'1.Clusters'!$H$6:$H$15,0)))/3,( INDEX('1.Clusters'!$C$6:$C$15,MATCH(C291,'1.Clusters'!$B$6:$B$15,0))+INDEX('1.Clusters'!$F$6:$F$15,MATCH(D291,'1.Clusters'!$E$6:$E$15,0)))/2),3),"")</f>
        <v/>
      </c>
      <c r="Q291" s="79" t="str">
        <f t="shared" si="4"/>
        <v/>
      </c>
    </row>
    <row r="292" ht="15.75" customHeight="1">
      <c r="B292" s="81"/>
      <c r="C292" s="82"/>
      <c r="D292" s="82"/>
      <c r="E292" s="82"/>
      <c r="F292" s="84"/>
      <c r="G292" s="85"/>
      <c r="H292" s="71"/>
      <c r="I292" s="72"/>
      <c r="J292" s="73"/>
      <c r="K292" s="74"/>
      <c r="L292" s="75"/>
      <c r="M292" s="76">
        <f t="shared" si="1"/>
        <v>0</v>
      </c>
      <c r="N292" s="77" t="str">
        <f t="shared" si="2"/>
        <v/>
      </c>
      <c r="O292" s="78" t="str">
        <f t="shared" si="3"/>
        <v/>
      </c>
      <c r="P292" s="78" t="str">
        <f t="array" ref="P292">IFERROR(ROUND(IF('1.Clusters'!$H$3&lt;&gt;"",( INDEX('1.Clusters'!$C$6:$C$15,MATCH(C292,'1.Clusters'!$B$6:$B$15,0))+INDEX('1.Clusters'!$F$6:$F$15,MATCH(D292,'1.Clusters'!$E$6:$E$15,0))+INDEX('1.Clusters'!$I$6:$I$15,MATCH(E292,'1.Clusters'!$H$6:$H$15,0)))/3,( INDEX('1.Clusters'!$C$6:$C$15,MATCH(C292,'1.Clusters'!$B$6:$B$15,0))+INDEX('1.Clusters'!$F$6:$F$15,MATCH(D292,'1.Clusters'!$E$6:$E$15,0)))/2),3),"")</f>
        <v/>
      </c>
      <c r="Q292" s="79" t="str">
        <f t="shared" si="4"/>
        <v/>
      </c>
    </row>
    <row r="293" ht="15.75" customHeight="1">
      <c r="B293" s="81"/>
      <c r="C293" s="82"/>
      <c r="D293" s="82"/>
      <c r="E293" s="82"/>
      <c r="F293" s="84"/>
      <c r="G293" s="85"/>
      <c r="H293" s="71"/>
      <c r="I293" s="72"/>
      <c r="J293" s="73"/>
      <c r="K293" s="74"/>
      <c r="L293" s="75"/>
      <c r="M293" s="76">
        <f t="shared" si="1"/>
        <v>0</v>
      </c>
      <c r="N293" s="77" t="str">
        <f t="shared" si="2"/>
        <v/>
      </c>
      <c r="O293" s="78" t="str">
        <f t="shared" si="3"/>
        <v/>
      </c>
      <c r="P293" s="78" t="str">
        <f t="array" ref="P293">IFERROR(ROUND(IF('1.Clusters'!$H$3&lt;&gt;"",( INDEX('1.Clusters'!$C$6:$C$15,MATCH(C293,'1.Clusters'!$B$6:$B$15,0))+INDEX('1.Clusters'!$F$6:$F$15,MATCH(D293,'1.Clusters'!$E$6:$E$15,0))+INDEX('1.Clusters'!$I$6:$I$15,MATCH(E293,'1.Clusters'!$H$6:$H$15,0)))/3,( INDEX('1.Clusters'!$C$6:$C$15,MATCH(C293,'1.Clusters'!$B$6:$B$15,0))+INDEX('1.Clusters'!$F$6:$F$15,MATCH(D293,'1.Clusters'!$E$6:$E$15,0)))/2),3),"")</f>
        <v/>
      </c>
      <c r="Q293" s="79" t="str">
        <f t="shared" si="4"/>
        <v/>
      </c>
    </row>
    <row r="294" ht="15.75" customHeight="1">
      <c r="B294" s="81"/>
      <c r="C294" s="82"/>
      <c r="D294" s="82"/>
      <c r="E294" s="82"/>
      <c r="F294" s="84"/>
      <c r="G294" s="85"/>
      <c r="H294" s="71"/>
      <c r="I294" s="72"/>
      <c r="J294" s="73"/>
      <c r="K294" s="74"/>
      <c r="L294" s="75"/>
      <c r="M294" s="76">
        <f t="shared" si="1"/>
        <v>0</v>
      </c>
      <c r="N294" s="77" t="str">
        <f t="shared" si="2"/>
        <v/>
      </c>
      <c r="O294" s="78" t="str">
        <f t="shared" si="3"/>
        <v/>
      </c>
      <c r="P294" s="78" t="str">
        <f t="array" ref="P294">IFERROR(ROUND(IF('1.Clusters'!$H$3&lt;&gt;"",( INDEX('1.Clusters'!$C$6:$C$15,MATCH(C294,'1.Clusters'!$B$6:$B$15,0))+INDEX('1.Clusters'!$F$6:$F$15,MATCH(D294,'1.Clusters'!$E$6:$E$15,0))+INDEX('1.Clusters'!$I$6:$I$15,MATCH(E294,'1.Clusters'!$H$6:$H$15,0)))/3,( INDEX('1.Clusters'!$C$6:$C$15,MATCH(C294,'1.Clusters'!$B$6:$B$15,0))+INDEX('1.Clusters'!$F$6:$F$15,MATCH(D294,'1.Clusters'!$E$6:$E$15,0)))/2),3),"")</f>
        <v/>
      </c>
      <c r="Q294" s="79" t="str">
        <f t="shared" si="4"/>
        <v/>
      </c>
    </row>
    <row r="295" ht="15.75" customHeight="1">
      <c r="B295" s="81"/>
      <c r="C295" s="82"/>
      <c r="D295" s="82"/>
      <c r="E295" s="82"/>
      <c r="F295" s="84"/>
      <c r="G295" s="85"/>
      <c r="H295" s="71"/>
      <c r="I295" s="72"/>
      <c r="J295" s="73"/>
      <c r="K295" s="74"/>
      <c r="L295" s="75"/>
      <c r="M295" s="76">
        <f t="shared" si="1"/>
        <v>0</v>
      </c>
      <c r="N295" s="77" t="str">
        <f t="shared" si="2"/>
        <v/>
      </c>
      <c r="O295" s="78" t="str">
        <f t="shared" si="3"/>
        <v/>
      </c>
      <c r="P295" s="78" t="str">
        <f t="array" ref="P295">IFERROR(ROUND(IF('1.Clusters'!$H$3&lt;&gt;"",( INDEX('1.Clusters'!$C$6:$C$15,MATCH(C295,'1.Clusters'!$B$6:$B$15,0))+INDEX('1.Clusters'!$F$6:$F$15,MATCH(D295,'1.Clusters'!$E$6:$E$15,0))+INDEX('1.Clusters'!$I$6:$I$15,MATCH(E295,'1.Clusters'!$H$6:$H$15,0)))/3,( INDEX('1.Clusters'!$C$6:$C$15,MATCH(C295,'1.Clusters'!$B$6:$B$15,0))+INDEX('1.Clusters'!$F$6:$F$15,MATCH(D295,'1.Clusters'!$E$6:$E$15,0)))/2),3),"")</f>
        <v/>
      </c>
      <c r="Q295" s="79" t="str">
        <f t="shared" si="4"/>
        <v/>
      </c>
    </row>
    <row r="296" ht="15.75" customHeight="1">
      <c r="B296" s="81"/>
      <c r="C296" s="82"/>
      <c r="D296" s="82"/>
      <c r="E296" s="82"/>
      <c r="F296" s="84"/>
      <c r="G296" s="85"/>
      <c r="H296" s="71"/>
      <c r="I296" s="72"/>
      <c r="J296" s="73"/>
      <c r="K296" s="74"/>
      <c r="L296" s="75"/>
      <c r="M296" s="76">
        <f t="shared" si="1"/>
        <v>0</v>
      </c>
      <c r="N296" s="77" t="str">
        <f t="shared" si="2"/>
        <v/>
      </c>
      <c r="O296" s="78" t="str">
        <f t="shared" si="3"/>
        <v/>
      </c>
      <c r="P296" s="78" t="str">
        <f t="array" ref="P296">IFERROR(ROUND(IF('1.Clusters'!$H$3&lt;&gt;"",( INDEX('1.Clusters'!$C$6:$C$15,MATCH(C296,'1.Clusters'!$B$6:$B$15,0))+INDEX('1.Clusters'!$F$6:$F$15,MATCH(D296,'1.Clusters'!$E$6:$E$15,0))+INDEX('1.Clusters'!$I$6:$I$15,MATCH(E296,'1.Clusters'!$H$6:$H$15,0)))/3,( INDEX('1.Clusters'!$C$6:$C$15,MATCH(C296,'1.Clusters'!$B$6:$B$15,0))+INDEX('1.Clusters'!$F$6:$F$15,MATCH(D296,'1.Clusters'!$E$6:$E$15,0)))/2),3),"")</f>
        <v/>
      </c>
      <c r="Q296" s="79" t="str">
        <f t="shared" si="4"/>
        <v/>
      </c>
    </row>
    <row r="297" ht="15.75" customHeight="1">
      <c r="B297" s="81"/>
      <c r="C297" s="82"/>
      <c r="D297" s="82"/>
      <c r="E297" s="82"/>
      <c r="F297" s="84"/>
      <c r="G297" s="85"/>
      <c r="H297" s="71"/>
      <c r="I297" s="72"/>
      <c r="J297" s="73"/>
      <c r="K297" s="74"/>
      <c r="L297" s="75"/>
      <c r="M297" s="76">
        <f t="shared" si="1"/>
        <v>0</v>
      </c>
      <c r="N297" s="77" t="str">
        <f t="shared" si="2"/>
        <v/>
      </c>
      <c r="O297" s="78" t="str">
        <f t="shared" si="3"/>
        <v/>
      </c>
      <c r="P297" s="78" t="str">
        <f t="array" ref="P297">IFERROR(ROUND(IF('1.Clusters'!$H$3&lt;&gt;"",( INDEX('1.Clusters'!$C$6:$C$15,MATCH(C297,'1.Clusters'!$B$6:$B$15,0))+INDEX('1.Clusters'!$F$6:$F$15,MATCH(D297,'1.Clusters'!$E$6:$E$15,0))+INDEX('1.Clusters'!$I$6:$I$15,MATCH(E297,'1.Clusters'!$H$6:$H$15,0)))/3,( INDEX('1.Clusters'!$C$6:$C$15,MATCH(C297,'1.Clusters'!$B$6:$B$15,0))+INDEX('1.Clusters'!$F$6:$F$15,MATCH(D297,'1.Clusters'!$E$6:$E$15,0)))/2),3),"")</f>
        <v/>
      </c>
      <c r="Q297" s="79" t="str">
        <f t="shared" si="4"/>
        <v/>
      </c>
    </row>
    <row r="298" ht="15.75" customHeight="1">
      <c r="B298" s="81"/>
      <c r="C298" s="82"/>
      <c r="D298" s="82"/>
      <c r="E298" s="82"/>
      <c r="F298" s="84"/>
      <c r="G298" s="85"/>
      <c r="H298" s="71"/>
      <c r="I298" s="72"/>
      <c r="J298" s="73"/>
      <c r="K298" s="74"/>
      <c r="L298" s="75"/>
      <c r="M298" s="76">
        <f t="shared" si="1"/>
        <v>0</v>
      </c>
      <c r="N298" s="77" t="str">
        <f t="shared" si="2"/>
        <v/>
      </c>
      <c r="O298" s="78" t="str">
        <f t="shared" si="3"/>
        <v/>
      </c>
      <c r="P298" s="78" t="str">
        <f t="array" ref="P298">IFERROR(ROUND(IF('1.Clusters'!$H$3&lt;&gt;"",( INDEX('1.Clusters'!$C$6:$C$15,MATCH(C298,'1.Clusters'!$B$6:$B$15,0))+INDEX('1.Clusters'!$F$6:$F$15,MATCH(D298,'1.Clusters'!$E$6:$E$15,0))+INDEX('1.Clusters'!$I$6:$I$15,MATCH(E298,'1.Clusters'!$H$6:$H$15,0)))/3,( INDEX('1.Clusters'!$C$6:$C$15,MATCH(C298,'1.Clusters'!$B$6:$B$15,0))+INDEX('1.Clusters'!$F$6:$F$15,MATCH(D298,'1.Clusters'!$E$6:$E$15,0)))/2),3),"")</f>
        <v/>
      </c>
      <c r="Q298" s="79" t="str">
        <f t="shared" si="4"/>
        <v/>
      </c>
    </row>
    <row r="299" ht="15.75" customHeight="1">
      <c r="B299" s="81"/>
      <c r="C299" s="82"/>
      <c r="D299" s="82"/>
      <c r="E299" s="82"/>
      <c r="F299" s="84"/>
      <c r="G299" s="85"/>
      <c r="H299" s="71"/>
      <c r="I299" s="72"/>
      <c r="J299" s="73"/>
      <c r="K299" s="74"/>
      <c r="L299" s="75"/>
      <c r="M299" s="76">
        <f t="shared" si="1"/>
        <v>0</v>
      </c>
      <c r="N299" s="77" t="str">
        <f t="shared" si="2"/>
        <v/>
      </c>
      <c r="O299" s="78" t="str">
        <f t="shared" si="3"/>
        <v/>
      </c>
      <c r="P299" s="78" t="str">
        <f t="array" ref="P299">IFERROR(ROUND(IF('1.Clusters'!$H$3&lt;&gt;"",( INDEX('1.Clusters'!$C$6:$C$15,MATCH(C299,'1.Clusters'!$B$6:$B$15,0))+INDEX('1.Clusters'!$F$6:$F$15,MATCH(D299,'1.Clusters'!$E$6:$E$15,0))+INDEX('1.Clusters'!$I$6:$I$15,MATCH(E299,'1.Clusters'!$H$6:$H$15,0)))/3,( INDEX('1.Clusters'!$C$6:$C$15,MATCH(C299,'1.Clusters'!$B$6:$B$15,0))+INDEX('1.Clusters'!$F$6:$F$15,MATCH(D299,'1.Clusters'!$E$6:$E$15,0)))/2),3),"")</f>
        <v/>
      </c>
      <c r="Q299" s="79" t="str">
        <f t="shared" si="4"/>
        <v/>
      </c>
    </row>
    <row r="300" ht="15.75" customHeight="1">
      <c r="B300" s="81"/>
      <c r="C300" s="82"/>
      <c r="D300" s="82"/>
      <c r="E300" s="82"/>
      <c r="F300" s="84"/>
      <c r="G300" s="85"/>
      <c r="H300" s="71"/>
      <c r="I300" s="72"/>
      <c r="J300" s="73"/>
      <c r="K300" s="74"/>
      <c r="L300" s="75"/>
      <c r="M300" s="76">
        <f t="shared" si="1"/>
        <v>0</v>
      </c>
      <c r="N300" s="77" t="str">
        <f t="shared" si="2"/>
        <v/>
      </c>
      <c r="O300" s="78" t="str">
        <f t="shared" si="3"/>
        <v/>
      </c>
      <c r="P300" s="78" t="str">
        <f t="array" ref="P300">IFERROR(ROUND(IF('1.Clusters'!$H$3&lt;&gt;"",( INDEX('1.Clusters'!$C$6:$C$15,MATCH(C300,'1.Clusters'!$B$6:$B$15,0))+INDEX('1.Clusters'!$F$6:$F$15,MATCH(D300,'1.Clusters'!$E$6:$E$15,0))+INDEX('1.Clusters'!$I$6:$I$15,MATCH(E300,'1.Clusters'!$H$6:$H$15,0)))/3,( INDEX('1.Clusters'!$C$6:$C$15,MATCH(C300,'1.Clusters'!$B$6:$B$15,0))+INDEX('1.Clusters'!$F$6:$F$15,MATCH(D300,'1.Clusters'!$E$6:$E$15,0)))/2),3),"")</f>
        <v/>
      </c>
      <c r="Q300" s="79" t="str">
        <f t="shared" si="4"/>
        <v/>
      </c>
    </row>
    <row r="301" ht="15.75" customHeight="1">
      <c r="B301" s="81"/>
      <c r="C301" s="82"/>
      <c r="D301" s="82"/>
      <c r="E301" s="82"/>
      <c r="F301" s="84"/>
      <c r="G301" s="85"/>
      <c r="H301" s="71"/>
      <c r="I301" s="72"/>
      <c r="J301" s="73"/>
      <c r="K301" s="74"/>
      <c r="L301" s="75"/>
      <c r="M301" s="76">
        <f t="shared" si="1"/>
        <v>0</v>
      </c>
      <c r="N301" s="77" t="str">
        <f t="shared" si="2"/>
        <v/>
      </c>
      <c r="O301" s="78" t="str">
        <f t="shared" si="3"/>
        <v/>
      </c>
      <c r="P301" s="78" t="str">
        <f t="array" ref="P301">IFERROR(ROUND(IF('1.Clusters'!$H$3&lt;&gt;"",( INDEX('1.Clusters'!$C$6:$C$15,MATCH(C301,'1.Clusters'!$B$6:$B$15,0))+INDEX('1.Clusters'!$F$6:$F$15,MATCH(D301,'1.Clusters'!$E$6:$E$15,0))+INDEX('1.Clusters'!$I$6:$I$15,MATCH(E301,'1.Clusters'!$H$6:$H$15,0)))/3,( INDEX('1.Clusters'!$C$6:$C$15,MATCH(C301,'1.Clusters'!$B$6:$B$15,0))+INDEX('1.Clusters'!$F$6:$F$15,MATCH(D301,'1.Clusters'!$E$6:$E$15,0)))/2),3),"")</f>
        <v/>
      </c>
      <c r="Q301" s="79" t="str">
        <f t="shared" si="4"/>
        <v/>
      </c>
    </row>
    <row r="302" ht="15.75" customHeight="1">
      <c r="B302" s="81"/>
      <c r="C302" s="82"/>
      <c r="D302" s="82"/>
      <c r="E302" s="82"/>
      <c r="F302" s="84"/>
      <c r="G302" s="85"/>
      <c r="H302" s="71"/>
      <c r="I302" s="72"/>
      <c r="J302" s="73"/>
      <c r="K302" s="74"/>
      <c r="L302" s="75"/>
      <c r="M302" s="76">
        <f t="shared" si="1"/>
        <v>0</v>
      </c>
      <c r="N302" s="77" t="str">
        <f t="shared" si="2"/>
        <v/>
      </c>
      <c r="O302" s="78" t="str">
        <f t="shared" si="3"/>
        <v/>
      </c>
      <c r="P302" s="78" t="str">
        <f t="array" ref="P302">IFERROR(ROUND(IF('1.Clusters'!$H$3&lt;&gt;"",( INDEX('1.Clusters'!$C$6:$C$15,MATCH(C302,'1.Clusters'!$B$6:$B$15,0))+INDEX('1.Clusters'!$F$6:$F$15,MATCH(D302,'1.Clusters'!$E$6:$E$15,0))+INDEX('1.Clusters'!$I$6:$I$15,MATCH(E302,'1.Clusters'!$H$6:$H$15,0)))/3,( INDEX('1.Clusters'!$C$6:$C$15,MATCH(C302,'1.Clusters'!$B$6:$B$15,0))+INDEX('1.Clusters'!$F$6:$F$15,MATCH(D302,'1.Clusters'!$E$6:$E$15,0)))/2),3),"")</f>
        <v/>
      </c>
      <c r="Q302" s="79" t="str">
        <f t="shared" si="4"/>
        <v/>
      </c>
    </row>
    <row r="303" ht="15.75" customHeight="1">
      <c r="B303" s="81"/>
      <c r="C303" s="82"/>
      <c r="D303" s="82"/>
      <c r="E303" s="82"/>
      <c r="F303" s="84"/>
      <c r="G303" s="85"/>
      <c r="H303" s="71"/>
      <c r="I303" s="72"/>
      <c r="J303" s="73"/>
      <c r="K303" s="74"/>
      <c r="L303" s="75"/>
      <c r="M303" s="76">
        <f t="shared" si="1"/>
        <v>0</v>
      </c>
      <c r="N303" s="77" t="str">
        <f t="shared" si="2"/>
        <v/>
      </c>
      <c r="O303" s="78" t="str">
        <f t="shared" si="3"/>
        <v/>
      </c>
      <c r="P303" s="78" t="str">
        <f t="array" ref="P303">IFERROR(ROUND(IF('1.Clusters'!$H$3&lt;&gt;"",( INDEX('1.Clusters'!$C$6:$C$15,MATCH(C303,'1.Clusters'!$B$6:$B$15,0))+INDEX('1.Clusters'!$F$6:$F$15,MATCH(D303,'1.Clusters'!$E$6:$E$15,0))+INDEX('1.Clusters'!$I$6:$I$15,MATCH(E303,'1.Clusters'!$H$6:$H$15,0)))/3,( INDEX('1.Clusters'!$C$6:$C$15,MATCH(C303,'1.Clusters'!$B$6:$B$15,0))+INDEX('1.Clusters'!$F$6:$F$15,MATCH(D303,'1.Clusters'!$E$6:$E$15,0)))/2),3),"")</f>
        <v/>
      </c>
      <c r="Q303" s="79" t="str">
        <f t="shared" si="4"/>
        <v/>
      </c>
    </row>
    <row r="304" ht="15.75" customHeight="1">
      <c r="B304" s="81"/>
      <c r="C304" s="82"/>
      <c r="D304" s="82"/>
      <c r="E304" s="82"/>
      <c r="F304" s="84"/>
      <c r="G304" s="85"/>
      <c r="H304" s="71"/>
      <c r="I304" s="72"/>
      <c r="J304" s="73"/>
      <c r="K304" s="74"/>
      <c r="L304" s="75"/>
      <c r="M304" s="76">
        <f t="shared" si="1"/>
        <v>0</v>
      </c>
      <c r="N304" s="77" t="str">
        <f t="shared" si="2"/>
        <v/>
      </c>
      <c r="O304" s="78" t="str">
        <f t="shared" si="3"/>
        <v/>
      </c>
      <c r="P304" s="78" t="str">
        <f t="array" ref="P304">IFERROR(ROUND(IF('1.Clusters'!$H$3&lt;&gt;"",( INDEX('1.Clusters'!$C$6:$C$15,MATCH(C304,'1.Clusters'!$B$6:$B$15,0))+INDEX('1.Clusters'!$F$6:$F$15,MATCH(D304,'1.Clusters'!$E$6:$E$15,0))+INDEX('1.Clusters'!$I$6:$I$15,MATCH(E304,'1.Clusters'!$H$6:$H$15,0)))/3,( INDEX('1.Clusters'!$C$6:$C$15,MATCH(C304,'1.Clusters'!$B$6:$B$15,0))+INDEX('1.Clusters'!$F$6:$F$15,MATCH(D304,'1.Clusters'!$E$6:$E$15,0)))/2),3),"")</f>
        <v/>
      </c>
      <c r="Q304" s="79" t="str">
        <f t="shared" si="4"/>
        <v/>
      </c>
    </row>
    <row r="305" ht="15.75" customHeight="1">
      <c r="B305" s="81"/>
      <c r="C305" s="82"/>
      <c r="D305" s="82"/>
      <c r="E305" s="82"/>
      <c r="F305" s="84"/>
      <c r="G305" s="85"/>
      <c r="H305" s="71"/>
      <c r="I305" s="72"/>
      <c r="J305" s="73"/>
      <c r="K305" s="74"/>
      <c r="L305" s="75"/>
      <c r="M305" s="76">
        <f t="shared" si="1"/>
        <v>0</v>
      </c>
      <c r="N305" s="77" t="str">
        <f t="shared" si="2"/>
        <v/>
      </c>
      <c r="O305" s="78" t="str">
        <f t="shared" si="3"/>
        <v/>
      </c>
      <c r="P305" s="78" t="str">
        <f t="array" ref="P305">IFERROR(ROUND(IF('1.Clusters'!$H$3&lt;&gt;"",( INDEX('1.Clusters'!$C$6:$C$15,MATCH(C305,'1.Clusters'!$B$6:$B$15,0))+INDEX('1.Clusters'!$F$6:$F$15,MATCH(D305,'1.Clusters'!$E$6:$E$15,0))+INDEX('1.Clusters'!$I$6:$I$15,MATCH(E305,'1.Clusters'!$H$6:$H$15,0)))/3,( INDEX('1.Clusters'!$C$6:$C$15,MATCH(C305,'1.Clusters'!$B$6:$B$15,0))+INDEX('1.Clusters'!$F$6:$F$15,MATCH(D305,'1.Clusters'!$E$6:$E$15,0)))/2),3),"")</f>
        <v/>
      </c>
      <c r="Q305" s="79" t="str">
        <f t="shared" si="4"/>
        <v/>
      </c>
    </row>
    <row r="306" ht="15.75" customHeight="1">
      <c r="B306" s="81"/>
      <c r="C306" s="82"/>
      <c r="D306" s="82"/>
      <c r="E306" s="82"/>
      <c r="F306" s="84"/>
      <c r="G306" s="85"/>
      <c r="H306" s="71"/>
      <c r="I306" s="72"/>
      <c r="J306" s="73"/>
      <c r="K306" s="74"/>
      <c r="L306" s="75"/>
      <c r="M306" s="76">
        <f t="shared" si="1"/>
        <v>0</v>
      </c>
      <c r="N306" s="77" t="str">
        <f t="shared" si="2"/>
        <v/>
      </c>
      <c r="O306" s="78" t="str">
        <f t="shared" si="3"/>
        <v/>
      </c>
      <c r="P306" s="78" t="str">
        <f t="array" ref="P306">IFERROR(ROUND(IF('1.Clusters'!$H$3&lt;&gt;"",( INDEX('1.Clusters'!$C$6:$C$15,MATCH(C306,'1.Clusters'!$B$6:$B$15,0))+INDEX('1.Clusters'!$F$6:$F$15,MATCH(D306,'1.Clusters'!$E$6:$E$15,0))+INDEX('1.Clusters'!$I$6:$I$15,MATCH(E306,'1.Clusters'!$H$6:$H$15,0)))/3,( INDEX('1.Clusters'!$C$6:$C$15,MATCH(C306,'1.Clusters'!$B$6:$B$15,0))+INDEX('1.Clusters'!$F$6:$F$15,MATCH(D306,'1.Clusters'!$E$6:$E$15,0)))/2),3),"")</f>
        <v/>
      </c>
      <c r="Q306" s="79" t="str">
        <f t="shared" si="4"/>
        <v/>
      </c>
    </row>
    <row r="307" ht="15.0" customHeight="1">
      <c r="B307" s="81"/>
      <c r="C307" s="82"/>
      <c r="D307" s="82"/>
      <c r="E307" s="82"/>
      <c r="F307" s="84"/>
      <c r="G307" s="85"/>
      <c r="H307" s="71"/>
      <c r="I307" s="72"/>
      <c r="J307" s="73"/>
      <c r="K307" s="74"/>
      <c r="L307" s="75"/>
      <c r="M307" s="76">
        <f t="shared" si="1"/>
        <v>0</v>
      </c>
      <c r="N307" s="77" t="str">
        <f t="shared" si="2"/>
        <v/>
      </c>
      <c r="O307" s="78" t="str">
        <f t="shared" si="3"/>
        <v/>
      </c>
      <c r="P307" s="78" t="str">
        <f t="array" ref="P307">IFERROR(ROUND(IF('1.Clusters'!$H$3&lt;&gt;"",( INDEX('1.Clusters'!$C$6:$C$15,MATCH(C307,'1.Clusters'!$B$6:$B$15,0))+INDEX('1.Clusters'!$F$6:$F$15,MATCH(D307,'1.Clusters'!$E$6:$E$15,0))+INDEX('1.Clusters'!$I$6:$I$15,MATCH(E307,'1.Clusters'!$H$6:$H$15,0)))/3,( INDEX('1.Clusters'!$C$6:$C$15,MATCH(C307,'1.Clusters'!$B$6:$B$15,0))+INDEX('1.Clusters'!$F$6:$F$15,MATCH(D307,'1.Clusters'!$E$6:$E$15,0)))/2),3),"")</f>
        <v/>
      </c>
      <c r="Q307" s="79" t="str">
        <f t="shared" si="4"/>
        <v/>
      </c>
    </row>
    <row r="308" ht="15.0" customHeight="1">
      <c r="B308" s="81"/>
      <c r="C308" s="82"/>
      <c r="D308" s="82"/>
      <c r="E308" s="82"/>
      <c r="F308" s="84"/>
      <c r="G308" s="85"/>
      <c r="H308" s="71"/>
      <c r="I308" s="72"/>
      <c r="J308" s="73"/>
      <c r="K308" s="74"/>
      <c r="L308" s="75"/>
      <c r="M308" s="76">
        <f t="shared" si="1"/>
        <v>0</v>
      </c>
      <c r="N308" s="77" t="str">
        <f t="shared" si="2"/>
        <v/>
      </c>
      <c r="O308" s="78" t="str">
        <f t="shared" si="3"/>
        <v/>
      </c>
      <c r="P308" s="78" t="str">
        <f t="array" ref="P308">IFERROR(ROUND(IF('1.Clusters'!$H$3&lt;&gt;"",( INDEX('1.Clusters'!$C$6:$C$15,MATCH(C308,'1.Clusters'!$B$6:$B$15,0))+INDEX('1.Clusters'!$F$6:$F$15,MATCH(D308,'1.Clusters'!$E$6:$E$15,0))+INDEX('1.Clusters'!$I$6:$I$15,MATCH(E308,'1.Clusters'!$H$6:$H$15,0)))/3,( INDEX('1.Clusters'!$C$6:$C$15,MATCH(C308,'1.Clusters'!$B$6:$B$15,0))+INDEX('1.Clusters'!$F$6:$F$15,MATCH(D308,'1.Clusters'!$E$6:$E$15,0)))/2),3),"")</f>
        <v/>
      </c>
      <c r="Q308" s="79" t="str">
        <f t="shared" si="4"/>
        <v/>
      </c>
    </row>
    <row r="309" ht="15.0" customHeight="1">
      <c r="B309" s="81"/>
      <c r="C309" s="82"/>
      <c r="D309" s="82"/>
      <c r="E309" s="82"/>
      <c r="F309" s="84"/>
      <c r="G309" s="85"/>
      <c r="H309" s="71"/>
      <c r="I309" s="72"/>
      <c r="J309" s="73"/>
      <c r="K309" s="74"/>
      <c r="L309" s="75"/>
      <c r="M309" s="76">
        <f t="shared" si="1"/>
        <v>0</v>
      </c>
      <c r="N309" s="77" t="str">
        <f t="shared" si="2"/>
        <v/>
      </c>
      <c r="O309" s="78" t="str">
        <f t="shared" si="3"/>
        <v/>
      </c>
      <c r="P309" s="78" t="str">
        <f t="array" ref="P309">IFERROR(ROUND(IF('1.Clusters'!$H$3&lt;&gt;"",( INDEX('1.Clusters'!$C$6:$C$15,MATCH(C309,'1.Clusters'!$B$6:$B$15,0))+INDEX('1.Clusters'!$F$6:$F$15,MATCH(D309,'1.Clusters'!$E$6:$E$15,0))+INDEX('1.Clusters'!$I$6:$I$15,MATCH(E309,'1.Clusters'!$H$6:$H$15,0)))/3,( INDEX('1.Clusters'!$C$6:$C$15,MATCH(C309,'1.Clusters'!$B$6:$B$15,0))+INDEX('1.Clusters'!$F$6:$F$15,MATCH(D309,'1.Clusters'!$E$6:$E$15,0)))/2),3),"")</f>
        <v/>
      </c>
      <c r="Q309" s="79" t="str">
        <f t="shared" si="4"/>
        <v/>
      </c>
    </row>
    <row r="310" ht="15.0" customHeight="1">
      <c r="B310" s="81"/>
      <c r="C310" s="82"/>
      <c r="D310" s="82"/>
      <c r="E310" s="82"/>
      <c r="F310" s="84"/>
      <c r="G310" s="85"/>
      <c r="H310" s="71"/>
      <c r="I310" s="72"/>
      <c r="J310" s="73"/>
      <c r="K310" s="74"/>
      <c r="L310" s="75"/>
      <c r="M310" s="76">
        <f t="shared" si="1"/>
        <v>0</v>
      </c>
      <c r="N310" s="77" t="str">
        <f t="shared" si="2"/>
        <v/>
      </c>
      <c r="O310" s="78" t="str">
        <f t="shared" si="3"/>
        <v/>
      </c>
      <c r="P310" s="78" t="str">
        <f t="array" ref="P310">IFERROR(ROUND(IF('1.Clusters'!$H$3&lt;&gt;"",( INDEX('1.Clusters'!$C$6:$C$15,MATCH(C310,'1.Clusters'!$B$6:$B$15,0))+INDEX('1.Clusters'!$F$6:$F$15,MATCH(D310,'1.Clusters'!$E$6:$E$15,0))+INDEX('1.Clusters'!$I$6:$I$15,MATCH(E310,'1.Clusters'!$H$6:$H$15,0)))/3,( INDEX('1.Clusters'!$C$6:$C$15,MATCH(C310,'1.Clusters'!$B$6:$B$15,0))+INDEX('1.Clusters'!$F$6:$F$15,MATCH(D310,'1.Clusters'!$E$6:$E$15,0)))/2),3),"")</f>
        <v/>
      </c>
      <c r="Q310" s="79" t="str">
        <f t="shared" si="4"/>
        <v/>
      </c>
    </row>
    <row r="311" ht="15.0" customHeight="1">
      <c r="B311" s="81"/>
      <c r="C311" s="82"/>
      <c r="D311" s="82"/>
      <c r="E311" s="82"/>
      <c r="F311" s="84"/>
      <c r="G311" s="85"/>
      <c r="H311" s="71"/>
      <c r="I311" s="72"/>
      <c r="J311" s="73"/>
      <c r="K311" s="74"/>
      <c r="L311" s="75"/>
      <c r="M311" s="76">
        <f t="shared" si="1"/>
        <v>0</v>
      </c>
      <c r="N311" s="77" t="str">
        <f t="shared" si="2"/>
        <v/>
      </c>
      <c r="O311" s="78" t="str">
        <f t="shared" si="3"/>
        <v/>
      </c>
      <c r="P311" s="78" t="str">
        <f t="array" ref="P311">IFERROR(ROUND(IF('1.Clusters'!$H$3&lt;&gt;"",( INDEX('1.Clusters'!$C$6:$C$15,MATCH(C311,'1.Clusters'!$B$6:$B$15,0))+INDEX('1.Clusters'!$F$6:$F$15,MATCH(D311,'1.Clusters'!$E$6:$E$15,0))+INDEX('1.Clusters'!$I$6:$I$15,MATCH(E311,'1.Clusters'!$H$6:$H$15,0)))/3,( INDEX('1.Clusters'!$C$6:$C$15,MATCH(C311,'1.Clusters'!$B$6:$B$15,0))+INDEX('1.Clusters'!$F$6:$F$15,MATCH(D311,'1.Clusters'!$E$6:$E$15,0)))/2),3),"")</f>
        <v/>
      </c>
      <c r="Q311" s="79" t="str">
        <f t="shared" si="4"/>
        <v/>
      </c>
    </row>
    <row r="312" ht="15.0" customHeight="1">
      <c r="B312" s="81"/>
      <c r="C312" s="82"/>
      <c r="D312" s="82"/>
      <c r="E312" s="82"/>
      <c r="F312" s="84"/>
      <c r="G312" s="85"/>
      <c r="H312" s="71"/>
      <c r="I312" s="72"/>
      <c r="J312" s="73"/>
      <c r="K312" s="74"/>
      <c r="L312" s="75"/>
      <c r="M312" s="76">
        <f t="shared" si="1"/>
        <v>0</v>
      </c>
      <c r="N312" s="77" t="str">
        <f t="shared" si="2"/>
        <v/>
      </c>
      <c r="O312" s="78" t="str">
        <f t="shared" si="3"/>
        <v/>
      </c>
      <c r="P312" s="78" t="str">
        <f t="array" ref="P312">IFERROR(ROUND(IF('1.Clusters'!$H$3&lt;&gt;"",( INDEX('1.Clusters'!$C$6:$C$15,MATCH(C312,'1.Clusters'!$B$6:$B$15,0))+INDEX('1.Clusters'!$F$6:$F$15,MATCH(D312,'1.Clusters'!$E$6:$E$15,0))+INDEX('1.Clusters'!$I$6:$I$15,MATCH(E312,'1.Clusters'!$H$6:$H$15,0)))/3,( INDEX('1.Clusters'!$C$6:$C$15,MATCH(C312,'1.Clusters'!$B$6:$B$15,0))+INDEX('1.Clusters'!$F$6:$F$15,MATCH(D312,'1.Clusters'!$E$6:$E$15,0)))/2),3),"")</f>
        <v/>
      </c>
      <c r="Q312" s="79" t="str">
        <f t="shared" si="4"/>
        <v/>
      </c>
    </row>
    <row r="313" ht="15.0" customHeight="1">
      <c r="B313" s="81"/>
      <c r="C313" s="82"/>
      <c r="D313" s="82"/>
      <c r="E313" s="82"/>
      <c r="F313" s="84"/>
      <c r="G313" s="85"/>
      <c r="H313" s="71"/>
      <c r="I313" s="72"/>
      <c r="J313" s="73"/>
      <c r="K313" s="74"/>
      <c r="L313" s="75"/>
      <c r="M313" s="76">
        <f t="shared" si="1"/>
        <v>0</v>
      </c>
      <c r="N313" s="77" t="str">
        <f t="shared" si="2"/>
        <v/>
      </c>
      <c r="O313" s="78" t="str">
        <f t="shared" si="3"/>
        <v/>
      </c>
      <c r="P313" s="78" t="str">
        <f t="array" ref="P313">IFERROR(ROUND(IF('1.Clusters'!$H$3&lt;&gt;"",( INDEX('1.Clusters'!$C$6:$C$15,MATCH(C313,'1.Clusters'!$B$6:$B$15,0))+INDEX('1.Clusters'!$F$6:$F$15,MATCH(D313,'1.Clusters'!$E$6:$E$15,0))+INDEX('1.Clusters'!$I$6:$I$15,MATCH(E313,'1.Clusters'!$H$6:$H$15,0)))/3,( INDEX('1.Clusters'!$C$6:$C$15,MATCH(C313,'1.Clusters'!$B$6:$B$15,0))+INDEX('1.Clusters'!$F$6:$F$15,MATCH(D313,'1.Clusters'!$E$6:$E$15,0)))/2),3),"")</f>
        <v/>
      </c>
      <c r="Q313" s="79" t="str">
        <f t="shared" si="4"/>
        <v/>
      </c>
    </row>
    <row r="314" ht="15.0" customHeight="1">
      <c r="B314" s="81"/>
      <c r="C314" s="82"/>
      <c r="D314" s="82"/>
      <c r="E314" s="82"/>
      <c r="F314" s="84"/>
      <c r="G314" s="85"/>
      <c r="H314" s="71"/>
      <c r="I314" s="72"/>
      <c r="J314" s="73"/>
      <c r="K314" s="74"/>
      <c r="L314" s="75"/>
      <c r="M314" s="76">
        <f t="shared" si="1"/>
        <v>0</v>
      </c>
      <c r="N314" s="77" t="str">
        <f t="shared" si="2"/>
        <v/>
      </c>
      <c r="O314" s="78" t="str">
        <f t="shared" si="3"/>
        <v/>
      </c>
      <c r="P314" s="78" t="str">
        <f t="array" ref="P314">IFERROR(ROUND(IF('1.Clusters'!$H$3&lt;&gt;"",( INDEX('1.Clusters'!$C$6:$C$15,MATCH(C314,'1.Clusters'!$B$6:$B$15,0))+INDEX('1.Clusters'!$F$6:$F$15,MATCH(D314,'1.Clusters'!$E$6:$E$15,0))+INDEX('1.Clusters'!$I$6:$I$15,MATCH(E314,'1.Clusters'!$H$6:$H$15,0)))/3,( INDEX('1.Clusters'!$C$6:$C$15,MATCH(C314,'1.Clusters'!$B$6:$B$15,0))+INDEX('1.Clusters'!$F$6:$F$15,MATCH(D314,'1.Clusters'!$E$6:$E$15,0)))/2),3),"")</f>
        <v/>
      </c>
      <c r="Q314" s="79" t="str">
        <f t="shared" si="4"/>
        <v/>
      </c>
    </row>
    <row r="315" ht="15.0" customHeight="1">
      <c r="B315" s="81"/>
      <c r="C315" s="82"/>
      <c r="D315" s="82"/>
      <c r="E315" s="82"/>
      <c r="F315" s="84"/>
      <c r="G315" s="85"/>
      <c r="H315" s="71"/>
      <c r="I315" s="72"/>
      <c r="J315" s="73"/>
      <c r="K315" s="74"/>
      <c r="L315" s="75"/>
      <c r="M315" s="76">
        <f t="shared" si="1"/>
        <v>0</v>
      </c>
      <c r="N315" s="77" t="str">
        <f t="shared" si="2"/>
        <v/>
      </c>
      <c r="O315" s="78" t="str">
        <f t="shared" si="3"/>
        <v/>
      </c>
      <c r="P315" s="78" t="str">
        <f t="array" ref="P315">IFERROR(ROUND(IF('1.Clusters'!$H$3&lt;&gt;"",( INDEX('1.Clusters'!$C$6:$C$15,MATCH(C315,'1.Clusters'!$B$6:$B$15,0))+INDEX('1.Clusters'!$F$6:$F$15,MATCH(D315,'1.Clusters'!$E$6:$E$15,0))+INDEX('1.Clusters'!$I$6:$I$15,MATCH(E315,'1.Clusters'!$H$6:$H$15,0)))/3,( INDEX('1.Clusters'!$C$6:$C$15,MATCH(C315,'1.Clusters'!$B$6:$B$15,0))+INDEX('1.Clusters'!$F$6:$F$15,MATCH(D315,'1.Clusters'!$E$6:$E$15,0)))/2),3),"")</f>
        <v/>
      </c>
      <c r="Q315" s="79" t="str">
        <f t="shared" si="4"/>
        <v/>
      </c>
    </row>
    <row r="316" ht="15.0" customHeight="1">
      <c r="B316" s="81"/>
      <c r="C316" s="82"/>
      <c r="D316" s="82"/>
      <c r="E316" s="82"/>
      <c r="F316" s="84"/>
      <c r="G316" s="85"/>
      <c r="H316" s="71"/>
      <c r="I316" s="72"/>
      <c r="J316" s="73"/>
      <c r="K316" s="74"/>
      <c r="L316" s="75"/>
      <c r="M316" s="76">
        <f t="shared" si="1"/>
        <v>0</v>
      </c>
      <c r="N316" s="77" t="str">
        <f t="shared" si="2"/>
        <v/>
      </c>
      <c r="O316" s="78" t="str">
        <f t="shared" si="3"/>
        <v/>
      </c>
      <c r="P316" s="78" t="str">
        <f t="array" ref="P316">IFERROR(ROUND(IF('1.Clusters'!$H$3&lt;&gt;"",( INDEX('1.Clusters'!$C$6:$C$15,MATCH(C316,'1.Clusters'!$B$6:$B$15,0))+INDEX('1.Clusters'!$F$6:$F$15,MATCH(D316,'1.Clusters'!$E$6:$E$15,0))+INDEX('1.Clusters'!$I$6:$I$15,MATCH(E316,'1.Clusters'!$H$6:$H$15,0)))/3,( INDEX('1.Clusters'!$C$6:$C$15,MATCH(C316,'1.Clusters'!$B$6:$B$15,0))+INDEX('1.Clusters'!$F$6:$F$15,MATCH(D316,'1.Clusters'!$E$6:$E$15,0)))/2),3),"")</f>
        <v/>
      </c>
      <c r="Q316" s="79" t="str">
        <f t="shared" si="4"/>
        <v/>
      </c>
    </row>
    <row r="317" ht="15.0" customHeight="1">
      <c r="B317" s="81"/>
      <c r="C317" s="82"/>
      <c r="D317" s="82"/>
      <c r="E317" s="82"/>
      <c r="F317" s="84"/>
      <c r="G317" s="85"/>
      <c r="H317" s="71"/>
      <c r="I317" s="72"/>
      <c r="J317" s="73"/>
      <c r="K317" s="74"/>
      <c r="L317" s="75"/>
      <c r="M317" s="76">
        <f t="shared" si="1"/>
        <v>0</v>
      </c>
      <c r="N317" s="77" t="str">
        <f t="shared" si="2"/>
        <v/>
      </c>
      <c r="O317" s="78" t="str">
        <f t="shared" si="3"/>
        <v/>
      </c>
      <c r="P317" s="78" t="str">
        <f t="array" ref="P317">IFERROR(ROUND(IF('1.Clusters'!$H$3&lt;&gt;"",( INDEX('1.Clusters'!$C$6:$C$15,MATCH(C317,'1.Clusters'!$B$6:$B$15,0))+INDEX('1.Clusters'!$F$6:$F$15,MATCH(D317,'1.Clusters'!$E$6:$E$15,0))+INDEX('1.Clusters'!$I$6:$I$15,MATCH(E317,'1.Clusters'!$H$6:$H$15,0)))/3,( INDEX('1.Clusters'!$C$6:$C$15,MATCH(C317,'1.Clusters'!$B$6:$B$15,0))+INDEX('1.Clusters'!$F$6:$F$15,MATCH(D317,'1.Clusters'!$E$6:$E$15,0)))/2),3),"")</f>
        <v/>
      </c>
      <c r="Q317" s="79" t="str">
        <f t="shared" si="4"/>
        <v/>
      </c>
    </row>
    <row r="318" ht="15.0" customHeight="1">
      <c r="B318" s="81"/>
      <c r="C318" s="82"/>
      <c r="D318" s="82"/>
      <c r="E318" s="82"/>
      <c r="F318" s="84"/>
      <c r="G318" s="85"/>
      <c r="H318" s="71"/>
      <c r="I318" s="72"/>
      <c r="J318" s="73"/>
      <c r="K318" s="74"/>
      <c r="L318" s="75"/>
      <c r="M318" s="76">
        <f t="shared" si="1"/>
        <v>0</v>
      </c>
      <c r="N318" s="77" t="str">
        <f t="shared" si="2"/>
        <v/>
      </c>
      <c r="O318" s="78" t="str">
        <f t="shared" si="3"/>
        <v/>
      </c>
      <c r="P318" s="78" t="str">
        <f t="array" ref="P318">IFERROR(ROUND(IF('1.Clusters'!$H$3&lt;&gt;"",( INDEX('1.Clusters'!$C$6:$C$15,MATCH(C318,'1.Clusters'!$B$6:$B$15,0))+INDEX('1.Clusters'!$F$6:$F$15,MATCH(D318,'1.Clusters'!$E$6:$E$15,0))+INDEX('1.Clusters'!$I$6:$I$15,MATCH(E318,'1.Clusters'!$H$6:$H$15,0)))/3,( INDEX('1.Clusters'!$C$6:$C$15,MATCH(C318,'1.Clusters'!$B$6:$B$15,0))+INDEX('1.Clusters'!$F$6:$F$15,MATCH(D318,'1.Clusters'!$E$6:$E$15,0)))/2),3),"")</f>
        <v/>
      </c>
      <c r="Q318" s="79" t="str">
        <f t="shared" si="4"/>
        <v/>
      </c>
    </row>
    <row r="319" ht="15.0" customHeight="1">
      <c r="B319" s="81"/>
      <c r="C319" s="82"/>
      <c r="D319" s="82"/>
      <c r="E319" s="82"/>
      <c r="F319" s="84"/>
      <c r="G319" s="86"/>
      <c r="H319" s="71"/>
      <c r="I319" s="72"/>
      <c r="J319" s="73"/>
      <c r="K319" s="74"/>
      <c r="L319" s="75"/>
      <c r="M319" s="76">
        <f t="shared" si="1"/>
        <v>0</v>
      </c>
      <c r="N319" s="77" t="str">
        <f t="shared" si="2"/>
        <v/>
      </c>
      <c r="O319" s="78" t="str">
        <f t="shared" si="3"/>
        <v/>
      </c>
      <c r="P319" s="78" t="str">
        <f t="array" ref="P319">IFERROR(ROUND(IF('1.Clusters'!$H$3&lt;&gt;"",( INDEX('1.Clusters'!$C$6:$C$15,MATCH(C319,'1.Clusters'!$B$6:$B$15,0))+INDEX('1.Clusters'!$F$6:$F$15,MATCH(D319,'1.Clusters'!$E$6:$E$15,0))+INDEX('1.Clusters'!$I$6:$I$15,MATCH(E319,'1.Clusters'!$H$6:$H$15,0)))/3,( INDEX('1.Clusters'!$C$6:$C$15,MATCH(C319,'1.Clusters'!$B$6:$B$15,0))+INDEX('1.Clusters'!$F$6:$F$15,MATCH(D319,'1.Clusters'!$E$6:$E$15,0)))/2),3),"")</f>
        <v/>
      </c>
      <c r="Q319" s="79" t="str">
        <f t="shared" si="4"/>
        <v/>
      </c>
    </row>
    <row r="320" ht="15.0" customHeight="1">
      <c r="B320" s="81"/>
      <c r="C320" s="82"/>
      <c r="D320" s="82"/>
      <c r="E320" s="82"/>
      <c r="F320" s="84"/>
      <c r="G320" s="85"/>
      <c r="H320" s="71"/>
      <c r="I320" s="72"/>
      <c r="J320" s="73"/>
      <c r="K320" s="74"/>
      <c r="L320" s="75"/>
      <c r="M320" s="76">
        <f t="shared" si="1"/>
        <v>0</v>
      </c>
      <c r="N320" s="77" t="str">
        <f t="shared" si="2"/>
        <v/>
      </c>
      <c r="O320" s="78" t="str">
        <f t="shared" si="3"/>
        <v/>
      </c>
      <c r="P320" s="78" t="str">
        <f t="array" ref="P320">IFERROR(ROUND(IF('1.Clusters'!$H$3&lt;&gt;"",( INDEX('1.Clusters'!$C$6:$C$15,MATCH(C320,'1.Clusters'!$B$6:$B$15,0))+INDEX('1.Clusters'!$F$6:$F$15,MATCH(D320,'1.Clusters'!$E$6:$E$15,0))+INDEX('1.Clusters'!$I$6:$I$15,MATCH(E320,'1.Clusters'!$H$6:$H$15,0)))/3,( INDEX('1.Clusters'!$C$6:$C$15,MATCH(C320,'1.Clusters'!$B$6:$B$15,0))+INDEX('1.Clusters'!$F$6:$F$15,MATCH(D320,'1.Clusters'!$E$6:$E$15,0)))/2),3),"")</f>
        <v/>
      </c>
      <c r="Q320" s="79" t="str">
        <f t="shared" si="4"/>
        <v/>
      </c>
    </row>
    <row r="321" ht="15.0" customHeight="1">
      <c r="B321" s="81"/>
      <c r="C321" s="82"/>
      <c r="D321" s="82"/>
      <c r="E321" s="82"/>
      <c r="F321" s="84"/>
      <c r="G321" s="85"/>
      <c r="H321" s="71"/>
      <c r="I321" s="72"/>
      <c r="J321" s="73"/>
      <c r="K321" s="74"/>
      <c r="L321" s="75"/>
      <c r="M321" s="76">
        <f t="shared" si="1"/>
        <v>0</v>
      </c>
      <c r="N321" s="77" t="str">
        <f t="shared" si="2"/>
        <v/>
      </c>
      <c r="O321" s="78" t="str">
        <f t="shared" si="3"/>
        <v/>
      </c>
      <c r="P321" s="78" t="str">
        <f t="array" ref="P321">IFERROR(ROUND(IF('1.Clusters'!$H$3&lt;&gt;"",( INDEX('1.Clusters'!$C$6:$C$15,MATCH(C321,'1.Clusters'!$B$6:$B$15,0))+INDEX('1.Clusters'!$F$6:$F$15,MATCH(D321,'1.Clusters'!$E$6:$E$15,0))+INDEX('1.Clusters'!$I$6:$I$15,MATCH(E321,'1.Clusters'!$H$6:$H$15,0)))/3,( INDEX('1.Clusters'!$C$6:$C$15,MATCH(C321,'1.Clusters'!$B$6:$B$15,0))+INDEX('1.Clusters'!$F$6:$F$15,MATCH(D321,'1.Clusters'!$E$6:$E$15,0)))/2),3),"")</f>
        <v/>
      </c>
      <c r="Q321" s="79" t="str">
        <f t="shared" si="4"/>
        <v/>
      </c>
    </row>
    <row r="322" ht="15.0" customHeight="1">
      <c r="B322" s="81"/>
      <c r="C322" s="82"/>
      <c r="D322" s="82"/>
      <c r="E322" s="82"/>
      <c r="F322" s="84"/>
      <c r="G322" s="85"/>
      <c r="H322" s="71"/>
      <c r="I322" s="72"/>
      <c r="J322" s="73"/>
      <c r="K322" s="74"/>
      <c r="L322" s="75"/>
      <c r="M322" s="76">
        <f t="shared" si="1"/>
        <v>0</v>
      </c>
      <c r="N322" s="77" t="str">
        <f t="shared" si="2"/>
        <v/>
      </c>
      <c r="O322" s="78" t="str">
        <f t="shared" si="3"/>
        <v/>
      </c>
      <c r="P322" s="78" t="str">
        <f t="array" ref="P322">IFERROR(ROUND(IF('1.Clusters'!$H$3&lt;&gt;"",( INDEX('1.Clusters'!$C$6:$C$15,MATCH(C322,'1.Clusters'!$B$6:$B$15,0))+INDEX('1.Clusters'!$F$6:$F$15,MATCH(D322,'1.Clusters'!$E$6:$E$15,0))+INDEX('1.Clusters'!$I$6:$I$15,MATCH(E322,'1.Clusters'!$H$6:$H$15,0)))/3,( INDEX('1.Clusters'!$C$6:$C$15,MATCH(C322,'1.Clusters'!$B$6:$B$15,0))+INDEX('1.Clusters'!$F$6:$F$15,MATCH(D322,'1.Clusters'!$E$6:$E$15,0)))/2),3),"")</f>
        <v/>
      </c>
      <c r="Q322" s="79" t="str">
        <f t="shared" si="4"/>
        <v/>
      </c>
    </row>
    <row r="323" ht="15.0" customHeight="1">
      <c r="B323" s="81"/>
      <c r="C323" s="82"/>
      <c r="D323" s="82"/>
      <c r="E323" s="82"/>
      <c r="F323" s="84"/>
      <c r="G323" s="85"/>
      <c r="H323" s="71"/>
      <c r="I323" s="72"/>
      <c r="J323" s="73"/>
      <c r="K323" s="74"/>
      <c r="L323" s="75"/>
      <c r="M323" s="76">
        <f t="shared" si="1"/>
        <v>0</v>
      </c>
      <c r="N323" s="77" t="str">
        <f t="shared" si="2"/>
        <v/>
      </c>
      <c r="O323" s="78" t="str">
        <f t="shared" si="3"/>
        <v/>
      </c>
      <c r="P323" s="78" t="str">
        <f t="array" ref="P323">IFERROR(ROUND(IF('1.Clusters'!$H$3&lt;&gt;"",( INDEX('1.Clusters'!$C$6:$C$15,MATCH(C323,'1.Clusters'!$B$6:$B$15,0))+INDEX('1.Clusters'!$F$6:$F$15,MATCH(D323,'1.Clusters'!$E$6:$E$15,0))+INDEX('1.Clusters'!$I$6:$I$15,MATCH(E323,'1.Clusters'!$H$6:$H$15,0)))/3,( INDEX('1.Clusters'!$C$6:$C$15,MATCH(C323,'1.Clusters'!$B$6:$B$15,0))+INDEX('1.Clusters'!$F$6:$F$15,MATCH(D323,'1.Clusters'!$E$6:$E$15,0)))/2),3),"")</f>
        <v/>
      </c>
      <c r="Q323" s="79" t="str">
        <f t="shared" si="4"/>
        <v/>
      </c>
    </row>
    <row r="324" ht="15.0" customHeight="1">
      <c r="B324" s="81"/>
      <c r="C324" s="82"/>
      <c r="D324" s="82"/>
      <c r="E324" s="82"/>
      <c r="F324" s="84"/>
      <c r="G324" s="85"/>
      <c r="H324" s="71"/>
      <c r="I324" s="72"/>
      <c r="J324" s="73"/>
      <c r="K324" s="74"/>
      <c r="L324" s="75"/>
      <c r="M324" s="76">
        <f t="shared" si="1"/>
        <v>0</v>
      </c>
      <c r="N324" s="77" t="str">
        <f t="shared" si="2"/>
        <v/>
      </c>
      <c r="O324" s="78" t="str">
        <f t="shared" si="3"/>
        <v/>
      </c>
      <c r="P324" s="78" t="str">
        <f t="array" ref="P324">IFERROR(ROUND(IF('1.Clusters'!$H$3&lt;&gt;"",( INDEX('1.Clusters'!$C$6:$C$15,MATCH(C324,'1.Clusters'!$B$6:$B$15,0))+INDEX('1.Clusters'!$F$6:$F$15,MATCH(D324,'1.Clusters'!$E$6:$E$15,0))+INDEX('1.Clusters'!$I$6:$I$15,MATCH(E324,'1.Clusters'!$H$6:$H$15,0)))/3,( INDEX('1.Clusters'!$C$6:$C$15,MATCH(C324,'1.Clusters'!$B$6:$B$15,0))+INDEX('1.Clusters'!$F$6:$F$15,MATCH(D324,'1.Clusters'!$E$6:$E$15,0)))/2),3),"")</f>
        <v/>
      </c>
      <c r="Q324" s="79" t="str">
        <f t="shared" si="4"/>
        <v/>
      </c>
    </row>
    <row r="325" ht="15.0" customHeight="1">
      <c r="B325" s="81"/>
      <c r="C325" s="82"/>
      <c r="D325" s="82"/>
      <c r="E325" s="82"/>
      <c r="F325" s="84"/>
      <c r="G325" s="85"/>
      <c r="H325" s="71"/>
      <c r="I325" s="72"/>
      <c r="J325" s="73"/>
      <c r="K325" s="74"/>
      <c r="L325" s="75"/>
      <c r="M325" s="76">
        <f t="shared" si="1"/>
        <v>0</v>
      </c>
      <c r="N325" s="77" t="str">
        <f t="shared" si="2"/>
        <v/>
      </c>
      <c r="O325" s="78" t="str">
        <f t="shared" si="3"/>
        <v/>
      </c>
      <c r="P325" s="78" t="str">
        <f t="array" ref="P325">IFERROR(ROUND(IF('1.Clusters'!$H$3&lt;&gt;"",( INDEX('1.Clusters'!$C$6:$C$15,MATCH(C325,'1.Clusters'!$B$6:$B$15,0))+INDEX('1.Clusters'!$F$6:$F$15,MATCH(D325,'1.Clusters'!$E$6:$E$15,0))+INDEX('1.Clusters'!$I$6:$I$15,MATCH(E325,'1.Clusters'!$H$6:$H$15,0)))/3,( INDEX('1.Clusters'!$C$6:$C$15,MATCH(C325,'1.Clusters'!$B$6:$B$15,0))+INDEX('1.Clusters'!$F$6:$F$15,MATCH(D325,'1.Clusters'!$E$6:$E$15,0)))/2),3),"")</f>
        <v/>
      </c>
      <c r="Q325" s="79" t="str">
        <f t="shared" si="4"/>
        <v/>
      </c>
    </row>
    <row r="326" ht="15.0" customHeight="1">
      <c r="B326" s="81"/>
      <c r="C326" s="82"/>
      <c r="D326" s="82"/>
      <c r="E326" s="82"/>
      <c r="F326" s="84"/>
      <c r="G326" s="85"/>
      <c r="H326" s="71"/>
      <c r="I326" s="72"/>
      <c r="J326" s="73"/>
      <c r="K326" s="74"/>
      <c r="L326" s="75"/>
      <c r="M326" s="76">
        <f t="shared" si="1"/>
        <v>0</v>
      </c>
      <c r="N326" s="77" t="str">
        <f t="shared" si="2"/>
        <v/>
      </c>
      <c r="O326" s="78" t="str">
        <f t="shared" si="3"/>
        <v/>
      </c>
      <c r="P326" s="78" t="str">
        <f t="array" ref="P326">IFERROR(ROUND(IF('1.Clusters'!$H$3&lt;&gt;"",( INDEX('1.Clusters'!$C$6:$C$15,MATCH(C326,'1.Clusters'!$B$6:$B$15,0))+INDEX('1.Clusters'!$F$6:$F$15,MATCH(D326,'1.Clusters'!$E$6:$E$15,0))+INDEX('1.Clusters'!$I$6:$I$15,MATCH(E326,'1.Clusters'!$H$6:$H$15,0)))/3,( INDEX('1.Clusters'!$C$6:$C$15,MATCH(C326,'1.Clusters'!$B$6:$B$15,0))+INDEX('1.Clusters'!$F$6:$F$15,MATCH(D326,'1.Clusters'!$E$6:$E$15,0)))/2),3),"")</f>
        <v/>
      </c>
      <c r="Q326" s="79" t="str">
        <f t="shared" si="4"/>
        <v/>
      </c>
    </row>
    <row r="327" ht="15.0" customHeight="1">
      <c r="B327" s="81"/>
      <c r="C327" s="82"/>
      <c r="D327" s="82"/>
      <c r="E327" s="82"/>
      <c r="F327" s="84"/>
      <c r="G327" s="85"/>
      <c r="H327" s="71"/>
      <c r="I327" s="72"/>
      <c r="J327" s="73"/>
      <c r="K327" s="74"/>
      <c r="L327" s="75"/>
      <c r="M327" s="76">
        <f t="shared" si="1"/>
        <v>0</v>
      </c>
      <c r="N327" s="77" t="str">
        <f t="shared" si="2"/>
        <v/>
      </c>
      <c r="O327" s="78" t="str">
        <f t="shared" si="3"/>
        <v/>
      </c>
      <c r="P327" s="78" t="str">
        <f t="array" ref="P327">IFERROR(ROUND(IF('1.Clusters'!$H$3&lt;&gt;"",( INDEX('1.Clusters'!$C$6:$C$15,MATCH(C327,'1.Clusters'!$B$6:$B$15,0))+INDEX('1.Clusters'!$F$6:$F$15,MATCH(D327,'1.Clusters'!$E$6:$E$15,0))+INDEX('1.Clusters'!$I$6:$I$15,MATCH(E327,'1.Clusters'!$H$6:$H$15,0)))/3,( INDEX('1.Clusters'!$C$6:$C$15,MATCH(C327,'1.Clusters'!$B$6:$B$15,0))+INDEX('1.Clusters'!$F$6:$F$15,MATCH(D327,'1.Clusters'!$E$6:$E$15,0)))/2),3),"")</f>
        <v/>
      </c>
      <c r="Q327" s="79" t="str">
        <f t="shared" si="4"/>
        <v/>
      </c>
    </row>
    <row r="328" ht="15.0" customHeight="1">
      <c r="B328" s="81"/>
      <c r="C328" s="82"/>
      <c r="D328" s="82"/>
      <c r="E328" s="82"/>
      <c r="F328" s="84"/>
      <c r="G328" s="85"/>
      <c r="H328" s="71"/>
      <c r="I328" s="72"/>
      <c r="J328" s="73"/>
      <c r="K328" s="74"/>
      <c r="L328" s="75"/>
      <c r="M328" s="76">
        <f t="shared" si="1"/>
        <v>0</v>
      </c>
      <c r="N328" s="77" t="str">
        <f t="shared" si="2"/>
        <v/>
      </c>
      <c r="O328" s="78" t="str">
        <f t="shared" si="3"/>
        <v/>
      </c>
      <c r="P328" s="78" t="str">
        <f t="array" ref="P328">IFERROR(ROUND(IF('1.Clusters'!$H$3&lt;&gt;"",( INDEX('1.Clusters'!$C$6:$C$15,MATCH(C328,'1.Clusters'!$B$6:$B$15,0))+INDEX('1.Clusters'!$F$6:$F$15,MATCH(D328,'1.Clusters'!$E$6:$E$15,0))+INDEX('1.Clusters'!$I$6:$I$15,MATCH(E328,'1.Clusters'!$H$6:$H$15,0)))/3,( INDEX('1.Clusters'!$C$6:$C$15,MATCH(C328,'1.Clusters'!$B$6:$B$15,0))+INDEX('1.Clusters'!$F$6:$F$15,MATCH(D328,'1.Clusters'!$E$6:$E$15,0)))/2),3),"")</f>
        <v/>
      </c>
      <c r="Q328" s="79" t="str">
        <f t="shared" si="4"/>
        <v/>
      </c>
    </row>
    <row r="329" ht="15.0" customHeight="1">
      <c r="B329" s="81"/>
      <c r="C329" s="82"/>
      <c r="D329" s="82"/>
      <c r="E329" s="82"/>
      <c r="F329" s="84"/>
      <c r="G329" s="85"/>
      <c r="H329" s="71"/>
      <c r="I329" s="72"/>
      <c r="J329" s="73"/>
      <c r="K329" s="74"/>
      <c r="L329" s="75"/>
      <c r="M329" s="76">
        <f t="shared" si="1"/>
        <v>0</v>
      </c>
      <c r="N329" s="77" t="str">
        <f t="shared" si="2"/>
        <v/>
      </c>
      <c r="O329" s="78" t="str">
        <f t="shared" si="3"/>
        <v/>
      </c>
      <c r="P329" s="78" t="str">
        <f t="array" ref="P329">IFERROR(ROUND(IF('1.Clusters'!$H$3&lt;&gt;"",( INDEX('1.Clusters'!$C$6:$C$15,MATCH(C329,'1.Clusters'!$B$6:$B$15,0))+INDEX('1.Clusters'!$F$6:$F$15,MATCH(D329,'1.Clusters'!$E$6:$E$15,0))+INDEX('1.Clusters'!$I$6:$I$15,MATCH(E329,'1.Clusters'!$H$6:$H$15,0)))/3,( INDEX('1.Clusters'!$C$6:$C$15,MATCH(C329,'1.Clusters'!$B$6:$B$15,0))+INDEX('1.Clusters'!$F$6:$F$15,MATCH(D329,'1.Clusters'!$E$6:$E$15,0)))/2),3),"")</f>
        <v/>
      </c>
      <c r="Q329" s="79" t="str">
        <f t="shared" si="4"/>
        <v/>
      </c>
    </row>
    <row r="330" ht="15.0" customHeight="1">
      <c r="B330" s="81"/>
      <c r="C330" s="82"/>
      <c r="D330" s="82"/>
      <c r="E330" s="82"/>
      <c r="F330" s="84"/>
      <c r="G330" s="85"/>
      <c r="H330" s="71"/>
      <c r="I330" s="72"/>
      <c r="J330" s="73"/>
      <c r="K330" s="74"/>
      <c r="L330" s="75"/>
      <c r="M330" s="76">
        <f t="shared" si="1"/>
        <v>0</v>
      </c>
      <c r="N330" s="77" t="str">
        <f t="shared" si="2"/>
        <v/>
      </c>
      <c r="O330" s="78" t="str">
        <f t="shared" si="3"/>
        <v/>
      </c>
      <c r="P330" s="78" t="str">
        <f t="array" ref="P330">IFERROR(ROUND(IF('1.Clusters'!$H$3&lt;&gt;"",( INDEX('1.Clusters'!$C$6:$C$15,MATCH(C330,'1.Clusters'!$B$6:$B$15,0))+INDEX('1.Clusters'!$F$6:$F$15,MATCH(D330,'1.Clusters'!$E$6:$E$15,0))+INDEX('1.Clusters'!$I$6:$I$15,MATCH(E330,'1.Clusters'!$H$6:$H$15,0)))/3,( INDEX('1.Clusters'!$C$6:$C$15,MATCH(C330,'1.Clusters'!$B$6:$B$15,0))+INDEX('1.Clusters'!$F$6:$F$15,MATCH(D330,'1.Clusters'!$E$6:$E$15,0)))/2),3),"")</f>
        <v/>
      </c>
      <c r="Q330" s="79" t="str">
        <f t="shared" si="4"/>
        <v/>
      </c>
    </row>
    <row r="331" ht="15.0" customHeight="1">
      <c r="B331" s="81"/>
      <c r="C331" s="82"/>
      <c r="D331" s="82"/>
      <c r="E331" s="82"/>
      <c r="F331" s="84"/>
      <c r="G331" s="85"/>
      <c r="H331" s="71"/>
      <c r="I331" s="72"/>
      <c r="J331" s="73"/>
      <c r="K331" s="74"/>
      <c r="L331" s="75"/>
      <c r="M331" s="76">
        <f t="shared" si="1"/>
        <v>0</v>
      </c>
      <c r="N331" s="77" t="str">
        <f t="shared" si="2"/>
        <v/>
      </c>
      <c r="O331" s="78" t="str">
        <f t="shared" si="3"/>
        <v/>
      </c>
      <c r="P331" s="78" t="str">
        <f t="array" ref="P331">IFERROR(ROUND(IF('1.Clusters'!$H$3&lt;&gt;"",( INDEX('1.Clusters'!$C$6:$C$15,MATCH(C331,'1.Clusters'!$B$6:$B$15,0))+INDEX('1.Clusters'!$F$6:$F$15,MATCH(D331,'1.Clusters'!$E$6:$E$15,0))+INDEX('1.Clusters'!$I$6:$I$15,MATCH(E331,'1.Clusters'!$H$6:$H$15,0)))/3,( INDEX('1.Clusters'!$C$6:$C$15,MATCH(C331,'1.Clusters'!$B$6:$B$15,0))+INDEX('1.Clusters'!$F$6:$F$15,MATCH(D331,'1.Clusters'!$E$6:$E$15,0)))/2),3),"")</f>
        <v/>
      </c>
      <c r="Q331" s="79" t="str">
        <f t="shared" si="4"/>
        <v/>
      </c>
    </row>
    <row r="332" ht="15.0" customHeight="1">
      <c r="B332" s="81"/>
      <c r="C332" s="82"/>
      <c r="D332" s="82"/>
      <c r="E332" s="82"/>
      <c r="F332" s="84"/>
      <c r="G332" s="85"/>
      <c r="H332" s="71"/>
      <c r="I332" s="72"/>
      <c r="J332" s="73"/>
      <c r="K332" s="74"/>
      <c r="L332" s="75"/>
      <c r="M332" s="76">
        <f t="shared" si="1"/>
        <v>0</v>
      </c>
      <c r="N332" s="77" t="str">
        <f t="shared" si="2"/>
        <v/>
      </c>
      <c r="O332" s="78" t="str">
        <f t="shared" si="3"/>
        <v/>
      </c>
      <c r="P332" s="78" t="str">
        <f t="array" ref="P332">IFERROR(ROUND(IF('1.Clusters'!$H$3&lt;&gt;"",( INDEX('1.Clusters'!$C$6:$C$15,MATCH(C332,'1.Clusters'!$B$6:$B$15,0))+INDEX('1.Clusters'!$F$6:$F$15,MATCH(D332,'1.Clusters'!$E$6:$E$15,0))+INDEX('1.Clusters'!$I$6:$I$15,MATCH(E332,'1.Clusters'!$H$6:$H$15,0)))/3,( INDEX('1.Clusters'!$C$6:$C$15,MATCH(C332,'1.Clusters'!$B$6:$B$15,0))+INDEX('1.Clusters'!$F$6:$F$15,MATCH(D332,'1.Clusters'!$E$6:$E$15,0)))/2),3),"")</f>
        <v/>
      </c>
      <c r="Q332" s="79" t="str">
        <f t="shared" si="4"/>
        <v/>
      </c>
    </row>
    <row r="333" ht="15.0" customHeight="1">
      <c r="B333" s="81"/>
      <c r="C333" s="82"/>
      <c r="D333" s="82"/>
      <c r="E333" s="82"/>
      <c r="F333" s="84"/>
      <c r="G333" s="85"/>
      <c r="H333" s="71"/>
      <c r="I333" s="72"/>
      <c r="J333" s="73"/>
      <c r="K333" s="74"/>
      <c r="L333" s="75"/>
      <c r="M333" s="76">
        <f t="shared" si="1"/>
        <v>0</v>
      </c>
      <c r="N333" s="77" t="str">
        <f t="shared" si="2"/>
        <v/>
      </c>
      <c r="O333" s="78" t="str">
        <f t="shared" si="3"/>
        <v/>
      </c>
      <c r="P333" s="78" t="str">
        <f t="array" ref="P333">IFERROR(ROUND(IF('1.Clusters'!$H$3&lt;&gt;"",( INDEX('1.Clusters'!$C$6:$C$15,MATCH(C333,'1.Clusters'!$B$6:$B$15,0))+INDEX('1.Clusters'!$F$6:$F$15,MATCH(D333,'1.Clusters'!$E$6:$E$15,0))+INDEX('1.Clusters'!$I$6:$I$15,MATCH(E333,'1.Clusters'!$H$6:$H$15,0)))/3,( INDEX('1.Clusters'!$C$6:$C$15,MATCH(C333,'1.Clusters'!$B$6:$B$15,0))+INDEX('1.Clusters'!$F$6:$F$15,MATCH(D333,'1.Clusters'!$E$6:$E$15,0)))/2),3),"")</f>
        <v/>
      </c>
      <c r="Q333" s="79" t="str">
        <f t="shared" si="4"/>
        <v/>
      </c>
    </row>
    <row r="334" ht="15.0" customHeight="1">
      <c r="B334" s="81"/>
      <c r="C334" s="82"/>
      <c r="D334" s="82"/>
      <c r="E334" s="82"/>
      <c r="F334" s="84"/>
      <c r="G334" s="85"/>
      <c r="H334" s="71"/>
      <c r="I334" s="72"/>
      <c r="J334" s="73"/>
      <c r="K334" s="74"/>
      <c r="L334" s="75"/>
      <c r="M334" s="76">
        <f t="shared" si="1"/>
        <v>0</v>
      </c>
      <c r="N334" s="77" t="str">
        <f t="shared" si="2"/>
        <v/>
      </c>
      <c r="O334" s="78" t="str">
        <f t="shared" si="3"/>
        <v/>
      </c>
      <c r="P334" s="78" t="str">
        <f t="array" ref="P334">IFERROR(ROUND(IF('1.Clusters'!$H$3&lt;&gt;"",( INDEX('1.Clusters'!$C$6:$C$15,MATCH(C334,'1.Clusters'!$B$6:$B$15,0))+INDEX('1.Clusters'!$F$6:$F$15,MATCH(D334,'1.Clusters'!$E$6:$E$15,0))+INDEX('1.Clusters'!$I$6:$I$15,MATCH(E334,'1.Clusters'!$H$6:$H$15,0)))/3,( INDEX('1.Clusters'!$C$6:$C$15,MATCH(C334,'1.Clusters'!$B$6:$B$15,0))+INDEX('1.Clusters'!$F$6:$F$15,MATCH(D334,'1.Clusters'!$E$6:$E$15,0)))/2),3),"")</f>
        <v/>
      </c>
      <c r="Q334" s="79" t="str">
        <f t="shared" si="4"/>
        <v/>
      </c>
    </row>
    <row r="335" ht="15.0" customHeight="1">
      <c r="B335" s="81"/>
      <c r="C335" s="82"/>
      <c r="D335" s="82"/>
      <c r="E335" s="82"/>
      <c r="F335" s="84"/>
      <c r="G335" s="85"/>
      <c r="H335" s="71"/>
      <c r="I335" s="72"/>
      <c r="J335" s="73"/>
      <c r="K335" s="74"/>
      <c r="L335" s="75"/>
      <c r="M335" s="76">
        <f t="shared" si="1"/>
        <v>0</v>
      </c>
      <c r="N335" s="77" t="str">
        <f t="shared" si="2"/>
        <v/>
      </c>
      <c r="O335" s="78" t="str">
        <f t="shared" si="3"/>
        <v/>
      </c>
      <c r="P335" s="78" t="str">
        <f t="array" ref="P335">IFERROR(ROUND(IF('1.Clusters'!$H$3&lt;&gt;"",( INDEX('1.Clusters'!$C$6:$C$15,MATCH(C335,'1.Clusters'!$B$6:$B$15,0))+INDEX('1.Clusters'!$F$6:$F$15,MATCH(D335,'1.Clusters'!$E$6:$E$15,0))+INDEX('1.Clusters'!$I$6:$I$15,MATCH(E335,'1.Clusters'!$H$6:$H$15,0)))/3,( INDEX('1.Clusters'!$C$6:$C$15,MATCH(C335,'1.Clusters'!$B$6:$B$15,0))+INDEX('1.Clusters'!$F$6:$F$15,MATCH(D335,'1.Clusters'!$E$6:$E$15,0)))/2),3),"")</f>
        <v/>
      </c>
      <c r="Q335" s="79" t="str">
        <f t="shared" si="4"/>
        <v/>
      </c>
    </row>
    <row r="336" ht="15.0" customHeight="1">
      <c r="B336" s="81"/>
      <c r="C336" s="82"/>
      <c r="D336" s="82"/>
      <c r="E336" s="82"/>
      <c r="F336" s="84"/>
      <c r="G336" s="85"/>
      <c r="H336" s="71"/>
      <c r="I336" s="72"/>
      <c r="J336" s="73"/>
      <c r="K336" s="74"/>
      <c r="L336" s="75"/>
      <c r="M336" s="76">
        <f t="shared" si="1"/>
        <v>0</v>
      </c>
      <c r="N336" s="77" t="str">
        <f t="shared" si="2"/>
        <v/>
      </c>
      <c r="O336" s="78" t="str">
        <f t="shared" si="3"/>
        <v/>
      </c>
      <c r="P336" s="78" t="str">
        <f t="array" ref="P336">IFERROR(ROUND(IF('1.Clusters'!$H$3&lt;&gt;"",( INDEX('1.Clusters'!$C$6:$C$15,MATCH(C336,'1.Clusters'!$B$6:$B$15,0))+INDEX('1.Clusters'!$F$6:$F$15,MATCH(D336,'1.Clusters'!$E$6:$E$15,0))+INDEX('1.Clusters'!$I$6:$I$15,MATCH(E336,'1.Clusters'!$H$6:$H$15,0)))/3,( INDEX('1.Clusters'!$C$6:$C$15,MATCH(C336,'1.Clusters'!$B$6:$B$15,0))+INDEX('1.Clusters'!$F$6:$F$15,MATCH(D336,'1.Clusters'!$E$6:$E$15,0)))/2),3),"")</f>
        <v/>
      </c>
      <c r="Q336" s="79" t="str">
        <f t="shared" si="4"/>
        <v/>
      </c>
    </row>
    <row r="337" ht="15.0" customHeight="1">
      <c r="B337" s="81"/>
      <c r="C337" s="82"/>
      <c r="D337" s="82"/>
      <c r="E337" s="82"/>
      <c r="F337" s="84"/>
      <c r="G337" s="85"/>
      <c r="H337" s="71"/>
      <c r="I337" s="72"/>
      <c r="J337" s="73"/>
      <c r="K337" s="74"/>
      <c r="L337" s="75"/>
      <c r="M337" s="76">
        <f t="shared" si="1"/>
        <v>0</v>
      </c>
      <c r="N337" s="77" t="str">
        <f t="shared" si="2"/>
        <v/>
      </c>
      <c r="O337" s="78" t="str">
        <f t="shared" si="3"/>
        <v/>
      </c>
      <c r="P337" s="78" t="str">
        <f t="array" ref="P337">IFERROR(ROUND(IF('1.Clusters'!$H$3&lt;&gt;"",( INDEX('1.Clusters'!$C$6:$C$15,MATCH(C337,'1.Clusters'!$B$6:$B$15,0))+INDEX('1.Clusters'!$F$6:$F$15,MATCH(D337,'1.Clusters'!$E$6:$E$15,0))+INDEX('1.Clusters'!$I$6:$I$15,MATCH(E337,'1.Clusters'!$H$6:$H$15,0)))/3,( INDEX('1.Clusters'!$C$6:$C$15,MATCH(C337,'1.Clusters'!$B$6:$B$15,0))+INDEX('1.Clusters'!$F$6:$F$15,MATCH(D337,'1.Clusters'!$E$6:$E$15,0)))/2),3),"")</f>
        <v/>
      </c>
      <c r="Q337" s="79" t="str">
        <f t="shared" si="4"/>
        <v/>
      </c>
    </row>
    <row r="338" ht="15.0" customHeight="1">
      <c r="B338" s="81"/>
      <c r="C338" s="82"/>
      <c r="D338" s="82"/>
      <c r="E338" s="82"/>
      <c r="F338" s="84"/>
      <c r="G338" s="85"/>
      <c r="H338" s="71"/>
      <c r="I338" s="72"/>
      <c r="J338" s="73"/>
      <c r="K338" s="74"/>
      <c r="L338" s="75"/>
      <c r="M338" s="76">
        <f t="shared" si="1"/>
        <v>0</v>
      </c>
      <c r="N338" s="77" t="str">
        <f t="shared" si="2"/>
        <v/>
      </c>
      <c r="O338" s="78" t="str">
        <f t="shared" si="3"/>
        <v/>
      </c>
      <c r="P338" s="78" t="str">
        <f t="array" ref="P338">IFERROR(ROUND(IF('1.Clusters'!$H$3&lt;&gt;"",( INDEX('1.Clusters'!$C$6:$C$15,MATCH(C338,'1.Clusters'!$B$6:$B$15,0))+INDEX('1.Clusters'!$F$6:$F$15,MATCH(D338,'1.Clusters'!$E$6:$E$15,0))+INDEX('1.Clusters'!$I$6:$I$15,MATCH(E338,'1.Clusters'!$H$6:$H$15,0)))/3,( INDEX('1.Clusters'!$C$6:$C$15,MATCH(C338,'1.Clusters'!$B$6:$B$15,0))+INDEX('1.Clusters'!$F$6:$F$15,MATCH(D338,'1.Clusters'!$E$6:$E$15,0)))/2),3),"")</f>
        <v/>
      </c>
      <c r="Q338" s="79" t="str">
        <f t="shared" si="4"/>
        <v/>
      </c>
    </row>
    <row r="339" ht="15.0" customHeight="1">
      <c r="B339" s="81"/>
      <c r="C339" s="82"/>
      <c r="D339" s="82"/>
      <c r="E339" s="82"/>
      <c r="F339" s="84"/>
      <c r="G339" s="85"/>
      <c r="H339" s="71"/>
      <c r="I339" s="72"/>
      <c r="J339" s="73"/>
      <c r="K339" s="74"/>
      <c r="L339" s="75"/>
      <c r="M339" s="76">
        <f t="shared" si="1"/>
        <v>0</v>
      </c>
      <c r="N339" s="77" t="str">
        <f t="shared" si="2"/>
        <v/>
      </c>
      <c r="O339" s="78" t="str">
        <f t="shared" si="3"/>
        <v/>
      </c>
      <c r="P339" s="78" t="str">
        <f t="array" ref="P339">IFERROR(ROUND(IF('1.Clusters'!$H$3&lt;&gt;"",( INDEX('1.Clusters'!$C$6:$C$15,MATCH(C339,'1.Clusters'!$B$6:$B$15,0))+INDEX('1.Clusters'!$F$6:$F$15,MATCH(D339,'1.Clusters'!$E$6:$E$15,0))+INDEX('1.Clusters'!$I$6:$I$15,MATCH(E339,'1.Clusters'!$H$6:$H$15,0)))/3,( INDEX('1.Clusters'!$C$6:$C$15,MATCH(C339,'1.Clusters'!$B$6:$B$15,0))+INDEX('1.Clusters'!$F$6:$F$15,MATCH(D339,'1.Clusters'!$E$6:$E$15,0)))/2),3),"")</f>
        <v/>
      </c>
      <c r="Q339" s="79" t="str">
        <f t="shared" si="4"/>
        <v/>
      </c>
    </row>
    <row r="340" ht="15.0" customHeight="1">
      <c r="B340" s="81"/>
      <c r="C340" s="82"/>
      <c r="D340" s="82"/>
      <c r="E340" s="82"/>
      <c r="F340" s="84"/>
      <c r="G340" s="85"/>
      <c r="H340" s="71"/>
      <c r="I340" s="72"/>
      <c r="J340" s="73"/>
      <c r="K340" s="74"/>
      <c r="L340" s="75"/>
      <c r="M340" s="76">
        <f t="shared" si="1"/>
        <v>0</v>
      </c>
      <c r="N340" s="77" t="str">
        <f t="shared" si="2"/>
        <v/>
      </c>
      <c r="O340" s="78" t="str">
        <f t="shared" si="3"/>
        <v/>
      </c>
      <c r="P340" s="78" t="str">
        <f t="array" ref="P340">IFERROR(ROUND(IF('1.Clusters'!$H$3&lt;&gt;"",( INDEX('1.Clusters'!$C$6:$C$15,MATCH(C340,'1.Clusters'!$B$6:$B$15,0))+INDEX('1.Clusters'!$F$6:$F$15,MATCH(D340,'1.Clusters'!$E$6:$E$15,0))+INDEX('1.Clusters'!$I$6:$I$15,MATCH(E340,'1.Clusters'!$H$6:$H$15,0)))/3,( INDEX('1.Clusters'!$C$6:$C$15,MATCH(C340,'1.Clusters'!$B$6:$B$15,0))+INDEX('1.Clusters'!$F$6:$F$15,MATCH(D340,'1.Clusters'!$E$6:$E$15,0)))/2),3),"")</f>
        <v/>
      </c>
      <c r="Q340" s="79" t="str">
        <f t="shared" si="4"/>
        <v/>
      </c>
    </row>
    <row r="341" ht="15.0" customHeight="1">
      <c r="B341" s="81"/>
      <c r="C341" s="82"/>
      <c r="D341" s="82"/>
      <c r="E341" s="82"/>
      <c r="F341" s="84"/>
      <c r="G341" s="85"/>
      <c r="H341" s="71"/>
      <c r="I341" s="72"/>
      <c r="J341" s="73"/>
      <c r="K341" s="74"/>
      <c r="L341" s="75"/>
      <c r="M341" s="76">
        <f t="shared" si="1"/>
        <v>0</v>
      </c>
      <c r="N341" s="77" t="str">
        <f t="shared" si="2"/>
        <v/>
      </c>
      <c r="O341" s="78" t="str">
        <f t="shared" si="3"/>
        <v/>
      </c>
      <c r="P341" s="78" t="str">
        <f t="array" ref="P341">IFERROR(ROUND(IF('1.Clusters'!$H$3&lt;&gt;"",( INDEX('1.Clusters'!$C$6:$C$15,MATCH(C341,'1.Clusters'!$B$6:$B$15,0))+INDEX('1.Clusters'!$F$6:$F$15,MATCH(D341,'1.Clusters'!$E$6:$E$15,0))+INDEX('1.Clusters'!$I$6:$I$15,MATCH(E341,'1.Clusters'!$H$6:$H$15,0)))/3,( INDEX('1.Clusters'!$C$6:$C$15,MATCH(C341,'1.Clusters'!$B$6:$B$15,0))+INDEX('1.Clusters'!$F$6:$F$15,MATCH(D341,'1.Clusters'!$E$6:$E$15,0)))/2),3),"")</f>
        <v/>
      </c>
      <c r="Q341" s="79" t="str">
        <f t="shared" si="4"/>
        <v/>
      </c>
    </row>
    <row r="342" ht="15.0" customHeight="1">
      <c r="B342" s="81"/>
      <c r="C342" s="82"/>
      <c r="D342" s="82"/>
      <c r="E342" s="82"/>
      <c r="F342" s="84"/>
      <c r="G342" s="85"/>
      <c r="H342" s="71"/>
      <c r="I342" s="72"/>
      <c r="J342" s="73"/>
      <c r="K342" s="74"/>
      <c r="L342" s="75"/>
      <c r="M342" s="76">
        <f t="shared" si="1"/>
        <v>0</v>
      </c>
      <c r="N342" s="77" t="str">
        <f t="shared" si="2"/>
        <v/>
      </c>
      <c r="O342" s="78" t="str">
        <f t="shared" si="3"/>
        <v/>
      </c>
      <c r="P342" s="78" t="str">
        <f t="array" ref="P342">IFERROR(ROUND(IF('1.Clusters'!$H$3&lt;&gt;"",( INDEX('1.Clusters'!$C$6:$C$15,MATCH(C342,'1.Clusters'!$B$6:$B$15,0))+INDEX('1.Clusters'!$F$6:$F$15,MATCH(D342,'1.Clusters'!$E$6:$E$15,0))+INDEX('1.Clusters'!$I$6:$I$15,MATCH(E342,'1.Clusters'!$H$6:$H$15,0)))/3,( INDEX('1.Clusters'!$C$6:$C$15,MATCH(C342,'1.Clusters'!$B$6:$B$15,0))+INDEX('1.Clusters'!$F$6:$F$15,MATCH(D342,'1.Clusters'!$E$6:$E$15,0)))/2),3),"")</f>
        <v/>
      </c>
      <c r="Q342" s="79" t="str">
        <f t="shared" si="4"/>
        <v/>
      </c>
    </row>
    <row r="343" ht="15.0" customHeight="1">
      <c r="B343" s="81"/>
      <c r="C343" s="82"/>
      <c r="D343" s="82"/>
      <c r="E343" s="82"/>
      <c r="F343" s="84"/>
      <c r="G343" s="85"/>
      <c r="H343" s="71"/>
      <c r="I343" s="72"/>
      <c r="J343" s="73"/>
      <c r="K343" s="74"/>
      <c r="L343" s="75"/>
      <c r="M343" s="76">
        <f t="shared" si="1"/>
        <v>0</v>
      </c>
      <c r="N343" s="77" t="str">
        <f t="shared" si="2"/>
        <v/>
      </c>
      <c r="O343" s="78" t="str">
        <f t="shared" si="3"/>
        <v/>
      </c>
      <c r="P343" s="78" t="str">
        <f t="array" ref="P343">IFERROR(ROUND(IF('1.Clusters'!$H$3&lt;&gt;"",( INDEX('1.Clusters'!$C$6:$C$15,MATCH(C343,'1.Clusters'!$B$6:$B$15,0))+INDEX('1.Clusters'!$F$6:$F$15,MATCH(D343,'1.Clusters'!$E$6:$E$15,0))+INDEX('1.Clusters'!$I$6:$I$15,MATCH(E343,'1.Clusters'!$H$6:$H$15,0)))/3,( INDEX('1.Clusters'!$C$6:$C$15,MATCH(C343,'1.Clusters'!$B$6:$B$15,0))+INDEX('1.Clusters'!$F$6:$F$15,MATCH(D343,'1.Clusters'!$E$6:$E$15,0)))/2),3),"")</f>
        <v/>
      </c>
      <c r="Q343" s="79" t="str">
        <f t="shared" si="4"/>
        <v/>
      </c>
    </row>
    <row r="344" ht="15.0" customHeight="1">
      <c r="B344" s="81"/>
      <c r="C344" s="82"/>
      <c r="D344" s="82"/>
      <c r="E344" s="82"/>
      <c r="F344" s="84"/>
      <c r="G344" s="85"/>
      <c r="H344" s="71"/>
      <c r="I344" s="72"/>
      <c r="J344" s="73"/>
      <c r="K344" s="74"/>
      <c r="L344" s="75"/>
      <c r="M344" s="76">
        <f t="shared" si="1"/>
        <v>0</v>
      </c>
      <c r="N344" s="77" t="str">
        <f t="shared" si="2"/>
        <v/>
      </c>
      <c r="O344" s="78" t="str">
        <f t="shared" si="3"/>
        <v/>
      </c>
      <c r="P344" s="78" t="str">
        <f t="array" ref="P344">IFERROR(ROUND(IF('1.Clusters'!$H$3&lt;&gt;"",( INDEX('1.Clusters'!$C$6:$C$15,MATCH(C344,'1.Clusters'!$B$6:$B$15,0))+INDEX('1.Clusters'!$F$6:$F$15,MATCH(D344,'1.Clusters'!$E$6:$E$15,0))+INDEX('1.Clusters'!$I$6:$I$15,MATCH(E344,'1.Clusters'!$H$6:$H$15,0)))/3,( INDEX('1.Clusters'!$C$6:$C$15,MATCH(C344,'1.Clusters'!$B$6:$B$15,0))+INDEX('1.Clusters'!$F$6:$F$15,MATCH(D344,'1.Clusters'!$E$6:$E$15,0)))/2),3),"")</f>
        <v/>
      </c>
      <c r="Q344" s="79" t="str">
        <f t="shared" si="4"/>
        <v/>
      </c>
    </row>
    <row r="345" ht="15.0" customHeight="1">
      <c r="B345" s="81"/>
      <c r="C345" s="82"/>
      <c r="D345" s="82"/>
      <c r="E345" s="82"/>
      <c r="F345" s="84"/>
      <c r="G345" s="85"/>
      <c r="H345" s="71"/>
      <c r="I345" s="72"/>
      <c r="J345" s="73"/>
      <c r="K345" s="74"/>
      <c r="L345" s="75"/>
      <c r="M345" s="76">
        <f t="shared" si="1"/>
        <v>0</v>
      </c>
      <c r="N345" s="77" t="str">
        <f t="shared" si="2"/>
        <v/>
      </c>
      <c r="O345" s="78" t="str">
        <f t="shared" si="3"/>
        <v/>
      </c>
      <c r="P345" s="78" t="str">
        <f t="array" ref="P345">IFERROR(ROUND(IF('1.Clusters'!$H$3&lt;&gt;"",( INDEX('1.Clusters'!$C$6:$C$15,MATCH(C345,'1.Clusters'!$B$6:$B$15,0))+INDEX('1.Clusters'!$F$6:$F$15,MATCH(D345,'1.Clusters'!$E$6:$E$15,0))+INDEX('1.Clusters'!$I$6:$I$15,MATCH(E345,'1.Clusters'!$H$6:$H$15,0)))/3,( INDEX('1.Clusters'!$C$6:$C$15,MATCH(C345,'1.Clusters'!$B$6:$B$15,0))+INDEX('1.Clusters'!$F$6:$F$15,MATCH(D345,'1.Clusters'!$E$6:$E$15,0)))/2),3),"")</f>
        <v/>
      </c>
      <c r="Q345" s="79" t="str">
        <f t="shared" si="4"/>
        <v/>
      </c>
    </row>
    <row r="346" ht="15.0" customHeight="1">
      <c r="B346" s="81"/>
      <c r="C346" s="82"/>
      <c r="D346" s="82"/>
      <c r="E346" s="82"/>
      <c r="F346" s="84"/>
      <c r="G346" s="85"/>
      <c r="H346" s="71"/>
      <c r="I346" s="72"/>
      <c r="J346" s="73"/>
      <c r="K346" s="74"/>
      <c r="L346" s="75"/>
      <c r="M346" s="76">
        <f t="shared" si="1"/>
        <v>0</v>
      </c>
      <c r="N346" s="77" t="str">
        <f t="shared" si="2"/>
        <v/>
      </c>
      <c r="O346" s="78" t="str">
        <f t="shared" si="3"/>
        <v/>
      </c>
      <c r="P346" s="78" t="str">
        <f t="array" ref="P346">IFERROR(ROUND(IF('1.Clusters'!$H$3&lt;&gt;"",( INDEX('1.Clusters'!$C$6:$C$15,MATCH(C346,'1.Clusters'!$B$6:$B$15,0))+INDEX('1.Clusters'!$F$6:$F$15,MATCH(D346,'1.Clusters'!$E$6:$E$15,0))+INDEX('1.Clusters'!$I$6:$I$15,MATCH(E346,'1.Clusters'!$H$6:$H$15,0)))/3,( INDEX('1.Clusters'!$C$6:$C$15,MATCH(C346,'1.Clusters'!$B$6:$B$15,0))+INDEX('1.Clusters'!$F$6:$F$15,MATCH(D346,'1.Clusters'!$E$6:$E$15,0)))/2),3),"")</f>
        <v/>
      </c>
      <c r="Q346" s="79" t="str">
        <f t="shared" si="4"/>
        <v/>
      </c>
    </row>
    <row r="347" ht="15.0" customHeight="1">
      <c r="B347" s="81"/>
      <c r="C347" s="82"/>
      <c r="D347" s="82"/>
      <c r="E347" s="82"/>
      <c r="F347" s="84"/>
      <c r="G347" s="85"/>
      <c r="H347" s="71"/>
      <c r="I347" s="72"/>
      <c r="J347" s="73"/>
      <c r="K347" s="74"/>
      <c r="L347" s="75"/>
      <c r="M347" s="76">
        <f t="shared" si="1"/>
        <v>0</v>
      </c>
      <c r="N347" s="77" t="str">
        <f t="shared" si="2"/>
        <v/>
      </c>
      <c r="O347" s="78" t="str">
        <f t="shared" si="3"/>
        <v/>
      </c>
      <c r="P347" s="78" t="str">
        <f t="array" ref="P347">IFERROR(ROUND(IF('1.Clusters'!$H$3&lt;&gt;"",( INDEX('1.Clusters'!$C$6:$C$15,MATCH(C347,'1.Clusters'!$B$6:$B$15,0))+INDEX('1.Clusters'!$F$6:$F$15,MATCH(D347,'1.Clusters'!$E$6:$E$15,0))+INDEX('1.Clusters'!$I$6:$I$15,MATCH(E347,'1.Clusters'!$H$6:$H$15,0)))/3,( INDEX('1.Clusters'!$C$6:$C$15,MATCH(C347,'1.Clusters'!$B$6:$B$15,0))+INDEX('1.Clusters'!$F$6:$F$15,MATCH(D347,'1.Clusters'!$E$6:$E$15,0)))/2),3),"")</f>
        <v/>
      </c>
      <c r="Q347" s="79" t="str">
        <f t="shared" si="4"/>
        <v/>
      </c>
    </row>
    <row r="348" ht="15.0" customHeight="1">
      <c r="B348" s="81"/>
      <c r="C348" s="82"/>
      <c r="D348" s="82"/>
      <c r="E348" s="82"/>
      <c r="F348" s="84"/>
      <c r="G348" s="85"/>
      <c r="H348" s="71"/>
      <c r="I348" s="72"/>
      <c r="J348" s="73"/>
      <c r="K348" s="74"/>
      <c r="L348" s="75"/>
      <c r="M348" s="76">
        <f t="shared" si="1"/>
        <v>0</v>
      </c>
      <c r="N348" s="77" t="str">
        <f t="shared" si="2"/>
        <v/>
      </c>
      <c r="O348" s="78" t="str">
        <f t="shared" si="3"/>
        <v/>
      </c>
      <c r="P348" s="78" t="str">
        <f t="array" ref="P348">IFERROR(ROUND(IF('1.Clusters'!$H$3&lt;&gt;"",( INDEX('1.Clusters'!$C$6:$C$15,MATCH(C348,'1.Clusters'!$B$6:$B$15,0))+INDEX('1.Clusters'!$F$6:$F$15,MATCH(D348,'1.Clusters'!$E$6:$E$15,0))+INDEX('1.Clusters'!$I$6:$I$15,MATCH(E348,'1.Clusters'!$H$6:$H$15,0)))/3,( INDEX('1.Clusters'!$C$6:$C$15,MATCH(C348,'1.Clusters'!$B$6:$B$15,0))+INDEX('1.Clusters'!$F$6:$F$15,MATCH(D348,'1.Clusters'!$E$6:$E$15,0)))/2),3),"")</f>
        <v/>
      </c>
      <c r="Q348" s="79" t="str">
        <f t="shared" si="4"/>
        <v/>
      </c>
    </row>
    <row r="349" ht="15.0" customHeight="1">
      <c r="B349" s="81"/>
      <c r="C349" s="82"/>
      <c r="D349" s="82"/>
      <c r="E349" s="82"/>
      <c r="F349" s="84"/>
      <c r="G349" s="85"/>
      <c r="H349" s="71"/>
      <c r="I349" s="72"/>
      <c r="J349" s="73"/>
      <c r="K349" s="74"/>
      <c r="L349" s="75"/>
      <c r="M349" s="76">
        <f t="shared" si="1"/>
        <v>0</v>
      </c>
      <c r="N349" s="77" t="str">
        <f t="shared" si="2"/>
        <v/>
      </c>
      <c r="O349" s="78" t="str">
        <f t="shared" si="3"/>
        <v/>
      </c>
      <c r="P349" s="78" t="str">
        <f t="array" ref="P349">IFERROR(ROUND(IF('1.Clusters'!$H$3&lt;&gt;"",( INDEX('1.Clusters'!$C$6:$C$15,MATCH(C349,'1.Clusters'!$B$6:$B$15,0))+INDEX('1.Clusters'!$F$6:$F$15,MATCH(D349,'1.Clusters'!$E$6:$E$15,0))+INDEX('1.Clusters'!$I$6:$I$15,MATCH(E349,'1.Clusters'!$H$6:$H$15,0)))/3,( INDEX('1.Clusters'!$C$6:$C$15,MATCH(C349,'1.Clusters'!$B$6:$B$15,0))+INDEX('1.Clusters'!$F$6:$F$15,MATCH(D349,'1.Clusters'!$E$6:$E$15,0)))/2),3),"")</f>
        <v/>
      </c>
      <c r="Q349" s="79" t="str">
        <f t="shared" si="4"/>
        <v/>
      </c>
    </row>
    <row r="350" ht="15.0" customHeight="1">
      <c r="B350" s="81"/>
      <c r="C350" s="82"/>
      <c r="D350" s="82"/>
      <c r="E350" s="82"/>
      <c r="F350" s="84"/>
      <c r="G350" s="85"/>
      <c r="H350" s="71"/>
      <c r="I350" s="72"/>
      <c r="J350" s="73"/>
      <c r="K350" s="74"/>
      <c r="L350" s="75"/>
      <c r="M350" s="76">
        <f t="shared" si="1"/>
        <v>0</v>
      </c>
      <c r="N350" s="77" t="str">
        <f t="shared" si="2"/>
        <v/>
      </c>
      <c r="O350" s="78" t="str">
        <f t="shared" si="3"/>
        <v/>
      </c>
      <c r="P350" s="78" t="str">
        <f t="array" ref="P350">IFERROR(ROUND(IF('1.Clusters'!$H$3&lt;&gt;"",( INDEX('1.Clusters'!$C$6:$C$15,MATCH(C350,'1.Clusters'!$B$6:$B$15,0))+INDEX('1.Clusters'!$F$6:$F$15,MATCH(D350,'1.Clusters'!$E$6:$E$15,0))+INDEX('1.Clusters'!$I$6:$I$15,MATCH(E350,'1.Clusters'!$H$6:$H$15,0)))/3,( INDEX('1.Clusters'!$C$6:$C$15,MATCH(C350,'1.Clusters'!$B$6:$B$15,0))+INDEX('1.Clusters'!$F$6:$F$15,MATCH(D350,'1.Clusters'!$E$6:$E$15,0)))/2),3),"")</f>
        <v/>
      </c>
      <c r="Q350" s="79" t="str">
        <f t="shared" si="4"/>
        <v/>
      </c>
    </row>
    <row r="351" ht="15.0" customHeight="1">
      <c r="B351" s="81"/>
      <c r="C351" s="82"/>
      <c r="D351" s="82"/>
      <c r="E351" s="82"/>
      <c r="F351" s="84"/>
      <c r="G351" s="85"/>
      <c r="H351" s="71"/>
      <c r="I351" s="72"/>
      <c r="J351" s="73"/>
      <c r="K351" s="74"/>
      <c r="L351" s="75"/>
      <c r="M351" s="76">
        <f t="shared" si="1"/>
        <v>0</v>
      </c>
      <c r="N351" s="77" t="str">
        <f t="shared" si="2"/>
        <v/>
      </c>
      <c r="O351" s="78" t="str">
        <f t="shared" si="3"/>
        <v/>
      </c>
      <c r="P351" s="78" t="str">
        <f t="array" ref="P351">IFERROR(ROUND(IF('1.Clusters'!$H$3&lt;&gt;"",( INDEX('1.Clusters'!$C$6:$C$15,MATCH(C351,'1.Clusters'!$B$6:$B$15,0))+INDEX('1.Clusters'!$F$6:$F$15,MATCH(D351,'1.Clusters'!$E$6:$E$15,0))+INDEX('1.Clusters'!$I$6:$I$15,MATCH(E351,'1.Clusters'!$H$6:$H$15,0)))/3,( INDEX('1.Clusters'!$C$6:$C$15,MATCH(C351,'1.Clusters'!$B$6:$B$15,0))+INDEX('1.Clusters'!$F$6:$F$15,MATCH(D351,'1.Clusters'!$E$6:$E$15,0)))/2),3),"")</f>
        <v/>
      </c>
      <c r="Q351" s="79" t="str">
        <f t="shared" si="4"/>
        <v/>
      </c>
    </row>
    <row r="352" ht="15.0" customHeight="1">
      <c r="B352" s="81"/>
      <c r="C352" s="82"/>
      <c r="D352" s="82"/>
      <c r="E352" s="82"/>
      <c r="F352" s="84"/>
      <c r="G352" s="85"/>
      <c r="H352" s="71"/>
      <c r="I352" s="72"/>
      <c r="J352" s="73"/>
      <c r="K352" s="74"/>
      <c r="L352" s="75"/>
      <c r="M352" s="76">
        <f t="shared" si="1"/>
        <v>0</v>
      </c>
      <c r="N352" s="77" t="str">
        <f t="shared" si="2"/>
        <v/>
      </c>
      <c r="O352" s="78" t="str">
        <f t="shared" si="3"/>
        <v/>
      </c>
      <c r="P352" s="78" t="str">
        <f t="array" ref="P352">IFERROR(ROUND(IF('1.Clusters'!$H$3&lt;&gt;"",( INDEX('1.Clusters'!$C$6:$C$15,MATCH(C352,'1.Clusters'!$B$6:$B$15,0))+INDEX('1.Clusters'!$F$6:$F$15,MATCH(D352,'1.Clusters'!$E$6:$E$15,0))+INDEX('1.Clusters'!$I$6:$I$15,MATCH(E352,'1.Clusters'!$H$6:$H$15,0)))/3,( INDEX('1.Clusters'!$C$6:$C$15,MATCH(C352,'1.Clusters'!$B$6:$B$15,0))+INDEX('1.Clusters'!$F$6:$F$15,MATCH(D352,'1.Clusters'!$E$6:$E$15,0)))/2),3),"")</f>
        <v/>
      </c>
      <c r="Q352" s="79" t="str">
        <f t="shared" si="4"/>
        <v/>
      </c>
    </row>
    <row r="353" ht="15.0" customHeight="1">
      <c r="B353" s="81"/>
      <c r="C353" s="82"/>
      <c r="D353" s="82"/>
      <c r="E353" s="82"/>
      <c r="F353" s="84"/>
      <c r="G353" s="85"/>
      <c r="H353" s="71"/>
      <c r="I353" s="72"/>
      <c r="J353" s="73"/>
      <c r="K353" s="74"/>
      <c r="L353" s="75"/>
      <c r="M353" s="76">
        <f t="shared" si="1"/>
        <v>0</v>
      </c>
      <c r="N353" s="77" t="str">
        <f t="shared" si="2"/>
        <v/>
      </c>
      <c r="O353" s="78" t="str">
        <f t="shared" si="3"/>
        <v/>
      </c>
      <c r="P353" s="78" t="str">
        <f t="array" ref="P353">IFERROR(ROUND(IF('1.Clusters'!$H$3&lt;&gt;"",( INDEX('1.Clusters'!$C$6:$C$15,MATCH(C353,'1.Clusters'!$B$6:$B$15,0))+INDEX('1.Clusters'!$F$6:$F$15,MATCH(D353,'1.Clusters'!$E$6:$E$15,0))+INDEX('1.Clusters'!$I$6:$I$15,MATCH(E353,'1.Clusters'!$H$6:$H$15,0)))/3,( INDEX('1.Clusters'!$C$6:$C$15,MATCH(C353,'1.Clusters'!$B$6:$B$15,0))+INDEX('1.Clusters'!$F$6:$F$15,MATCH(D353,'1.Clusters'!$E$6:$E$15,0)))/2),3),"")</f>
        <v/>
      </c>
      <c r="Q353" s="79" t="str">
        <f t="shared" si="4"/>
        <v/>
      </c>
    </row>
    <row r="354" ht="15.0" customHeight="1">
      <c r="B354" s="81"/>
      <c r="C354" s="82"/>
      <c r="D354" s="82"/>
      <c r="E354" s="82"/>
      <c r="F354" s="84"/>
      <c r="G354" s="85"/>
      <c r="H354" s="71"/>
      <c r="I354" s="72"/>
      <c r="J354" s="73"/>
      <c r="K354" s="74"/>
      <c r="L354" s="75"/>
      <c r="M354" s="76">
        <f t="shared" si="1"/>
        <v>0</v>
      </c>
      <c r="N354" s="77" t="str">
        <f t="shared" si="2"/>
        <v/>
      </c>
      <c r="O354" s="78" t="str">
        <f t="shared" si="3"/>
        <v/>
      </c>
      <c r="P354" s="78" t="str">
        <f t="array" ref="P354">IFERROR(ROUND(IF('1.Clusters'!$H$3&lt;&gt;"",( INDEX('1.Clusters'!$C$6:$C$15,MATCH(C354,'1.Clusters'!$B$6:$B$15,0))+INDEX('1.Clusters'!$F$6:$F$15,MATCH(D354,'1.Clusters'!$E$6:$E$15,0))+INDEX('1.Clusters'!$I$6:$I$15,MATCH(E354,'1.Clusters'!$H$6:$H$15,0)))/3,( INDEX('1.Clusters'!$C$6:$C$15,MATCH(C354,'1.Clusters'!$B$6:$B$15,0))+INDEX('1.Clusters'!$F$6:$F$15,MATCH(D354,'1.Clusters'!$E$6:$E$15,0)))/2),3),"")</f>
        <v/>
      </c>
      <c r="Q354" s="79" t="str">
        <f t="shared" si="4"/>
        <v/>
      </c>
    </row>
    <row r="355" ht="15.0" customHeight="1">
      <c r="B355" s="81"/>
      <c r="C355" s="82"/>
      <c r="D355" s="82"/>
      <c r="E355" s="82"/>
      <c r="F355" s="84"/>
      <c r="G355" s="85"/>
      <c r="H355" s="71"/>
      <c r="I355" s="72"/>
      <c r="J355" s="73"/>
      <c r="K355" s="74"/>
      <c r="L355" s="75"/>
      <c r="M355" s="76">
        <f t="shared" si="1"/>
        <v>0</v>
      </c>
      <c r="N355" s="77" t="str">
        <f t="shared" si="2"/>
        <v/>
      </c>
      <c r="O355" s="78" t="str">
        <f t="shared" si="3"/>
        <v/>
      </c>
      <c r="P355" s="78" t="str">
        <f t="array" ref="P355">IFERROR(ROUND(IF('1.Clusters'!$H$3&lt;&gt;"",( INDEX('1.Clusters'!$C$6:$C$15,MATCH(C355,'1.Clusters'!$B$6:$B$15,0))+INDEX('1.Clusters'!$F$6:$F$15,MATCH(D355,'1.Clusters'!$E$6:$E$15,0))+INDEX('1.Clusters'!$I$6:$I$15,MATCH(E355,'1.Clusters'!$H$6:$H$15,0)))/3,( INDEX('1.Clusters'!$C$6:$C$15,MATCH(C355,'1.Clusters'!$B$6:$B$15,0))+INDEX('1.Clusters'!$F$6:$F$15,MATCH(D355,'1.Clusters'!$E$6:$E$15,0)))/2),3),"")</f>
        <v/>
      </c>
      <c r="Q355" s="79" t="str">
        <f t="shared" si="4"/>
        <v/>
      </c>
    </row>
    <row r="356" ht="15.0" customHeight="1">
      <c r="B356" s="81"/>
      <c r="C356" s="82"/>
      <c r="D356" s="82"/>
      <c r="E356" s="82"/>
      <c r="F356" s="84"/>
      <c r="G356" s="85"/>
      <c r="H356" s="71"/>
      <c r="I356" s="72"/>
      <c r="J356" s="73"/>
      <c r="K356" s="74"/>
      <c r="L356" s="75"/>
      <c r="M356" s="76">
        <f t="shared" si="1"/>
        <v>0</v>
      </c>
      <c r="N356" s="77" t="str">
        <f t="shared" si="2"/>
        <v/>
      </c>
      <c r="O356" s="78" t="str">
        <f t="shared" si="3"/>
        <v/>
      </c>
      <c r="P356" s="78" t="str">
        <f t="array" ref="P356">IFERROR(ROUND(IF('1.Clusters'!$H$3&lt;&gt;"",( INDEX('1.Clusters'!$C$6:$C$15,MATCH(C356,'1.Clusters'!$B$6:$B$15,0))+INDEX('1.Clusters'!$F$6:$F$15,MATCH(D356,'1.Clusters'!$E$6:$E$15,0))+INDEX('1.Clusters'!$I$6:$I$15,MATCH(E356,'1.Clusters'!$H$6:$H$15,0)))/3,( INDEX('1.Clusters'!$C$6:$C$15,MATCH(C356,'1.Clusters'!$B$6:$B$15,0))+INDEX('1.Clusters'!$F$6:$F$15,MATCH(D356,'1.Clusters'!$E$6:$E$15,0)))/2),3),"")</f>
        <v/>
      </c>
      <c r="Q356" s="79" t="str">
        <f t="shared" si="4"/>
        <v/>
      </c>
    </row>
    <row r="357" ht="15.0" customHeight="1">
      <c r="B357" s="81"/>
      <c r="C357" s="82"/>
      <c r="D357" s="82"/>
      <c r="E357" s="82"/>
      <c r="F357" s="84"/>
      <c r="G357" s="85"/>
      <c r="H357" s="71"/>
      <c r="I357" s="72"/>
      <c r="J357" s="73"/>
      <c r="K357" s="74"/>
      <c r="L357" s="75"/>
      <c r="M357" s="76">
        <f t="shared" si="1"/>
        <v>0</v>
      </c>
      <c r="N357" s="77" t="str">
        <f t="shared" si="2"/>
        <v/>
      </c>
      <c r="O357" s="78" t="str">
        <f t="shared" si="3"/>
        <v/>
      </c>
      <c r="P357" s="78" t="str">
        <f t="array" ref="P357">IFERROR(ROUND(IF('1.Clusters'!$H$3&lt;&gt;"",( INDEX('1.Clusters'!$C$6:$C$15,MATCH(C357,'1.Clusters'!$B$6:$B$15,0))+INDEX('1.Clusters'!$F$6:$F$15,MATCH(D357,'1.Clusters'!$E$6:$E$15,0))+INDEX('1.Clusters'!$I$6:$I$15,MATCH(E357,'1.Clusters'!$H$6:$H$15,0)))/3,( INDEX('1.Clusters'!$C$6:$C$15,MATCH(C357,'1.Clusters'!$B$6:$B$15,0))+INDEX('1.Clusters'!$F$6:$F$15,MATCH(D357,'1.Clusters'!$E$6:$E$15,0)))/2),3),"")</f>
        <v/>
      </c>
      <c r="Q357" s="79" t="str">
        <f t="shared" si="4"/>
        <v/>
      </c>
    </row>
    <row r="358" ht="15.0" customHeight="1">
      <c r="B358" s="81"/>
      <c r="C358" s="82"/>
      <c r="D358" s="82"/>
      <c r="E358" s="82"/>
      <c r="F358" s="84"/>
      <c r="G358" s="85"/>
      <c r="H358" s="71"/>
      <c r="I358" s="72"/>
      <c r="J358" s="73"/>
      <c r="K358" s="74"/>
      <c r="L358" s="75"/>
      <c r="M358" s="76">
        <f t="shared" si="1"/>
        <v>0</v>
      </c>
      <c r="N358" s="77" t="str">
        <f t="shared" si="2"/>
        <v/>
      </c>
      <c r="O358" s="78" t="str">
        <f t="shared" si="3"/>
        <v/>
      </c>
      <c r="P358" s="78" t="str">
        <f t="array" ref="P358">IFERROR(ROUND(IF('1.Clusters'!$H$3&lt;&gt;"",( INDEX('1.Clusters'!$C$6:$C$15,MATCH(C358,'1.Clusters'!$B$6:$B$15,0))+INDEX('1.Clusters'!$F$6:$F$15,MATCH(D358,'1.Clusters'!$E$6:$E$15,0))+INDEX('1.Clusters'!$I$6:$I$15,MATCH(E358,'1.Clusters'!$H$6:$H$15,0)))/3,( INDEX('1.Clusters'!$C$6:$C$15,MATCH(C358,'1.Clusters'!$B$6:$B$15,0))+INDEX('1.Clusters'!$F$6:$F$15,MATCH(D358,'1.Clusters'!$E$6:$E$15,0)))/2),3),"")</f>
        <v/>
      </c>
      <c r="Q358" s="79" t="str">
        <f t="shared" si="4"/>
        <v/>
      </c>
    </row>
    <row r="359" ht="15.0" customHeight="1">
      <c r="B359" s="81"/>
      <c r="C359" s="82"/>
      <c r="D359" s="82"/>
      <c r="E359" s="82"/>
      <c r="F359" s="84"/>
      <c r="G359" s="85"/>
      <c r="H359" s="71"/>
      <c r="I359" s="72"/>
      <c r="J359" s="73"/>
      <c r="K359" s="74"/>
      <c r="L359" s="75"/>
      <c r="M359" s="76">
        <f t="shared" si="1"/>
        <v>0</v>
      </c>
      <c r="N359" s="77" t="str">
        <f t="shared" si="2"/>
        <v/>
      </c>
      <c r="O359" s="78" t="str">
        <f t="shared" si="3"/>
        <v/>
      </c>
      <c r="P359" s="78" t="str">
        <f t="array" ref="P359">IFERROR(ROUND(IF('1.Clusters'!$H$3&lt;&gt;"",( INDEX('1.Clusters'!$C$6:$C$15,MATCH(C359,'1.Clusters'!$B$6:$B$15,0))+INDEX('1.Clusters'!$F$6:$F$15,MATCH(D359,'1.Clusters'!$E$6:$E$15,0))+INDEX('1.Clusters'!$I$6:$I$15,MATCH(E359,'1.Clusters'!$H$6:$H$15,0)))/3,( INDEX('1.Clusters'!$C$6:$C$15,MATCH(C359,'1.Clusters'!$B$6:$B$15,0))+INDEX('1.Clusters'!$F$6:$F$15,MATCH(D359,'1.Clusters'!$E$6:$E$15,0)))/2),3),"")</f>
        <v/>
      </c>
      <c r="Q359" s="79" t="str">
        <f t="shared" si="4"/>
        <v/>
      </c>
    </row>
    <row r="360" ht="15.0" customHeight="1">
      <c r="B360" s="81"/>
      <c r="C360" s="82"/>
      <c r="D360" s="82"/>
      <c r="E360" s="82"/>
      <c r="F360" s="84"/>
      <c r="G360" s="85"/>
      <c r="H360" s="71"/>
      <c r="I360" s="72"/>
      <c r="J360" s="73"/>
      <c r="K360" s="74"/>
      <c r="L360" s="75"/>
      <c r="M360" s="76">
        <f t="shared" si="1"/>
        <v>0</v>
      </c>
      <c r="N360" s="77" t="str">
        <f t="shared" si="2"/>
        <v/>
      </c>
      <c r="O360" s="78" t="str">
        <f t="shared" si="3"/>
        <v/>
      </c>
      <c r="P360" s="78" t="str">
        <f t="array" ref="P360">IFERROR(ROUND(IF('1.Clusters'!$H$3&lt;&gt;"",( INDEX('1.Clusters'!$C$6:$C$15,MATCH(C360,'1.Clusters'!$B$6:$B$15,0))+INDEX('1.Clusters'!$F$6:$F$15,MATCH(D360,'1.Clusters'!$E$6:$E$15,0))+INDEX('1.Clusters'!$I$6:$I$15,MATCH(E360,'1.Clusters'!$H$6:$H$15,0)))/3,( INDEX('1.Clusters'!$C$6:$C$15,MATCH(C360,'1.Clusters'!$B$6:$B$15,0))+INDEX('1.Clusters'!$F$6:$F$15,MATCH(D360,'1.Clusters'!$E$6:$E$15,0)))/2),3),"")</f>
        <v/>
      </c>
      <c r="Q360" s="79" t="str">
        <f t="shared" si="4"/>
        <v/>
      </c>
    </row>
    <row r="361" ht="15.0" customHeight="1">
      <c r="B361" s="81"/>
      <c r="C361" s="82"/>
      <c r="D361" s="82"/>
      <c r="E361" s="82"/>
      <c r="F361" s="84"/>
      <c r="G361" s="85"/>
      <c r="H361" s="71"/>
      <c r="I361" s="72"/>
      <c r="J361" s="73"/>
      <c r="K361" s="74"/>
      <c r="L361" s="75"/>
      <c r="M361" s="76">
        <f t="shared" si="1"/>
        <v>0</v>
      </c>
      <c r="N361" s="77" t="str">
        <f t="shared" si="2"/>
        <v/>
      </c>
      <c r="O361" s="78" t="str">
        <f t="shared" si="3"/>
        <v/>
      </c>
      <c r="P361" s="78" t="str">
        <f t="array" ref="P361">IFERROR(ROUND(IF('1.Clusters'!$H$3&lt;&gt;"",( INDEX('1.Clusters'!$C$6:$C$15,MATCH(C361,'1.Clusters'!$B$6:$B$15,0))+INDEX('1.Clusters'!$F$6:$F$15,MATCH(D361,'1.Clusters'!$E$6:$E$15,0))+INDEX('1.Clusters'!$I$6:$I$15,MATCH(E361,'1.Clusters'!$H$6:$H$15,0)))/3,( INDEX('1.Clusters'!$C$6:$C$15,MATCH(C361,'1.Clusters'!$B$6:$B$15,0))+INDEX('1.Clusters'!$F$6:$F$15,MATCH(D361,'1.Clusters'!$E$6:$E$15,0)))/2),3),"")</f>
        <v/>
      </c>
      <c r="Q361" s="79" t="str">
        <f t="shared" si="4"/>
        <v/>
      </c>
    </row>
    <row r="362" ht="15.0" customHeight="1">
      <c r="B362" s="81"/>
      <c r="C362" s="82"/>
      <c r="D362" s="82"/>
      <c r="E362" s="82"/>
      <c r="F362" s="84"/>
      <c r="G362" s="85"/>
      <c r="H362" s="71"/>
      <c r="I362" s="72"/>
      <c r="J362" s="73"/>
      <c r="K362" s="74"/>
      <c r="L362" s="75"/>
      <c r="M362" s="76">
        <f t="shared" si="1"/>
        <v>0</v>
      </c>
      <c r="N362" s="77" t="str">
        <f t="shared" si="2"/>
        <v/>
      </c>
      <c r="O362" s="78" t="str">
        <f t="shared" si="3"/>
        <v/>
      </c>
      <c r="P362" s="78" t="str">
        <f t="array" ref="P362">IFERROR(ROUND(IF('1.Clusters'!$H$3&lt;&gt;"",( INDEX('1.Clusters'!$C$6:$C$15,MATCH(C362,'1.Clusters'!$B$6:$B$15,0))+INDEX('1.Clusters'!$F$6:$F$15,MATCH(D362,'1.Clusters'!$E$6:$E$15,0))+INDEX('1.Clusters'!$I$6:$I$15,MATCH(E362,'1.Clusters'!$H$6:$H$15,0)))/3,( INDEX('1.Clusters'!$C$6:$C$15,MATCH(C362,'1.Clusters'!$B$6:$B$15,0))+INDEX('1.Clusters'!$F$6:$F$15,MATCH(D362,'1.Clusters'!$E$6:$E$15,0)))/2),3),"")</f>
        <v/>
      </c>
      <c r="Q362" s="79" t="str">
        <f t="shared" si="4"/>
        <v/>
      </c>
    </row>
    <row r="363" ht="15.0" customHeight="1">
      <c r="B363" s="81"/>
      <c r="C363" s="82"/>
      <c r="D363" s="82"/>
      <c r="E363" s="82"/>
      <c r="F363" s="84"/>
      <c r="G363" s="85"/>
      <c r="H363" s="71"/>
      <c r="I363" s="72"/>
      <c r="J363" s="73"/>
      <c r="K363" s="74"/>
      <c r="L363" s="75"/>
      <c r="M363" s="76">
        <f t="shared" si="1"/>
        <v>0</v>
      </c>
      <c r="N363" s="77" t="str">
        <f t="shared" si="2"/>
        <v/>
      </c>
      <c r="O363" s="78" t="str">
        <f t="shared" si="3"/>
        <v/>
      </c>
      <c r="P363" s="78" t="str">
        <f t="array" ref="P363">IFERROR(ROUND(IF('1.Clusters'!$H$3&lt;&gt;"",( INDEX('1.Clusters'!$C$6:$C$15,MATCH(C363,'1.Clusters'!$B$6:$B$15,0))+INDEX('1.Clusters'!$F$6:$F$15,MATCH(D363,'1.Clusters'!$E$6:$E$15,0))+INDEX('1.Clusters'!$I$6:$I$15,MATCH(E363,'1.Clusters'!$H$6:$H$15,0)))/3,( INDEX('1.Clusters'!$C$6:$C$15,MATCH(C363,'1.Clusters'!$B$6:$B$15,0))+INDEX('1.Clusters'!$F$6:$F$15,MATCH(D363,'1.Clusters'!$E$6:$E$15,0)))/2),3),"")</f>
        <v/>
      </c>
      <c r="Q363" s="79" t="str">
        <f t="shared" si="4"/>
        <v/>
      </c>
    </row>
    <row r="364" ht="15.0" customHeight="1">
      <c r="B364" s="81"/>
      <c r="C364" s="82"/>
      <c r="D364" s="82"/>
      <c r="E364" s="82"/>
      <c r="F364" s="84"/>
      <c r="G364" s="85"/>
      <c r="H364" s="71"/>
      <c r="I364" s="72"/>
      <c r="J364" s="73"/>
      <c r="K364" s="74"/>
      <c r="L364" s="75"/>
      <c r="M364" s="76">
        <f t="shared" si="1"/>
        <v>0</v>
      </c>
      <c r="N364" s="77" t="str">
        <f t="shared" si="2"/>
        <v/>
      </c>
      <c r="O364" s="78" t="str">
        <f t="shared" si="3"/>
        <v/>
      </c>
      <c r="P364" s="78" t="str">
        <f t="array" ref="P364">IFERROR(ROUND(IF('1.Clusters'!$H$3&lt;&gt;"",( INDEX('1.Clusters'!$C$6:$C$15,MATCH(C364,'1.Clusters'!$B$6:$B$15,0))+INDEX('1.Clusters'!$F$6:$F$15,MATCH(D364,'1.Clusters'!$E$6:$E$15,0))+INDEX('1.Clusters'!$I$6:$I$15,MATCH(E364,'1.Clusters'!$H$6:$H$15,0)))/3,( INDEX('1.Clusters'!$C$6:$C$15,MATCH(C364,'1.Clusters'!$B$6:$B$15,0))+INDEX('1.Clusters'!$F$6:$F$15,MATCH(D364,'1.Clusters'!$E$6:$E$15,0)))/2),3),"")</f>
        <v/>
      </c>
      <c r="Q364" s="79" t="str">
        <f t="shared" si="4"/>
        <v/>
      </c>
    </row>
    <row r="365" ht="15.0" customHeight="1">
      <c r="B365" s="81"/>
      <c r="C365" s="82"/>
      <c r="D365" s="82"/>
      <c r="E365" s="82"/>
      <c r="F365" s="84"/>
      <c r="G365" s="85"/>
      <c r="H365" s="71"/>
      <c r="I365" s="72"/>
      <c r="J365" s="73"/>
      <c r="K365" s="74"/>
      <c r="L365" s="75"/>
      <c r="M365" s="76">
        <f t="shared" si="1"/>
        <v>0</v>
      </c>
      <c r="N365" s="77" t="str">
        <f t="shared" si="2"/>
        <v/>
      </c>
      <c r="O365" s="78" t="str">
        <f t="shared" si="3"/>
        <v/>
      </c>
      <c r="P365" s="78" t="str">
        <f t="array" ref="P365">IFERROR(ROUND(IF('1.Clusters'!$H$3&lt;&gt;"",( INDEX('1.Clusters'!$C$6:$C$15,MATCH(C365,'1.Clusters'!$B$6:$B$15,0))+INDEX('1.Clusters'!$F$6:$F$15,MATCH(D365,'1.Clusters'!$E$6:$E$15,0))+INDEX('1.Clusters'!$I$6:$I$15,MATCH(E365,'1.Clusters'!$H$6:$H$15,0)))/3,( INDEX('1.Clusters'!$C$6:$C$15,MATCH(C365,'1.Clusters'!$B$6:$B$15,0))+INDEX('1.Clusters'!$F$6:$F$15,MATCH(D365,'1.Clusters'!$E$6:$E$15,0)))/2),3),"")</f>
        <v/>
      </c>
      <c r="Q365" s="79" t="str">
        <f t="shared" si="4"/>
        <v/>
      </c>
    </row>
    <row r="366" ht="15.0" customHeight="1">
      <c r="B366" s="81"/>
      <c r="C366" s="82"/>
      <c r="D366" s="82"/>
      <c r="E366" s="82"/>
      <c r="F366" s="84"/>
      <c r="G366" s="85"/>
      <c r="H366" s="71"/>
      <c r="I366" s="72"/>
      <c r="J366" s="73"/>
      <c r="K366" s="74"/>
      <c r="L366" s="75"/>
      <c r="M366" s="76">
        <f t="shared" si="1"/>
        <v>0</v>
      </c>
      <c r="N366" s="77" t="str">
        <f t="shared" si="2"/>
        <v/>
      </c>
      <c r="O366" s="78" t="str">
        <f t="shared" si="3"/>
        <v/>
      </c>
      <c r="P366" s="78" t="str">
        <f t="array" ref="P366">IFERROR(ROUND(IF('1.Clusters'!$H$3&lt;&gt;"",( INDEX('1.Clusters'!$C$6:$C$15,MATCH(C366,'1.Clusters'!$B$6:$B$15,0))+INDEX('1.Clusters'!$F$6:$F$15,MATCH(D366,'1.Clusters'!$E$6:$E$15,0))+INDEX('1.Clusters'!$I$6:$I$15,MATCH(E366,'1.Clusters'!$H$6:$H$15,0)))/3,( INDEX('1.Clusters'!$C$6:$C$15,MATCH(C366,'1.Clusters'!$B$6:$B$15,0))+INDEX('1.Clusters'!$F$6:$F$15,MATCH(D366,'1.Clusters'!$E$6:$E$15,0)))/2),3),"")</f>
        <v/>
      </c>
      <c r="Q366" s="79" t="str">
        <f t="shared" si="4"/>
        <v/>
      </c>
    </row>
    <row r="367" ht="15.0" customHeight="1">
      <c r="B367" s="81"/>
      <c r="C367" s="82"/>
      <c r="D367" s="82"/>
      <c r="E367" s="82"/>
      <c r="F367" s="84"/>
      <c r="G367" s="85"/>
      <c r="H367" s="71"/>
      <c r="I367" s="72"/>
      <c r="J367" s="73"/>
      <c r="K367" s="74"/>
      <c r="L367" s="75"/>
      <c r="M367" s="76">
        <f t="shared" si="1"/>
        <v>0</v>
      </c>
      <c r="N367" s="77" t="str">
        <f t="shared" si="2"/>
        <v/>
      </c>
      <c r="O367" s="78" t="str">
        <f t="shared" si="3"/>
        <v/>
      </c>
      <c r="P367" s="78" t="str">
        <f t="array" ref="P367">IFERROR(ROUND(IF('1.Clusters'!$H$3&lt;&gt;"",( INDEX('1.Clusters'!$C$6:$C$15,MATCH(C367,'1.Clusters'!$B$6:$B$15,0))+INDEX('1.Clusters'!$F$6:$F$15,MATCH(D367,'1.Clusters'!$E$6:$E$15,0))+INDEX('1.Clusters'!$I$6:$I$15,MATCH(E367,'1.Clusters'!$H$6:$H$15,0)))/3,( INDEX('1.Clusters'!$C$6:$C$15,MATCH(C367,'1.Clusters'!$B$6:$B$15,0))+INDEX('1.Clusters'!$F$6:$F$15,MATCH(D367,'1.Clusters'!$E$6:$E$15,0)))/2),3),"")</f>
        <v/>
      </c>
      <c r="Q367" s="79" t="str">
        <f t="shared" si="4"/>
        <v/>
      </c>
    </row>
    <row r="368" ht="15.0" customHeight="1">
      <c r="B368" s="81"/>
      <c r="C368" s="82"/>
      <c r="D368" s="82"/>
      <c r="E368" s="82"/>
      <c r="F368" s="84"/>
      <c r="G368" s="85"/>
      <c r="H368" s="71"/>
      <c r="I368" s="72"/>
      <c r="J368" s="73"/>
      <c r="K368" s="74"/>
      <c r="L368" s="75"/>
      <c r="M368" s="76">
        <f t="shared" si="1"/>
        <v>0</v>
      </c>
      <c r="N368" s="77" t="str">
        <f t="shared" si="2"/>
        <v/>
      </c>
      <c r="O368" s="78" t="str">
        <f t="shared" si="3"/>
        <v/>
      </c>
      <c r="P368" s="78" t="str">
        <f t="array" ref="P368">IFERROR(ROUND(IF('1.Clusters'!$H$3&lt;&gt;"",( INDEX('1.Clusters'!$C$6:$C$15,MATCH(C368,'1.Clusters'!$B$6:$B$15,0))+INDEX('1.Clusters'!$F$6:$F$15,MATCH(D368,'1.Clusters'!$E$6:$E$15,0))+INDEX('1.Clusters'!$I$6:$I$15,MATCH(E368,'1.Clusters'!$H$6:$H$15,0)))/3,( INDEX('1.Clusters'!$C$6:$C$15,MATCH(C368,'1.Clusters'!$B$6:$B$15,0))+INDEX('1.Clusters'!$F$6:$F$15,MATCH(D368,'1.Clusters'!$E$6:$E$15,0)))/2),3),"")</f>
        <v/>
      </c>
      <c r="Q368" s="79" t="str">
        <f t="shared" si="4"/>
        <v/>
      </c>
    </row>
    <row r="369" ht="15.0" customHeight="1">
      <c r="B369" s="81"/>
      <c r="C369" s="82"/>
      <c r="D369" s="82"/>
      <c r="E369" s="82"/>
      <c r="F369" s="84"/>
      <c r="G369" s="85"/>
      <c r="H369" s="71"/>
      <c r="I369" s="72"/>
      <c r="J369" s="73"/>
      <c r="K369" s="74"/>
      <c r="L369" s="75"/>
      <c r="M369" s="76">
        <f t="shared" si="1"/>
        <v>0</v>
      </c>
      <c r="N369" s="77" t="str">
        <f t="shared" si="2"/>
        <v/>
      </c>
      <c r="O369" s="78" t="str">
        <f t="shared" si="3"/>
        <v/>
      </c>
      <c r="P369" s="78" t="str">
        <f t="array" ref="P369">IFERROR(ROUND(IF('1.Clusters'!$H$3&lt;&gt;"",( INDEX('1.Clusters'!$C$6:$C$15,MATCH(C369,'1.Clusters'!$B$6:$B$15,0))+INDEX('1.Clusters'!$F$6:$F$15,MATCH(D369,'1.Clusters'!$E$6:$E$15,0))+INDEX('1.Clusters'!$I$6:$I$15,MATCH(E369,'1.Clusters'!$H$6:$H$15,0)))/3,( INDEX('1.Clusters'!$C$6:$C$15,MATCH(C369,'1.Clusters'!$B$6:$B$15,0))+INDEX('1.Clusters'!$F$6:$F$15,MATCH(D369,'1.Clusters'!$E$6:$E$15,0)))/2),3),"")</f>
        <v/>
      </c>
      <c r="Q369" s="79" t="str">
        <f t="shared" si="4"/>
        <v/>
      </c>
    </row>
    <row r="370" ht="15.0" customHeight="1">
      <c r="B370" s="81"/>
      <c r="C370" s="82"/>
      <c r="D370" s="82"/>
      <c r="E370" s="82"/>
      <c r="F370" s="84"/>
      <c r="G370" s="85"/>
      <c r="H370" s="71"/>
      <c r="I370" s="72"/>
      <c r="J370" s="73"/>
      <c r="K370" s="74"/>
      <c r="L370" s="75"/>
      <c r="M370" s="76">
        <f t="shared" si="1"/>
        <v>0</v>
      </c>
      <c r="N370" s="77" t="str">
        <f t="shared" si="2"/>
        <v/>
      </c>
      <c r="O370" s="78" t="str">
        <f t="shared" si="3"/>
        <v/>
      </c>
      <c r="P370" s="78" t="str">
        <f t="array" ref="P370">IFERROR(ROUND(IF('1.Clusters'!$H$3&lt;&gt;"",( INDEX('1.Clusters'!$C$6:$C$15,MATCH(C370,'1.Clusters'!$B$6:$B$15,0))+INDEX('1.Clusters'!$F$6:$F$15,MATCH(D370,'1.Clusters'!$E$6:$E$15,0))+INDEX('1.Clusters'!$I$6:$I$15,MATCH(E370,'1.Clusters'!$H$6:$H$15,0)))/3,( INDEX('1.Clusters'!$C$6:$C$15,MATCH(C370,'1.Clusters'!$B$6:$B$15,0))+INDEX('1.Clusters'!$F$6:$F$15,MATCH(D370,'1.Clusters'!$E$6:$E$15,0)))/2),3),"")</f>
        <v/>
      </c>
      <c r="Q370" s="79" t="str">
        <f t="shared" si="4"/>
        <v/>
      </c>
    </row>
    <row r="371" ht="15.0" customHeight="1">
      <c r="B371" s="81"/>
      <c r="C371" s="82"/>
      <c r="D371" s="82"/>
      <c r="E371" s="82"/>
      <c r="F371" s="84"/>
      <c r="G371" s="85"/>
      <c r="H371" s="71"/>
      <c r="I371" s="72"/>
      <c r="J371" s="73"/>
      <c r="K371" s="74"/>
      <c r="L371" s="75"/>
      <c r="M371" s="76">
        <f t="shared" si="1"/>
        <v>0</v>
      </c>
      <c r="N371" s="77" t="str">
        <f t="shared" si="2"/>
        <v/>
      </c>
      <c r="O371" s="78" t="str">
        <f t="shared" si="3"/>
        <v/>
      </c>
      <c r="P371" s="78" t="str">
        <f t="array" ref="P371">IFERROR(ROUND(IF('1.Clusters'!$H$3&lt;&gt;"",( INDEX('1.Clusters'!$C$6:$C$15,MATCH(C371,'1.Clusters'!$B$6:$B$15,0))+INDEX('1.Clusters'!$F$6:$F$15,MATCH(D371,'1.Clusters'!$E$6:$E$15,0))+INDEX('1.Clusters'!$I$6:$I$15,MATCH(E371,'1.Clusters'!$H$6:$H$15,0)))/3,( INDEX('1.Clusters'!$C$6:$C$15,MATCH(C371,'1.Clusters'!$B$6:$B$15,0))+INDEX('1.Clusters'!$F$6:$F$15,MATCH(D371,'1.Clusters'!$E$6:$E$15,0)))/2),3),"")</f>
        <v/>
      </c>
      <c r="Q371" s="79" t="str">
        <f t="shared" si="4"/>
        <v/>
      </c>
    </row>
    <row r="372" ht="15.0" customHeight="1">
      <c r="B372" s="81"/>
      <c r="C372" s="82"/>
      <c r="D372" s="82"/>
      <c r="E372" s="82"/>
      <c r="F372" s="84"/>
      <c r="G372" s="85"/>
      <c r="H372" s="71"/>
      <c r="I372" s="72"/>
      <c r="J372" s="73"/>
      <c r="K372" s="74"/>
      <c r="L372" s="75"/>
      <c r="M372" s="76">
        <f t="shared" si="1"/>
        <v>0</v>
      </c>
      <c r="N372" s="77" t="str">
        <f t="shared" si="2"/>
        <v/>
      </c>
      <c r="O372" s="78" t="str">
        <f t="shared" si="3"/>
        <v/>
      </c>
      <c r="P372" s="78" t="str">
        <f t="array" ref="P372">IFERROR(ROUND(IF('1.Clusters'!$H$3&lt;&gt;"",( INDEX('1.Clusters'!$C$6:$C$15,MATCH(C372,'1.Clusters'!$B$6:$B$15,0))+INDEX('1.Clusters'!$F$6:$F$15,MATCH(D372,'1.Clusters'!$E$6:$E$15,0))+INDEX('1.Clusters'!$I$6:$I$15,MATCH(E372,'1.Clusters'!$H$6:$H$15,0)))/3,( INDEX('1.Clusters'!$C$6:$C$15,MATCH(C372,'1.Clusters'!$B$6:$B$15,0))+INDEX('1.Clusters'!$F$6:$F$15,MATCH(D372,'1.Clusters'!$E$6:$E$15,0)))/2),3),"")</f>
        <v/>
      </c>
      <c r="Q372" s="79" t="str">
        <f t="shared" si="4"/>
        <v/>
      </c>
    </row>
    <row r="373" ht="15.0" customHeight="1">
      <c r="B373" s="81"/>
      <c r="C373" s="82"/>
      <c r="D373" s="82"/>
      <c r="E373" s="82"/>
      <c r="F373" s="84"/>
      <c r="G373" s="85"/>
      <c r="H373" s="71"/>
      <c r="I373" s="72"/>
      <c r="J373" s="73"/>
      <c r="K373" s="74"/>
      <c r="L373" s="75"/>
      <c r="M373" s="76">
        <f t="shared" si="1"/>
        <v>0</v>
      </c>
      <c r="N373" s="77" t="str">
        <f t="shared" si="2"/>
        <v/>
      </c>
      <c r="O373" s="78" t="str">
        <f t="shared" si="3"/>
        <v/>
      </c>
      <c r="P373" s="78" t="str">
        <f t="array" ref="P373">IFERROR(ROUND(IF('1.Clusters'!$H$3&lt;&gt;"",( INDEX('1.Clusters'!$C$6:$C$15,MATCH(C373,'1.Clusters'!$B$6:$B$15,0))+INDEX('1.Clusters'!$F$6:$F$15,MATCH(D373,'1.Clusters'!$E$6:$E$15,0))+INDEX('1.Clusters'!$I$6:$I$15,MATCH(E373,'1.Clusters'!$H$6:$H$15,0)))/3,( INDEX('1.Clusters'!$C$6:$C$15,MATCH(C373,'1.Clusters'!$B$6:$B$15,0))+INDEX('1.Clusters'!$F$6:$F$15,MATCH(D373,'1.Clusters'!$E$6:$E$15,0)))/2),3),"")</f>
        <v/>
      </c>
      <c r="Q373" s="79" t="str">
        <f t="shared" si="4"/>
        <v/>
      </c>
    </row>
    <row r="374" ht="15.0" customHeight="1">
      <c r="B374" s="81"/>
      <c r="C374" s="82"/>
      <c r="D374" s="82"/>
      <c r="E374" s="82"/>
      <c r="F374" s="84"/>
      <c r="G374" s="85"/>
      <c r="H374" s="71"/>
      <c r="I374" s="72"/>
      <c r="J374" s="73"/>
      <c r="K374" s="74"/>
      <c r="L374" s="75"/>
      <c r="M374" s="76">
        <f t="shared" si="1"/>
        <v>0</v>
      </c>
      <c r="N374" s="77" t="str">
        <f t="shared" si="2"/>
        <v/>
      </c>
      <c r="O374" s="78" t="str">
        <f t="shared" si="3"/>
        <v/>
      </c>
      <c r="P374" s="78" t="str">
        <f t="array" ref="P374">IFERROR(ROUND(IF('1.Clusters'!$H$3&lt;&gt;"",( INDEX('1.Clusters'!$C$6:$C$15,MATCH(C374,'1.Clusters'!$B$6:$B$15,0))+INDEX('1.Clusters'!$F$6:$F$15,MATCH(D374,'1.Clusters'!$E$6:$E$15,0))+INDEX('1.Clusters'!$I$6:$I$15,MATCH(E374,'1.Clusters'!$H$6:$H$15,0)))/3,( INDEX('1.Clusters'!$C$6:$C$15,MATCH(C374,'1.Clusters'!$B$6:$B$15,0))+INDEX('1.Clusters'!$F$6:$F$15,MATCH(D374,'1.Clusters'!$E$6:$E$15,0)))/2),3),"")</f>
        <v/>
      </c>
      <c r="Q374" s="79" t="str">
        <f t="shared" si="4"/>
        <v/>
      </c>
    </row>
    <row r="375" ht="15.0" customHeight="1">
      <c r="B375" s="81"/>
      <c r="C375" s="82"/>
      <c r="D375" s="82"/>
      <c r="E375" s="82"/>
      <c r="F375" s="84"/>
      <c r="G375" s="85"/>
      <c r="H375" s="71"/>
      <c r="I375" s="72"/>
      <c r="J375" s="73"/>
      <c r="K375" s="74"/>
      <c r="L375" s="75"/>
      <c r="M375" s="76">
        <f t="shared" si="1"/>
        <v>0</v>
      </c>
      <c r="N375" s="77" t="str">
        <f t="shared" si="2"/>
        <v/>
      </c>
      <c r="O375" s="78" t="str">
        <f t="shared" si="3"/>
        <v/>
      </c>
      <c r="P375" s="78" t="str">
        <f t="array" ref="P375">IFERROR(ROUND(IF('1.Clusters'!$H$3&lt;&gt;"",( INDEX('1.Clusters'!$C$6:$C$15,MATCH(C375,'1.Clusters'!$B$6:$B$15,0))+INDEX('1.Clusters'!$F$6:$F$15,MATCH(D375,'1.Clusters'!$E$6:$E$15,0))+INDEX('1.Clusters'!$I$6:$I$15,MATCH(E375,'1.Clusters'!$H$6:$H$15,0)))/3,( INDEX('1.Clusters'!$C$6:$C$15,MATCH(C375,'1.Clusters'!$B$6:$B$15,0))+INDEX('1.Clusters'!$F$6:$F$15,MATCH(D375,'1.Clusters'!$E$6:$E$15,0)))/2),3),"")</f>
        <v/>
      </c>
      <c r="Q375" s="79" t="str">
        <f t="shared" si="4"/>
        <v/>
      </c>
    </row>
    <row r="376" ht="15.0" customHeight="1">
      <c r="B376" s="81"/>
      <c r="C376" s="82"/>
      <c r="D376" s="82"/>
      <c r="E376" s="82"/>
      <c r="F376" s="84"/>
      <c r="G376" s="85"/>
      <c r="H376" s="71"/>
      <c r="I376" s="72"/>
      <c r="J376" s="73"/>
      <c r="K376" s="74"/>
      <c r="L376" s="75"/>
      <c r="M376" s="76">
        <f t="shared" si="1"/>
        <v>0</v>
      </c>
      <c r="N376" s="77" t="str">
        <f t="shared" si="2"/>
        <v/>
      </c>
      <c r="O376" s="78" t="str">
        <f t="shared" si="3"/>
        <v/>
      </c>
      <c r="P376" s="78" t="str">
        <f t="array" ref="P376">IFERROR(ROUND(IF('1.Clusters'!$H$3&lt;&gt;"",( INDEX('1.Clusters'!$C$6:$C$15,MATCH(C376,'1.Clusters'!$B$6:$B$15,0))+INDEX('1.Clusters'!$F$6:$F$15,MATCH(D376,'1.Clusters'!$E$6:$E$15,0))+INDEX('1.Clusters'!$I$6:$I$15,MATCH(E376,'1.Clusters'!$H$6:$H$15,0)))/3,( INDEX('1.Clusters'!$C$6:$C$15,MATCH(C376,'1.Clusters'!$B$6:$B$15,0))+INDEX('1.Clusters'!$F$6:$F$15,MATCH(D376,'1.Clusters'!$E$6:$E$15,0)))/2),3),"")</f>
        <v/>
      </c>
      <c r="Q376" s="79" t="str">
        <f t="shared" si="4"/>
        <v/>
      </c>
    </row>
    <row r="377" ht="15.0" customHeight="1">
      <c r="B377" s="81"/>
      <c r="C377" s="82"/>
      <c r="D377" s="82"/>
      <c r="E377" s="82"/>
      <c r="F377" s="84"/>
      <c r="G377" s="85"/>
      <c r="H377" s="71"/>
      <c r="I377" s="72"/>
      <c r="J377" s="73"/>
      <c r="K377" s="74"/>
      <c r="L377" s="75"/>
      <c r="M377" s="76">
        <f t="shared" si="1"/>
        <v>0</v>
      </c>
      <c r="N377" s="77" t="str">
        <f t="shared" si="2"/>
        <v/>
      </c>
      <c r="O377" s="78" t="str">
        <f t="shared" si="3"/>
        <v/>
      </c>
      <c r="P377" s="78" t="str">
        <f t="array" ref="P377">IFERROR(ROUND(IF('1.Clusters'!$H$3&lt;&gt;"",( INDEX('1.Clusters'!$C$6:$C$15,MATCH(C377,'1.Clusters'!$B$6:$B$15,0))+INDEX('1.Clusters'!$F$6:$F$15,MATCH(D377,'1.Clusters'!$E$6:$E$15,0))+INDEX('1.Clusters'!$I$6:$I$15,MATCH(E377,'1.Clusters'!$H$6:$H$15,0)))/3,( INDEX('1.Clusters'!$C$6:$C$15,MATCH(C377,'1.Clusters'!$B$6:$B$15,0))+INDEX('1.Clusters'!$F$6:$F$15,MATCH(D377,'1.Clusters'!$E$6:$E$15,0)))/2),3),"")</f>
        <v/>
      </c>
      <c r="Q377" s="79" t="str">
        <f t="shared" si="4"/>
        <v/>
      </c>
    </row>
    <row r="378" ht="15.0" customHeight="1">
      <c r="B378" s="81"/>
      <c r="C378" s="82"/>
      <c r="D378" s="82"/>
      <c r="E378" s="82"/>
      <c r="F378" s="84"/>
      <c r="G378" s="85"/>
      <c r="H378" s="71"/>
      <c r="I378" s="72"/>
      <c r="J378" s="73"/>
      <c r="K378" s="74"/>
      <c r="L378" s="75"/>
      <c r="M378" s="76">
        <f t="shared" si="1"/>
        <v>0</v>
      </c>
      <c r="N378" s="77" t="str">
        <f t="shared" si="2"/>
        <v/>
      </c>
      <c r="O378" s="78" t="str">
        <f t="shared" si="3"/>
        <v/>
      </c>
      <c r="P378" s="78" t="str">
        <f t="array" ref="P378">IFERROR(ROUND(IF('1.Clusters'!$H$3&lt;&gt;"",( INDEX('1.Clusters'!$C$6:$C$15,MATCH(C378,'1.Clusters'!$B$6:$B$15,0))+INDEX('1.Clusters'!$F$6:$F$15,MATCH(D378,'1.Clusters'!$E$6:$E$15,0))+INDEX('1.Clusters'!$I$6:$I$15,MATCH(E378,'1.Clusters'!$H$6:$H$15,0)))/3,( INDEX('1.Clusters'!$C$6:$C$15,MATCH(C378,'1.Clusters'!$B$6:$B$15,0))+INDEX('1.Clusters'!$F$6:$F$15,MATCH(D378,'1.Clusters'!$E$6:$E$15,0)))/2),3),"")</f>
        <v/>
      </c>
      <c r="Q378" s="79" t="str">
        <f t="shared" si="4"/>
        <v/>
      </c>
    </row>
    <row r="379" ht="15.0" customHeight="1">
      <c r="B379" s="81"/>
      <c r="C379" s="82"/>
      <c r="D379" s="82"/>
      <c r="E379" s="82"/>
      <c r="F379" s="84"/>
      <c r="G379" s="85"/>
      <c r="H379" s="71"/>
      <c r="I379" s="72"/>
      <c r="J379" s="73"/>
      <c r="K379" s="74"/>
      <c r="L379" s="75"/>
      <c r="M379" s="76">
        <f t="shared" si="1"/>
        <v>0</v>
      </c>
      <c r="N379" s="77" t="str">
        <f t="shared" si="2"/>
        <v/>
      </c>
      <c r="O379" s="78" t="str">
        <f t="shared" si="3"/>
        <v/>
      </c>
      <c r="P379" s="78" t="str">
        <f t="array" ref="P379">IFERROR(ROUND(IF('1.Clusters'!$H$3&lt;&gt;"",( INDEX('1.Clusters'!$C$6:$C$15,MATCH(C379,'1.Clusters'!$B$6:$B$15,0))+INDEX('1.Clusters'!$F$6:$F$15,MATCH(D379,'1.Clusters'!$E$6:$E$15,0))+INDEX('1.Clusters'!$I$6:$I$15,MATCH(E379,'1.Clusters'!$H$6:$H$15,0)))/3,( INDEX('1.Clusters'!$C$6:$C$15,MATCH(C379,'1.Clusters'!$B$6:$B$15,0))+INDEX('1.Clusters'!$F$6:$F$15,MATCH(D379,'1.Clusters'!$E$6:$E$15,0)))/2),3),"")</f>
        <v/>
      </c>
      <c r="Q379" s="79" t="str">
        <f t="shared" si="4"/>
        <v/>
      </c>
    </row>
    <row r="380" ht="15.0" customHeight="1">
      <c r="B380" s="81"/>
      <c r="C380" s="82"/>
      <c r="D380" s="82"/>
      <c r="E380" s="82"/>
      <c r="F380" s="84"/>
      <c r="G380" s="85"/>
      <c r="H380" s="71"/>
      <c r="I380" s="72"/>
      <c r="J380" s="73"/>
      <c r="K380" s="74"/>
      <c r="L380" s="75"/>
      <c r="M380" s="76">
        <f t="shared" si="1"/>
        <v>0</v>
      </c>
      <c r="N380" s="77" t="str">
        <f t="shared" si="2"/>
        <v/>
      </c>
      <c r="O380" s="78" t="str">
        <f t="shared" si="3"/>
        <v/>
      </c>
      <c r="P380" s="78" t="str">
        <f t="array" ref="P380">IFERROR(ROUND(IF('1.Clusters'!$H$3&lt;&gt;"",( INDEX('1.Clusters'!$C$6:$C$15,MATCH(C380,'1.Clusters'!$B$6:$B$15,0))+INDEX('1.Clusters'!$F$6:$F$15,MATCH(D380,'1.Clusters'!$E$6:$E$15,0))+INDEX('1.Clusters'!$I$6:$I$15,MATCH(E380,'1.Clusters'!$H$6:$H$15,0)))/3,( INDEX('1.Clusters'!$C$6:$C$15,MATCH(C380,'1.Clusters'!$B$6:$B$15,0))+INDEX('1.Clusters'!$F$6:$F$15,MATCH(D380,'1.Clusters'!$E$6:$E$15,0)))/2),3),"")</f>
        <v/>
      </c>
      <c r="Q380" s="79" t="str">
        <f t="shared" si="4"/>
        <v/>
      </c>
    </row>
    <row r="381" ht="15.0" customHeight="1">
      <c r="B381" s="81"/>
      <c r="C381" s="82"/>
      <c r="D381" s="82"/>
      <c r="E381" s="82"/>
      <c r="F381" s="84"/>
      <c r="G381" s="85"/>
      <c r="H381" s="71"/>
      <c r="I381" s="72"/>
      <c r="J381" s="73"/>
      <c r="K381" s="74"/>
      <c r="L381" s="75"/>
      <c r="M381" s="76">
        <f t="shared" si="1"/>
        <v>0</v>
      </c>
      <c r="N381" s="77" t="str">
        <f t="shared" si="2"/>
        <v/>
      </c>
      <c r="O381" s="78" t="str">
        <f t="shared" si="3"/>
        <v/>
      </c>
      <c r="P381" s="78" t="str">
        <f t="array" ref="P381">IFERROR(ROUND(IF('1.Clusters'!$H$3&lt;&gt;"",( INDEX('1.Clusters'!$C$6:$C$15,MATCH(C381,'1.Clusters'!$B$6:$B$15,0))+INDEX('1.Clusters'!$F$6:$F$15,MATCH(D381,'1.Clusters'!$E$6:$E$15,0))+INDEX('1.Clusters'!$I$6:$I$15,MATCH(E381,'1.Clusters'!$H$6:$H$15,0)))/3,( INDEX('1.Clusters'!$C$6:$C$15,MATCH(C381,'1.Clusters'!$B$6:$B$15,0))+INDEX('1.Clusters'!$F$6:$F$15,MATCH(D381,'1.Clusters'!$E$6:$E$15,0)))/2),3),"")</f>
        <v/>
      </c>
      <c r="Q381" s="79" t="str">
        <f t="shared" si="4"/>
        <v/>
      </c>
    </row>
    <row r="382" ht="15.0" customHeight="1">
      <c r="B382" s="81"/>
      <c r="C382" s="82"/>
      <c r="D382" s="82"/>
      <c r="E382" s="82"/>
      <c r="F382" s="84"/>
      <c r="G382" s="85"/>
      <c r="H382" s="71"/>
      <c r="I382" s="72"/>
      <c r="J382" s="73"/>
      <c r="K382" s="74"/>
      <c r="L382" s="75"/>
      <c r="M382" s="76">
        <f t="shared" si="1"/>
        <v>0</v>
      </c>
      <c r="N382" s="77" t="str">
        <f t="shared" si="2"/>
        <v/>
      </c>
      <c r="O382" s="78" t="str">
        <f t="shared" si="3"/>
        <v/>
      </c>
      <c r="P382" s="78" t="str">
        <f t="array" ref="P382">IFERROR(ROUND(IF('1.Clusters'!$H$3&lt;&gt;"",( INDEX('1.Clusters'!$C$6:$C$15,MATCH(C382,'1.Clusters'!$B$6:$B$15,0))+INDEX('1.Clusters'!$F$6:$F$15,MATCH(D382,'1.Clusters'!$E$6:$E$15,0))+INDEX('1.Clusters'!$I$6:$I$15,MATCH(E382,'1.Clusters'!$H$6:$H$15,0)))/3,( INDEX('1.Clusters'!$C$6:$C$15,MATCH(C382,'1.Clusters'!$B$6:$B$15,0))+INDEX('1.Clusters'!$F$6:$F$15,MATCH(D382,'1.Clusters'!$E$6:$E$15,0)))/2),3),"")</f>
        <v/>
      </c>
      <c r="Q382" s="79" t="str">
        <f t="shared" si="4"/>
        <v/>
      </c>
    </row>
    <row r="383" ht="15.0" customHeight="1">
      <c r="B383" s="81"/>
      <c r="C383" s="82"/>
      <c r="D383" s="82"/>
      <c r="E383" s="82"/>
      <c r="F383" s="84"/>
      <c r="G383" s="85"/>
      <c r="H383" s="71"/>
      <c r="I383" s="72"/>
      <c r="J383" s="73"/>
      <c r="K383" s="74"/>
      <c r="L383" s="75"/>
      <c r="M383" s="76">
        <f t="shared" si="1"/>
        <v>0</v>
      </c>
      <c r="N383" s="77" t="str">
        <f t="shared" si="2"/>
        <v/>
      </c>
      <c r="O383" s="78" t="str">
        <f t="shared" si="3"/>
        <v/>
      </c>
      <c r="P383" s="78" t="str">
        <f t="array" ref="P383">IFERROR(ROUND(IF('1.Clusters'!$H$3&lt;&gt;"",( INDEX('1.Clusters'!$C$6:$C$15,MATCH(C383,'1.Clusters'!$B$6:$B$15,0))+INDEX('1.Clusters'!$F$6:$F$15,MATCH(D383,'1.Clusters'!$E$6:$E$15,0))+INDEX('1.Clusters'!$I$6:$I$15,MATCH(E383,'1.Clusters'!$H$6:$H$15,0)))/3,( INDEX('1.Clusters'!$C$6:$C$15,MATCH(C383,'1.Clusters'!$B$6:$B$15,0))+INDEX('1.Clusters'!$F$6:$F$15,MATCH(D383,'1.Clusters'!$E$6:$E$15,0)))/2),3),"")</f>
        <v/>
      </c>
      <c r="Q383" s="79" t="str">
        <f t="shared" si="4"/>
        <v/>
      </c>
    </row>
    <row r="384" ht="15.0" customHeight="1">
      <c r="B384" s="81"/>
      <c r="C384" s="82"/>
      <c r="D384" s="82"/>
      <c r="E384" s="82"/>
      <c r="F384" s="84"/>
      <c r="G384" s="85"/>
      <c r="H384" s="71"/>
      <c r="I384" s="72"/>
      <c r="J384" s="73"/>
      <c r="K384" s="74"/>
      <c r="L384" s="75"/>
      <c r="M384" s="76">
        <f t="shared" si="1"/>
        <v>0</v>
      </c>
      <c r="N384" s="77" t="str">
        <f t="shared" si="2"/>
        <v/>
      </c>
      <c r="O384" s="78" t="str">
        <f t="shared" si="3"/>
        <v/>
      </c>
      <c r="P384" s="78" t="str">
        <f t="array" ref="P384">IFERROR(ROUND(IF('1.Clusters'!$H$3&lt;&gt;"",( INDEX('1.Clusters'!$C$6:$C$15,MATCH(C384,'1.Clusters'!$B$6:$B$15,0))+INDEX('1.Clusters'!$F$6:$F$15,MATCH(D384,'1.Clusters'!$E$6:$E$15,0))+INDEX('1.Clusters'!$I$6:$I$15,MATCH(E384,'1.Clusters'!$H$6:$H$15,0)))/3,( INDEX('1.Clusters'!$C$6:$C$15,MATCH(C384,'1.Clusters'!$B$6:$B$15,0))+INDEX('1.Clusters'!$F$6:$F$15,MATCH(D384,'1.Clusters'!$E$6:$E$15,0)))/2),3),"")</f>
        <v/>
      </c>
      <c r="Q384" s="79" t="str">
        <f t="shared" si="4"/>
        <v/>
      </c>
    </row>
    <row r="385" ht="15.0" customHeight="1">
      <c r="B385" s="81"/>
      <c r="C385" s="82"/>
      <c r="D385" s="82"/>
      <c r="E385" s="82"/>
      <c r="F385" s="84"/>
      <c r="G385" s="85"/>
      <c r="H385" s="71"/>
      <c r="I385" s="72"/>
      <c r="J385" s="73"/>
      <c r="K385" s="74"/>
      <c r="L385" s="75"/>
      <c r="M385" s="76">
        <f t="shared" si="1"/>
        <v>0</v>
      </c>
      <c r="N385" s="77" t="str">
        <f t="shared" si="2"/>
        <v/>
      </c>
      <c r="O385" s="78" t="str">
        <f t="shared" si="3"/>
        <v/>
      </c>
      <c r="P385" s="78" t="str">
        <f t="array" ref="P385">IFERROR(ROUND(IF('1.Clusters'!$H$3&lt;&gt;"",( INDEX('1.Clusters'!$C$6:$C$15,MATCH(C385,'1.Clusters'!$B$6:$B$15,0))+INDEX('1.Clusters'!$F$6:$F$15,MATCH(D385,'1.Clusters'!$E$6:$E$15,0))+INDEX('1.Clusters'!$I$6:$I$15,MATCH(E385,'1.Clusters'!$H$6:$H$15,0)))/3,( INDEX('1.Clusters'!$C$6:$C$15,MATCH(C385,'1.Clusters'!$B$6:$B$15,0))+INDEX('1.Clusters'!$F$6:$F$15,MATCH(D385,'1.Clusters'!$E$6:$E$15,0)))/2),3),"")</f>
        <v/>
      </c>
      <c r="Q385" s="79" t="str">
        <f t="shared" si="4"/>
        <v/>
      </c>
    </row>
    <row r="386" ht="15.0" customHeight="1">
      <c r="B386" s="81"/>
      <c r="C386" s="82"/>
      <c r="D386" s="82"/>
      <c r="E386" s="82"/>
      <c r="F386" s="84"/>
      <c r="G386" s="85"/>
      <c r="H386" s="71"/>
      <c r="I386" s="72"/>
      <c r="J386" s="73"/>
      <c r="K386" s="74"/>
      <c r="L386" s="75"/>
      <c r="M386" s="76">
        <f t="shared" si="1"/>
        <v>0</v>
      </c>
      <c r="N386" s="77" t="str">
        <f t="shared" si="2"/>
        <v/>
      </c>
      <c r="O386" s="78" t="str">
        <f t="shared" si="3"/>
        <v/>
      </c>
      <c r="P386" s="78" t="str">
        <f t="array" ref="P386">IFERROR(ROUND(IF('1.Clusters'!$H$3&lt;&gt;"",( INDEX('1.Clusters'!$C$6:$C$15,MATCH(C386,'1.Clusters'!$B$6:$B$15,0))+INDEX('1.Clusters'!$F$6:$F$15,MATCH(D386,'1.Clusters'!$E$6:$E$15,0))+INDEX('1.Clusters'!$I$6:$I$15,MATCH(E386,'1.Clusters'!$H$6:$H$15,0)))/3,( INDEX('1.Clusters'!$C$6:$C$15,MATCH(C386,'1.Clusters'!$B$6:$B$15,0))+INDEX('1.Clusters'!$F$6:$F$15,MATCH(D386,'1.Clusters'!$E$6:$E$15,0)))/2),3),"")</f>
        <v/>
      </c>
      <c r="Q386" s="79" t="str">
        <f t="shared" si="4"/>
        <v/>
      </c>
    </row>
    <row r="387" ht="15.0" customHeight="1">
      <c r="B387" s="81"/>
      <c r="C387" s="82"/>
      <c r="D387" s="82"/>
      <c r="E387" s="82"/>
      <c r="F387" s="84"/>
      <c r="G387" s="85"/>
      <c r="H387" s="71"/>
      <c r="I387" s="72"/>
      <c r="J387" s="73"/>
      <c r="K387" s="74"/>
      <c r="L387" s="75"/>
      <c r="M387" s="76">
        <f t="shared" si="1"/>
        <v>0</v>
      </c>
      <c r="N387" s="77" t="str">
        <f t="shared" si="2"/>
        <v/>
      </c>
      <c r="O387" s="78" t="str">
        <f t="shared" si="3"/>
        <v/>
      </c>
      <c r="P387" s="78" t="str">
        <f t="array" ref="P387">IFERROR(ROUND(IF('1.Clusters'!$H$3&lt;&gt;"",( INDEX('1.Clusters'!$C$6:$C$15,MATCH(C387,'1.Clusters'!$B$6:$B$15,0))+INDEX('1.Clusters'!$F$6:$F$15,MATCH(D387,'1.Clusters'!$E$6:$E$15,0))+INDEX('1.Clusters'!$I$6:$I$15,MATCH(E387,'1.Clusters'!$H$6:$H$15,0)))/3,( INDEX('1.Clusters'!$C$6:$C$15,MATCH(C387,'1.Clusters'!$B$6:$B$15,0))+INDEX('1.Clusters'!$F$6:$F$15,MATCH(D387,'1.Clusters'!$E$6:$E$15,0)))/2),3),"")</f>
        <v/>
      </c>
      <c r="Q387" s="79" t="str">
        <f t="shared" si="4"/>
        <v/>
      </c>
    </row>
    <row r="388" ht="15.0" customHeight="1">
      <c r="B388" s="81"/>
      <c r="C388" s="82"/>
      <c r="D388" s="82"/>
      <c r="E388" s="82"/>
      <c r="F388" s="84"/>
      <c r="G388" s="85"/>
      <c r="H388" s="71"/>
      <c r="I388" s="72"/>
      <c r="J388" s="73"/>
      <c r="K388" s="74"/>
      <c r="L388" s="75"/>
      <c r="M388" s="76">
        <f t="shared" si="1"/>
        <v>0</v>
      </c>
      <c r="N388" s="77" t="str">
        <f t="shared" si="2"/>
        <v/>
      </c>
      <c r="O388" s="78" t="str">
        <f t="shared" si="3"/>
        <v/>
      </c>
      <c r="P388" s="78" t="str">
        <f t="array" ref="P388">IFERROR(ROUND(IF('1.Clusters'!$H$3&lt;&gt;"",( INDEX('1.Clusters'!$C$6:$C$15,MATCH(C388,'1.Clusters'!$B$6:$B$15,0))+INDEX('1.Clusters'!$F$6:$F$15,MATCH(D388,'1.Clusters'!$E$6:$E$15,0))+INDEX('1.Clusters'!$I$6:$I$15,MATCH(E388,'1.Clusters'!$H$6:$H$15,0)))/3,( INDEX('1.Clusters'!$C$6:$C$15,MATCH(C388,'1.Clusters'!$B$6:$B$15,0))+INDEX('1.Clusters'!$F$6:$F$15,MATCH(D388,'1.Clusters'!$E$6:$E$15,0)))/2),3),"")</f>
        <v/>
      </c>
      <c r="Q388" s="79" t="str">
        <f t="shared" si="4"/>
        <v/>
      </c>
    </row>
    <row r="389" ht="15.0" customHeight="1">
      <c r="B389" s="81"/>
      <c r="C389" s="82"/>
      <c r="D389" s="82"/>
      <c r="E389" s="82"/>
      <c r="F389" s="84"/>
      <c r="G389" s="85"/>
      <c r="H389" s="71"/>
      <c r="I389" s="72"/>
      <c r="J389" s="73"/>
      <c r="K389" s="74"/>
      <c r="L389" s="75"/>
      <c r="M389" s="76">
        <f t="shared" si="1"/>
        <v>0</v>
      </c>
      <c r="N389" s="77" t="str">
        <f t="shared" si="2"/>
        <v/>
      </c>
      <c r="O389" s="78" t="str">
        <f t="shared" si="3"/>
        <v/>
      </c>
      <c r="P389" s="78" t="str">
        <f t="array" ref="P389">IFERROR(ROUND(IF('1.Clusters'!$H$3&lt;&gt;"",( INDEX('1.Clusters'!$C$6:$C$15,MATCH(C389,'1.Clusters'!$B$6:$B$15,0))+INDEX('1.Clusters'!$F$6:$F$15,MATCH(D389,'1.Clusters'!$E$6:$E$15,0))+INDEX('1.Clusters'!$I$6:$I$15,MATCH(E389,'1.Clusters'!$H$6:$H$15,0)))/3,( INDEX('1.Clusters'!$C$6:$C$15,MATCH(C389,'1.Clusters'!$B$6:$B$15,0))+INDEX('1.Clusters'!$F$6:$F$15,MATCH(D389,'1.Clusters'!$E$6:$E$15,0)))/2),3),"")</f>
        <v/>
      </c>
      <c r="Q389" s="79" t="str">
        <f t="shared" si="4"/>
        <v/>
      </c>
    </row>
    <row r="390" ht="15.0" customHeight="1">
      <c r="B390" s="81"/>
      <c r="C390" s="82"/>
      <c r="D390" s="82"/>
      <c r="E390" s="82"/>
      <c r="F390" s="84"/>
      <c r="G390" s="85"/>
      <c r="H390" s="71"/>
      <c r="I390" s="72"/>
      <c r="J390" s="73"/>
      <c r="K390" s="74"/>
      <c r="L390" s="75"/>
      <c r="M390" s="76">
        <f t="shared" si="1"/>
        <v>0</v>
      </c>
      <c r="N390" s="77" t="str">
        <f t="shared" si="2"/>
        <v/>
      </c>
      <c r="O390" s="78" t="str">
        <f t="shared" si="3"/>
        <v/>
      </c>
      <c r="P390" s="78" t="str">
        <f t="array" ref="P390">IFERROR(ROUND(IF('1.Clusters'!$H$3&lt;&gt;"",( INDEX('1.Clusters'!$C$6:$C$15,MATCH(C390,'1.Clusters'!$B$6:$B$15,0))+INDEX('1.Clusters'!$F$6:$F$15,MATCH(D390,'1.Clusters'!$E$6:$E$15,0))+INDEX('1.Clusters'!$I$6:$I$15,MATCH(E390,'1.Clusters'!$H$6:$H$15,0)))/3,( INDEX('1.Clusters'!$C$6:$C$15,MATCH(C390,'1.Clusters'!$B$6:$B$15,0))+INDEX('1.Clusters'!$F$6:$F$15,MATCH(D390,'1.Clusters'!$E$6:$E$15,0)))/2),3),"")</f>
        <v/>
      </c>
      <c r="Q390" s="79" t="str">
        <f t="shared" si="4"/>
        <v/>
      </c>
    </row>
    <row r="391" ht="15.0" customHeight="1">
      <c r="B391" s="81"/>
      <c r="C391" s="82"/>
      <c r="D391" s="82"/>
      <c r="E391" s="82"/>
      <c r="F391" s="84"/>
      <c r="G391" s="85"/>
      <c r="H391" s="71"/>
      <c r="I391" s="72"/>
      <c r="J391" s="73"/>
      <c r="K391" s="74"/>
      <c r="L391" s="75"/>
      <c r="M391" s="76">
        <f t="shared" si="1"/>
        <v>0</v>
      </c>
      <c r="N391" s="77" t="str">
        <f t="shared" si="2"/>
        <v/>
      </c>
      <c r="O391" s="78" t="str">
        <f t="shared" si="3"/>
        <v/>
      </c>
      <c r="P391" s="78" t="str">
        <f t="array" ref="P391">IFERROR(ROUND(IF('1.Clusters'!$H$3&lt;&gt;"",( INDEX('1.Clusters'!$C$6:$C$15,MATCH(C391,'1.Clusters'!$B$6:$B$15,0))+INDEX('1.Clusters'!$F$6:$F$15,MATCH(D391,'1.Clusters'!$E$6:$E$15,0))+INDEX('1.Clusters'!$I$6:$I$15,MATCH(E391,'1.Clusters'!$H$6:$H$15,0)))/3,( INDEX('1.Clusters'!$C$6:$C$15,MATCH(C391,'1.Clusters'!$B$6:$B$15,0))+INDEX('1.Clusters'!$F$6:$F$15,MATCH(D391,'1.Clusters'!$E$6:$E$15,0)))/2),3),"")</f>
        <v/>
      </c>
      <c r="Q391" s="79" t="str">
        <f t="shared" si="4"/>
        <v/>
      </c>
    </row>
    <row r="392" ht="15.0" customHeight="1">
      <c r="B392" s="81"/>
      <c r="C392" s="82"/>
      <c r="D392" s="82"/>
      <c r="E392" s="82"/>
      <c r="F392" s="84"/>
      <c r="G392" s="85"/>
      <c r="H392" s="71"/>
      <c r="I392" s="72"/>
      <c r="J392" s="73"/>
      <c r="K392" s="74"/>
      <c r="L392" s="75"/>
      <c r="M392" s="76">
        <f t="shared" si="1"/>
        <v>0</v>
      </c>
      <c r="N392" s="77" t="str">
        <f t="shared" si="2"/>
        <v/>
      </c>
      <c r="O392" s="78" t="str">
        <f t="shared" si="3"/>
        <v/>
      </c>
      <c r="P392" s="78" t="str">
        <f t="array" ref="P392">IFERROR(ROUND(IF('1.Clusters'!$H$3&lt;&gt;"",( INDEX('1.Clusters'!$C$6:$C$15,MATCH(C392,'1.Clusters'!$B$6:$B$15,0))+INDEX('1.Clusters'!$F$6:$F$15,MATCH(D392,'1.Clusters'!$E$6:$E$15,0))+INDEX('1.Clusters'!$I$6:$I$15,MATCH(E392,'1.Clusters'!$H$6:$H$15,0)))/3,( INDEX('1.Clusters'!$C$6:$C$15,MATCH(C392,'1.Clusters'!$B$6:$B$15,0))+INDEX('1.Clusters'!$F$6:$F$15,MATCH(D392,'1.Clusters'!$E$6:$E$15,0)))/2),3),"")</f>
        <v/>
      </c>
      <c r="Q392" s="79" t="str">
        <f t="shared" si="4"/>
        <v/>
      </c>
    </row>
    <row r="393" ht="15.0" customHeight="1">
      <c r="B393" s="81"/>
      <c r="C393" s="82"/>
      <c r="D393" s="82"/>
      <c r="E393" s="82"/>
      <c r="F393" s="84"/>
      <c r="G393" s="85"/>
      <c r="H393" s="71"/>
      <c r="I393" s="72"/>
      <c r="J393" s="73"/>
      <c r="K393" s="74"/>
      <c r="L393" s="75"/>
      <c r="M393" s="76">
        <f t="shared" si="1"/>
        <v>0</v>
      </c>
      <c r="N393" s="77" t="str">
        <f t="shared" si="2"/>
        <v/>
      </c>
      <c r="O393" s="78" t="str">
        <f t="shared" si="3"/>
        <v/>
      </c>
      <c r="P393" s="78" t="str">
        <f t="array" ref="P393">IFERROR(ROUND(IF('1.Clusters'!$H$3&lt;&gt;"",( INDEX('1.Clusters'!$C$6:$C$15,MATCH(C393,'1.Clusters'!$B$6:$B$15,0))+INDEX('1.Clusters'!$F$6:$F$15,MATCH(D393,'1.Clusters'!$E$6:$E$15,0))+INDEX('1.Clusters'!$I$6:$I$15,MATCH(E393,'1.Clusters'!$H$6:$H$15,0)))/3,( INDEX('1.Clusters'!$C$6:$C$15,MATCH(C393,'1.Clusters'!$B$6:$B$15,0))+INDEX('1.Clusters'!$F$6:$F$15,MATCH(D393,'1.Clusters'!$E$6:$E$15,0)))/2),3),"")</f>
        <v/>
      </c>
      <c r="Q393" s="79" t="str">
        <f t="shared" si="4"/>
        <v/>
      </c>
    </row>
    <row r="394" ht="15.0" customHeight="1">
      <c r="B394" s="81"/>
      <c r="C394" s="82"/>
      <c r="D394" s="82"/>
      <c r="E394" s="82"/>
      <c r="F394" s="84"/>
      <c r="G394" s="85"/>
      <c r="H394" s="71"/>
      <c r="I394" s="72"/>
      <c r="J394" s="73"/>
      <c r="K394" s="74"/>
      <c r="L394" s="75"/>
      <c r="M394" s="76">
        <f t="shared" si="1"/>
        <v>0</v>
      </c>
      <c r="N394" s="77" t="str">
        <f t="shared" si="2"/>
        <v/>
      </c>
      <c r="O394" s="78" t="str">
        <f t="shared" si="3"/>
        <v/>
      </c>
      <c r="P394" s="78" t="str">
        <f t="array" ref="P394">IFERROR(ROUND(IF('1.Clusters'!$H$3&lt;&gt;"",( INDEX('1.Clusters'!$C$6:$C$15,MATCH(C394,'1.Clusters'!$B$6:$B$15,0))+INDEX('1.Clusters'!$F$6:$F$15,MATCH(D394,'1.Clusters'!$E$6:$E$15,0))+INDEX('1.Clusters'!$I$6:$I$15,MATCH(E394,'1.Clusters'!$H$6:$H$15,0)))/3,( INDEX('1.Clusters'!$C$6:$C$15,MATCH(C394,'1.Clusters'!$B$6:$B$15,0))+INDEX('1.Clusters'!$F$6:$F$15,MATCH(D394,'1.Clusters'!$E$6:$E$15,0)))/2),3),"")</f>
        <v/>
      </c>
      <c r="Q394" s="79" t="str">
        <f t="shared" si="4"/>
        <v/>
      </c>
    </row>
    <row r="395" ht="15.0" customHeight="1">
      <c r="B395" s="81"/>
      <c r="C395" s="82"/>
      <c r="D395" s="82"/>
      <c r="E395" s="82"/>
      <c r="F395" s="84"/>
      <c r="G395" s="85"/>
      <c r="H395" s="71"/>
      <c r="I395" s="72"/>
      <c r="J395" s="73"/>
      <c r="K395" s="74"/>
      <c r="L395" s="75"/>
      <c r="M395" s="76">
        <f t="shared" si="1"/>
        <v>0</v>
      </c>
      <c r="N395" s="77" t="str">
        <f t="shared" si="2"/>
        <v/>
      </c>
      <c r="O395" s="78" t="str">
        <f t="shared" si="3"/>
        <v/>
      </c>
      <c r="P395" s="78" t="str">
        <f t="array" ref="P395">IFERROR(ROUND(IF('1.Clusters'!$H$3&lt;&gt;"",( INDEX('1.Clusters'!$C$6:$C$15,MATCH(C395,'1.Clusters'!$B$6:$B$15,0))+INDEX('1.Clusters'!$F$6:$F$15,MATCH(D395,'1.Clusters'!$E$6:$E$15,0))+INDEX('1.Clusters'!$I$6:$I$15,MATCH(E395,'1.Clusters'!$H$6:$H$15,0)))/3,( INDEX('1.Clusters'!$C$6:$C$15,MATCH(C395,'1.Clusters'!$B$6:$B$15,0))+INDEX('1.Clusters'!$F$6:$F$15,MATCH(D395,'1.Clusters'!$E$6:$E$15,0)))/2),3),"")</f>
        <v/>
      </c>
      <c r="Q395" s="79" t="str">
        <f t="shared" si="4"/>
        <v/>
      </c>
    </row>
    <row r="396" ht="15.0" customHeight="1">
      <c r="B396" s="81"/>
      <c r="C396" s="82"/>
      <c r="D396" s="82"/>
      <c r="E396" s="82"/>
      <c r="F396" s="84"/>
      <c r="G396" s="85"/>
      <c r="H396" s="71"/>
      <c r="I396" s="72"/>
      <c r="J396" s="73"/>
      <c r="K396" s="74"/>
      <c r="L396" s="75"/>
      <c r="M396" s="76">
        <f t="shared" si="1"/>
        <v>0</v>
      </c>
      <c r="N396" s="77" t="str">
        <f t="shared" si="2"/>
        <v/>
      </c>
      <c r="O396" s="78" t="str">
        <f t="shared" si="3"/>
        <v/>
      </c>
      <c r="P396" s="78" t="str">
        <f t="array" ref="P396">IFERROR(ROUND(IF('1.Clusters'!$H$3&lt;&gt;"",( INDEX('1.Clusters'!$C$6:$C$15,MATCH(C396,'1.Clusters'!$B$6:$B$15,0))+INDEX('1.Clusters'!$F$6:$F$15,MATCH(D396,'1.Clusters'!$E$6:$E$15,0))+INDEX('1.Clusters'!$I$6:$I$15,MATCH(E396,'1.Clusters'!$H$6:$H$15,0)))/3,( INDEX('1.Clusters'!$C$6:$C$15,MATCH(C396,'1.Clusters'!$B$6:$B$15,0))+INDEX('1.Clusters'!$F$6:$F$15,MATCH(D396,'1.Clusters'!$E$6:$E$15,0)))/2),3),"")</f>
        <v/>
      </c>
      <c r="Q396" s="79" t="str">
        <f t="shared" si="4"/>
        <v/>
      </c>
    </row>
    <row r="397" ht="15.0" customHeight="1">
      <c r="B397" s="81"/>
      <c r="C397" s="82"/>
      <c r="D397" s="82"/>
      <c r="E397" s="82"/>
      <c r="F397" s="84"/>
      <c r="G397" s="85"/>
      <c r="H397" s="71"/>
      <c r="I397" s="72"/>
      <c r="J397" s="73"/>
      <c r="K397" s="74"/>
      <c r="L397" s="75"/>
      <c r="M397" s="76">
        <f t="shared" si="1"/>
        <v>0</v>
      </c>
      <c r="N397" s="77" t="str">
        <f t="shared" si="2"/>
        <v/>
      </c>
      <c r="O397" s="78" t="str">
        <f t="shared" si="3"/>
        <v/>
      </c>
      <c r="P397" s="78" t="str">
        <f t="array" ref="P397">IFERROR(ROUND(IF('1.Clusters'!$H$3&lt;&gt;"",( INDEX('1.Clusters'!$C$6:$C$15,MATCH(C397,'1.Clusters'!$B$6:$B$15,0))+INDEX('1.Clusters'!$F$6:$F$15,MATCH(D397,'1.Clusters'!$E$6:$E$15,0))+INDEX('1.Clusters'!$I$6:$I$15,MATCH(E397,'1.Clusters'!$H$6:$H$15,0)))/3,( INDEX('1.Clusters'!$C$6:$C$15,MATCH(C397,'1.Clusters'!$B$6:$B$15,0))+INDEX('1.Clusters'!$F$6:$F$15,MATCH(D397,'1.Clusters'!$E$6:$E$15,0)))/2),3),"")</f>
        <v/>
      </c>
      <c r="Q397" s="79" t="str">
        <f t="shared" si="4"/>
        <v/>
      </c>
    </row>
    <row r="398" ht="15.0" customHeight="1">
      <c r="B398" s="81"/>
      <c r="C398" s="82"/>
      <c r="D398" s="82"/>
      <c r="E398" s="82"/>
      <c r="F398" s="84"/>
      <c r="G398" s="85"/>
      <c r="H398" s="71"/>
      <c r="I398" s="72"/>
      <c r="J398" s="73"/>
      <c r="K398" s="74"/>
      <c r="L398" s="75"/>
      <c r="M398" s="76">
        <f t="shared" si="1"/>
        <v>0</v>
      </c>
      <c r="N398" s="77" t="str">
        <f t="shared" si="2"/>
        <v/>
      </c>
      <c r="O398" s="78" t="str">
        <f t="shared" si="3"/>
        <v/>
      </c>
      <c r="P398" s="78" t="str">
        <f t="array" ref="P398">IFERROR(ROUND(IF('1.Clusters'!$H$3&lt;&gt;"",( INDEX('1.Clusters'!$C$6:$C$15,MATCH(C398,'1.Clusters'!$B$6:$B$15,0))+INDEX('1.Clusters'!$F$6:$F$15,MATCH(D398,'1.Clusters'!$E$6:$E$15,0))+INDEX('1.Clusters'!$I$6:$I$15,MATCH(E398,'1.Clusters'!$H$6:$H$15,0)))/3,( INDEX('1.Clusters'!$C$6:$C$15,MATCH(C398,'1.Clusters'!$B$6:$B$15,0))+INDEX('1.Clusters'!$F$6:$F$15,MATCH(D398,'1.Clusters'!$E$6:$E$15,0)))/2),3),"")</f>
        <v/>
      </c>
      <c r="Q398" s="79" t="str">
        <f t="shared" si="4"/>
        <v/>
      </c>
    </row>
    <row r="399" ht="15.0" customHeight="1">
      <c r="B399" s="81"/>
      <c r="C399" s="82"/>
      <c r="D399" s="82"/>
      <c r="E399" s="82"/>
      <c r="F399" s="84"/>
      <c r="G399" s="85"/>
      <c r="H399" s="71"/>
      <c r="I399" s="72"/>
      <c r="J399" s="73"/>
      <c r="K399" s="74"/>
      <c r="L399" s="75"/>
      <c r="M399" s="76">
        <f t="shared" si="1"/>
        <v>0</v>
      </c>
      <c r="N399" s="77" t="str">
        <f t="shared" si="2"/>
        <v/>
      </c>
      <c r="O399" s="78" t="str">
        <f t="shared" si="3"/>
        <v/>
      </c>
      <c r="P399" s="78" t="str">
        <f t="array" ref="P399">IFERROR(ROUND(IF('1.Clusters'!$H$3&lt;&gt;"",( INDEX('1.Clusters'!$C$6:$C$15,MATCH(C399,'1.Clusters'!$B$6:$B$15,0))+INDEX('1.Clusters'!$F$6:$F$15,MATCH(D399,'1.Clusters'!$E$6:$E$15,0))+INDEX('1.Clusters'!$I$6:$I$15,MATCH(E399,'1.Clusters'!$H$6:$H$15,0)))/3,( INDEX('1.Clusters'!$C$6:$C$15,MATCH(C399,'1.Clusters'!$B$6:$B$15,0))+INDEX('1.Clusters'!$F$6:$F$15,MATCH(D399,'1.Clusters'!$E$6:$E$15,0)))/2),3),"")</f>
        <v/>
      </c>
      <c r="Q399" s="79" t="str">
        <f t="shared" si="4"/>
        <v/>
      </c>
    </row>
    <row r="400" ht="15.0" customHeight="1">
      <c r="B400" s="81"/>
      <c r="C400" s="82"/>
      <c r="D400" s="82"/>
      <c r="E400" s="82"/>
      <c r="F400" s="84"/>
      <c r="G400" s="85"/>
      <c r="H400" s="71"/>
      <c r="I400" s="72"/>
      <c r="J400" s="73"/>
      <c r="K400" s="74"/>
      <c r="L400" s="75"/>
      <c r="M400" s="76">
        <f t="shared" si="1"/>
        <v>0</v>
      </c>
      <c r="N400" s="77" t="str">
        <f t="shared" si="2"/>
        <v/>
      </c>
      <c r="O400" s="78" t="str">
        <f t="shared" si="3"/>
        <v/>
      </c>
      <c r="P400" s="78" t="str">
        <f t="array" ref="P400">IFERROR(ROUND(IF('1.Clusters'!$H$3&lt;&gt;"",( INDEX('1.Clusters'!$C$6:$C$15,MATCH(C400,'1.Clusters'!$B$6:$B$15,0))+INDEX('1.Clusters'!$F$6:$F$15,MATCH(D400,'1.Clusters'!$E$6:$E$15,0))+INDEX('1.Clusters'!$I$6:$I$15,MATCH(E400,'1.Clusters'!$H$6:$H$15,0)))/3,( INDEX('1.Clusters'!$C$6:$C$15,MATCH(C400,'1.Clusters'!$B$6:$B$15,0))+INDEX('1.Clusters'!$F$6:$F$15,MATCH(D400,'1.Clusters'!$E$6:$E$15,0)))/2),3),"")</f>
        <v/>
      </c>
      <c r="Q400" s="79" t="str">
        <f t="shared" si="4"/>
        <v/>
      </c>
    </row>
    <row r="401" ht="15.0" customHeight="1">
      <c r="B401" s="81"/>
      <c r="C401" s="82"/>
      <c r="D401" s="82"/>
      <c r="E401" s="82"/>
      <c r="F401" s="84"/>
      <c r="G401" s="85"/>
      <c r="H401" s="71"/>
      <c r="I401" s="72"/>
      <c r="J401" s="73"/>
      <c r="K401" s="74"/>
      <c r="L401" s="75"/>
      <c r="M401" s="76">
        <f t="shared" si="1"/>
        <v>0</v>
      </c>
      <c r="N401" s="77" t="str">
        <f t="shared" si="2"/>
        <v/>
      </c>
      <c r="O401" s="78" t="str">
        <f t="shared" si="3"/>
        <v/>
      </c>
      <c r="P401" s="78" t="str">
        <f t="array" ref="P401">IFERROR(ROUND(IF('1.Clusters'!$H$3&lt;&gt;"",( INDEX('1.Clusters'!$C$6:$C$15,MATCH(C401,'1.Clusters'!$B$6:$B$15,0))+INDEX('1.Clusters'!$F$6:$F$15,MATCH(D401,'1.Clusters'!$E$6:$E$15,0))+INDEX('1.Clusters'!$I$6:$I$15,MATCH(E401,'1.Clusters'!$H$6:$H$15,0)))/3,( INDEX('1.Clusters'!$C$6:$C$15,MATCH(C401,'1.Clusters'!$B$6:$B$15,0))+INDEX('1.Clusters'!$F$6:$F$15,MATCH(D401,'1.Clusters'!$E$6:$E$15,0)))/2),3),"")</f>
        <v/>
      </c>
      <c r="Q401" s="79" t="str">
        <f t="shared" si="4"/>
        <v/>
      </c>
    </row>
    <row r="402" ht="15.0" customHeight="1">
      <c r="B402" s="81"/>
      <c r="C402" s="82"/>
      <c r="D402" s="82"/>
      <c r="E402" s="82"/>
      <c r="F402" s="84"/>
      <c r="G402" s="85"/>
      <c r="H402" s="71"/>
      <c r="I402" s="72"/>
      <c r="J402" s="73"/>
      <c r="K402" s="74"/>
      <c r="L402" s="75"/>
      <c r="M402" s="76">
        <f t="shared" si="1"/>
        <v>0</v>
      </c>
      <c r="N402" s="77" t="str">
        <f t="shared" si="2"/>
        <v/>
      </c>
      <c r="O402" s="78" t="str">
        <f t="shared" si="3"/>
        <v/>
      </c>
      <c r="P402" s="78" t="str">
        <f t="array" ref="P402">IFERROR(ROUND(IF('1.Clusters'!$H$3&lt;&gt;"",( INDEX('1.Clusters'!$C$6:$C$15,MATCH(C402,'1.Clusters'!$B$6:$B$15,0))+INDEX('1.Clusters'!$F$6:$F$15,MATCH(D402,'1.Clusters'!$E$6:$E$15,0))+INDEX('1.Clusters'!$I$6:$I$15,MATCH(E402,'1.Clusters'!$H$6:$H$15,0)))/3,( INDEX('1.Clusters'!$C$6:$C$15,MATCH(C402,'1.Clusters'!$B$6:$B$15,0))+INDEX('1.Clusters'!$F$6:$F$15,MATCH(D402,'1.Clusters'!$E$6:$E$15,0)))/2),3),"")</f>
        <v/>
      </c>
      <c r="Q402" s="79" t="str">
        <f t="shared" si="4"/>
        <v/>
      </c>
    </row>
    <row r="403" ht="15.0" customHeight="1">
      <c r="B403" s="81"/>
      <c r="C403" s="82"/>
      <c r="D403" s="82"/>
      <c r="E403" s="82"/>
      <c r="F403" s="84"/>
      <c r="G403" s="85"/>
      <c r="H403" s="71"/>
      <c r="I403" s="72"/>
      <c r="J403" s="73"/>
      <c r="K403" s="74"/>
      <c r="L403" s="75"/>
      <c r="M403" s="76">
        <f t="shared" si="1"/>
        <v>0</v>
      </c>
      <c r="N403" s="77" t="str">
        <f t="shared" si="2"/>
        <v/>
      </c>
      <c r="O403" s="78" t="str">
        <f t="shared" si="3"/>
        <v/>
      </c>
      <c r="P403" s="78" t="str">
        <f t="array" ref="P403">IFERROR(ROUND(IF('1.Clusters'!$H$3&lt;&gt;"",( INDEX('1.Clusters'!$C$6:$C$15,MATCH(C403,'1.Clusters'!$B$6:$B$15,0))+INDEX('1.Clusters'!$F$6:$F$15,MATCH(D403,'1.Clusters'!$E$6:$E$15,0))+INDEX('1.Clusters'!$I$6:$I$15,MATCH(E403,'1.Clusters'!$H$6:$H$15,0)))/3,( INDEX('1.Clusters'!$C$6:$C$15,MATCH(C403,'1.Clusters'!$B$6:$B$15,0))+INDEX('1.Clusters'!$F$6:$F$15,MATCH(D403,'1.Clusters'!$E$6:$E$15,0)))/2),3),"")</f>
        <v/>
      </c>
      <c r="Q403" s="79" t="str">
        <f t="shared" si="4"/>
        <v/>
      </c>
    </row>
    <row r="404" ht="15.0" customHeight="1">
      <c r="B404" s="81"/>
      <c r="C404" s="82"/>
      <c r="D404" s="82"/>
      <c r="E404" s="82"/>
      <c r="F404" s="84"/>
      <c r="G404" s="85"/>
      <c r="H404" s="71"/>
      <c r="I404" s="72"/>
      <c r="J404" s="73"/>
      <c r="K404" s="74"/>
      <c r="L404" s="75"/>
      <c r="M404" s="76">
        <f t="shared" si="1"/>
        <v>0</v>
      </c>
      <c r="N404" s="77" t="str">
        <f t="shared" si="2"/>
        <v/>
      </c>
      <c r="O404" s="78" t="str">
        <f t="shared" si="3"/>
        <v/>
      </c>
      <c r="P404" s="78" t="str">
        <f t="array" ref="P404">IFERROR(ROUND(IF('1.Clusters'!$H$3&lt;&gt;"",( INDEX('1.Clusters'!$C$6:$C$15,MATCH(C404,'1.Clusters'!$B$6:$B$15,0))+INDEX('1.Clusters'!$F$6:$F$15,MATCH(D404,'1.Clusters'!$E$6:$E$15,0))+INDEX('1.Clusters'!$I$6:$I$15,MATCH(E404,'1.Clusters'!$H$6:$H$15,0)))/3,( INDEX('1.Clusters'!$C$6:$C$15,MATCH(C404,'1.Clusters'!$B$6:$B$15,0))+INDEX('1.Clusters'!$F$6:$F$15,MATCH(D404,'1.Clusters'!$E$6:$E$15,0)))/2),3),"")</f>
        <v/>
      </c>
      <c r="Q404" s="79" t="str">
        <f t="shared" si="4"/>
        <v/>
      </c>
    </row>
    <row r="405" ht="15.0" customHeight="1">
      <c r="B405" s="81"/>
      <c r="C405" s="82"/>
      <c r="D405" s="82"/>
      <c r="E405" s="82"/>
      <c r="F405" s="84"/>
      <c r="G405" s="85"/>
      <c r="H405" s="71"/>
      <c r="I405" s="72"/>
      <c r="J405" s="73"/>
      <c r="K405" s="74"/>
      <c r="L405" s="75"/>
      <c r="M405" s="76">
        <f t="shared" si="1"/>
        <v>0</v>
      </c>
      <c r="N405" s="77" t="str">
        <f t="shared" si="2"/>
        <v/>
      </c>
      <c r="O405" s="78" t="str">
        <f t="shared" si="3"/>
        <v/>
      </c>
      <c r="P405" s="78" t="str">
        <f t="array" ref="P405">IFERROR(ROUND(IF('1.Clusters'!$H$3&lt;&gt;"",( INDEX('1.Clusters'!$C$6:$C$15,MATCH(C405,'1.Clusters'!$B$6:$B$15,0))+INDEX('1.Clusters'!$F$6:$F$15,MATCH(D405,'1.Clusters'!$E$6:$E$15,0))+INDEX('1.Clusters'!$I$6:$I$15,MATCH(E405,'1.Clusters'!$H$6:$H$15,0)))/3,( INDEX('1.Clusters'!$C$6:$C$15,MATCH(C405,'1.Clusters'!$B$6:$B$15,0))+INDEX('1.Clusters'!$F$6:$F$15,MATCH(D405,'1.Clusters'!$E$6:$E$15,0)))/2),3),"")</f>
        <v/>
      </c>
      <c r="Q405" s="79" t="str">
        <f t="shared" si="4"/>
        <v/>
      </c>
    </row>
    <row r="406" ht="15.0" customHeight="1">
      <c r="B406" s="81"/>
      <c r="C406" s="82"/>
      <c r="D406" s="82"/>
      <c r="E406" s="82"/>
      <c r="F406" s="84"/>
      <c r="G406" s="85"/>
      <c r="H406" s="71"/>
      <c r="I406" s="72"/>
      <c r="J406" s="73"/>
      <c r="K406" s="74"/>
      <c r="L406" s="75"/>
      <c r="M406" s="76">
        <f t="shared" si="1"/>
        <v>0</v>
      </c>
      <c r="N406" s="77" t="str">
        <f t="shared" si="2"/>
        <v/>
      </c>
      <c r="O406" s="78" t="str">
        <f t="shared" si="3"/>
        <v/>
      </c>
      <c r="P406" s="78" t="str">
        <f t="array" ref="P406">IFERROR(ROUND(IF('1.Clusters'!$H$3&lt;&gt;"",( INDEX('1.Clusters'!$C$6:$C$15,MATCH(C406,'1.Clusters'!$B$6:$B$15,0))+INDEX('1.Clusters'!$F$6:$F$15,MATCH(D406,'1.Clusters'!$E$6:$E$15,0))+INDEX('1.Clusters'!$I$6:$I$15,MATCH(E406,'1.Clusters'!$H$6:$H$15,0)))/3,( INDEX('1.Clusters'!$C$6:$C$15,MATCH(C406,'1.Clusters'!$B$6:$B$15,0))+INDEX('1.Clusters'!$F$6:$F$15,MATCH(D406,'1.Clusters'!$E$6:$E$15,0)))/2),3),"")</f>
        <v/>
      </c>
      <c r="Q406" s="79" t="str">
        <f t="shared" si="4"/>
        <v/>
      </c>
    </row>
    <row r="407" ht="15.0" customHeight="1">
      <c r="B407" s="81"/>
      <c r="C407" s="82"/>
      <c r="D407" s="82"/>
      <c r="E407" s="82"/>
      <c r="F407" s="84"/>
      <c r="G407" s="85"/>
      <c r="H407" s="71"/>
      <c r="I407" s="72"/>
      <c r="J407" s="73"/>
      <c r="K407" s="74"/>
      <c r="L407" s="75"/>
      <c r="M407" s="76">
        <f t="shared" si="1"/>
        <v>0</v>
      </c>
      <c r="N407" s="77" t="str">
        <f t="shared" si="2"/>
        <v/>
      </c>
      <c r="O407" s="78" t="str">
        <f t="shared" si="3"/>
        <v/>
      </c>
      <c r="P407" s="78" t="str">
        <f t="array" ref="P407">IFERROR(ROUND(IF('1.Clusters'!$H$3&lt;&gt;"",( INDEX('1.Clusters'!$C$6:$C$15,MATCH(C407,'1.Clusters'!$B$6:$B$15,0))+INDEX('1.Clusters'!$F$6:$F$15,MATCH(D407,'1.Clusters'!$E$6:$E$15,0))+INDEX('1.Clusters'!$I$6:$I$15,MATCH(E407,'1.Clusters'!$H$6:$H$15,0)))/3,( INDEX('1.Clusters'!$C$6:$C$15,MATCH(C407,'1.Clusters'!$B$6:$B$15,0))+INDEX('1.Clusters'!$F$6:$F$15,MATCH(D407,'1.Clusters'!$E$6:$E$15,0)))/2),3),"")</f>
        <v/>
      </c>
      <c r="Q407" s="79" t="str">
        <f t="shared" si="4"/>
        <v/>
      </c>
    </row>
    <row r="408" ht="15.0" customHeight="1">
      <c r="B408" s="81"/>
      <c r="C408" s="82"/>
      <c r="D408" s="82"/>
      <c r="E408" s="82"/>
      <c r="F408" s="84"/>
      <c r="G408" s="85"/>
      <c r="H408" s="71"/>
      <c r="I408" s="72"/>
      <c r="J408" s="73"/>
      <c r="K408" s="74"/>
      <c r="L408" s="75"/>
      <c r="M408" s="76">
        <f t="shared" si="1"/>
        <v>0</v>
      </c>
      <c r="N408" s="77" t="str">
        <f t="shared" si="2"/>
        <v/>
      </c>
      <c r="O408" s="78" t="str">
        <f t="shared" si="3"/>
        <v/>
      </c>
      <c r="P408" s="78" t="str">
        <f t="array" ref="P408">IFERROR(ROUND(IF('1.Clusters'!$H$3&lt;&gt;"",( INDEX('1.Clusters'!$C$6:$C$15,MATCH(C408,'1.Clusters'!$B$6:$B$15,0))+INDEX('1.Clusters'!$F$6:$F$15,MATCH(D408,'1.Clusters'!$E$6:$E$15,0))+INDEX('1.Clusters'!$I$6:$I$15,MATCH(E408,'1.Clusters'!$H$6:$H$15,0)))/3,( INDEX('1.Clusters'!$C$6:$C$15,MATCH(C408,'1.Clusters'!$B$6:$B$15,0))+INDEX('1.Clusters'!$F$6:$F$15,MATCH(D408,'1.Clusters'!$E$6:$E$15,0)))/2),3),"")</f>
        <v/>
      </c>
      <c r="Q408" s="79" t="str">
        <f t="shared" si="4"/>
        <v/>
      </c>
    </row>
    <row r="409" ht="15.0" customHeight="1">
      <c r="B409" s="81"/>
      <c r="C409" s="82"/>
      <c r="D409" s="82"/>
      <c r="E409" s="82"/>
      <c r="F409" s="84"/>
      <c r="G409" s="85"/>
      <c r="H409" s="71"/>
      <c r="I409" s="72"/>
      <c r="J409" s="73"/>
      <c r="K409" s="74"/>
      <c r="L409" s="75"/>
      <c r="M409" s="76">
        <f t="shared" si="1"/>
        <v>0</v>
      </c>
      <c r="N409" s="77" t="str">
        <f t="shared" si="2"/>
        <v/>
      </c>
      <c r="O409" s="78" t="str">
        <f t="shared" si="3"/>
        <v/>
      </c>
      <c r="P409" s="78" t="str">
        <f t="array" ref="P409">IFERROR(ROUND(IF('1.Clusters'!$H$3&lt;&gt;"",( INDEX('1.Clusters'!$C$6:$C$15,MATCH(C409,'1.Clusters'!$B$6:$B$15,0))+INDEX('1.Clusters'!$F$6:$F$15,MATCH(D409,'1.Clusters'!$E$6:$E$15,0))+INDEX('1.Clusters'!$I$6:$I$15,MATCH(E409,'1.Clusters'!$H$6:$H$15,0)))/3,( INDEX('1.Clusters'!$C$6:$C$15,MATCH(C409,'1.Clusters'!$B$6:$B$15,0))+INDEX('1.Clusters'!$F$6:$F$15,MATCH(D409,'1.Clusters'!$E$6:$E$15,0)))/2),3),"")</f>
        <v/>
      </c>
      <c r="Q409" s="79" t="str">
        <f t="shared" si="4"/>
        <v/>
      </c>
    </row>
    <row r="410" ht="15.0" customHeight="1">
      <c r="B410" s="81"/>
      <c r="C410" s="82"/>
      <c r="D410" s="82"/>
      <c r="E410" s="82"/>
      <c r="F410" s="84"/>
      <c r="G410" s="85"/>
      <c r="H410" s="71"/>
      <c r="I410" s="72"/>
      <c r="J410" s="73"/>
      <c r="K410" s="74"/>
      <c r="L410" s="75"/>
      <c r="M410" s="76">
        <f t="shared" si="1"/>
        <v>0</v>
      </c>
      <c r="N410" s="77" t="str">
        <f t="shared" si="2"/>
        <v/>
      </c>
      <c r="O410" s="78" t="str">
        <f t="shared" si="3"/>
        <v/>
      </c>
      <c r="P410" s="78" t="str">
        <f t="array" ref="P410">IFERROR(ROUND(IF('1.Clusters'!$H$3&lt;&gt;"",( INDEX('1.Clusters'!$C$6:$C$15,MATCH(C410,'1.Clusters'!$B$6:$B$15,0))+INDEX('1.Clusters'!$F$6:$F$15,MATCH(D410,'1.Clusters'!$E$6:$E$15,0))+INDEX('1.Clusters'!$I$6:$I$15,MATCH(E410,'1.Clusters'!$H$6:$H$15,0)))/3,( INDEX('1.Clusters'!$C$6:$C$15,MATCH(C410,'1.Clusters'!$B$6:$B$15,0))+INDEX('1.Clusters'!$F$6:$F$15,MATCH(D410,'1.Clusters'!$E$6:$E$15,0)))/2),3),"")</f>
        <v/>
      </c>
      <c r="Q410" s="79" t="str">
        <f t="shared" si="4"/>
        <v/>
      </c>
    </row>
    <row r="411" ht="15.0" customHeight="1">
      <c r="B411" s="81"/>
      <c r="C411" s="82"/>
      <c r="D411" s="82"/>
      <c r="E411" s="82"/>
      <c r="F411" s="84"/>
      <c r="G411" s="86"/>
      <c r="H411" s="71"/>
      <c r="I411" s="72"/>
      <c r="J411" s="73"/>
      <c r="K411" s="74"/>
      <c r="L411" s="75"/>
      <c r="M411" s="76">
        <f t="shared" si="1"/>
        <v>0</v>
      </c>
      <c r="N411" s="77" t="str">
        <f t="shared" si="2"/>
        <v/>
      </c>
      <c r="O411" s="78" t="str">
        <f t="shared" si="3"/>
        <v/>
      </c>
      <c r="P411" s="78" t="str">
        <f t="array" ref="P411">IFERROR(ROUND(IF('1.Clusters'!$H$3&lt;&gt;"",( INDEX('1.Clusters'!$C$6:$C$15,MATCH(C411,'1.Clusters'!$B$6:$B$15,0))+INDEX('1.Clusters'!$F$6:$F$15,MATCH(D411,'1.Clusters'!$E$6:$E$15,0))+INDEX('1.Clusters'!$I$6:$I$15,MATCH(E411,'1.Clusters'!$H$6:$H$15,0)))/3,( INDEX('1.Clusters'!$C$6:$C$15,MATCH(C411,'1.Clusters'!$B$6:$B$15,0))+INDEX('1.Clusters'!$F$6:$F$15,MATCH(D411,'1.Clusters'!$E$6:$E$15,0)))/2),3),"")</f>
        <v/>
      </c>
      <c r="Q411" s="79" t="str">
        <f t="shared" si="4"/>
        <v/>
      </c>
    </row>
    <row r="412" ht="15.0" customHeight="1">
      <c r="B412" s="81"/>
      <c r="C412" s="82"/>
      <c r="D412" s="82"/>
      <c r="E412" s="82"/>
      <c r="F412" s="84"/>
      <c r="G412" s="85"/>
      <c r="H412" s="71"/>
      <c r="I412" s="72"/>
      <c r="J412" s="73"/>
      <c r="K412" s="74"/>
      <c r="L412" s="75"/>
      <c r="M412" s="76">
        <f t="shared" si="1"/>
        <v>0</v>
      </c>
      <c r="N412" s="77" t="str">
        <f t="shared" si="2"/>
        <v/>
      </c>
      <c r="O412" s="78" t="str">
        <f t="shared" si="3"/>
        <v/>
      </c>
      <c r="P412" s="78" t="str">
        <f t="array" ref="P412">IFERROR(ROUND(IF('1.Clusters'!$H$3&lt;&gt;"",( INDEX('1.Clusters'!$C$6:$C$15,MATCH(C412,'1.Clusters'!$B$6:$B$15,0))+INDEX('1.Clusters'!$F$6:$F$15,MATCH(D412,'1.Clusters'!$E$6:$E$15,0))+INDEX('1.Clusters'!$I$6:$I$15,MATCH(E412,'1.Clusters'!$H$6:$H$15,0)))/3,( INDEX('1.Clusters'!$C$6:$C$15,MATCH(C412,'1.Clusters'!$B$6:$B$15,0))+INDEX('1.Clusters'!$F$6:$F$15,MATCH(D412,'1.Clusters'!$E$6:$E$15,0)))/2),3),"")</f>
        <v/>
      </c>
      <c r="Q412" s="79" t="str">
        <f t="shared" si="4"/>
        <v/>
      </c>
    </row>
    <row r="413" ht="15.0" customHeight="1">
      <c r="B413" s="81"/>
      <c r="C413" s="82"/>
      <c r="D413" s="82"/>
      <c r="E413" s="82"/>
      <c r="F413" s="84"/>
      <c r="G413" s="85"/>
      <c r="H413" s="71"/>
      <c r="I413" s="72"/>
      <c r="J413" s="73"/>
      <c r="K413" s="74"/>
      <c r="L413" s="75"/>
      <c r="M413" s="76">
        <f t="shared" si="1"/>
        <v>0</v>
      </c>
      <c r="N413" s="77" t="str">
        <f t="shared" si="2"/>
        <v/>
      </c>
      <c r="O413" s="78" t="str">
        <f t="shared" si="3"/>
        <v/>
      </c>
      <c r="P413" s="78" t="str">
        <f t="array" ref="P413">IFERROR(ROUND(IF('1.Clusters'!$H$3&lt;&gt;"",( INDEX('1.Clusters'!$C$6:$C$15,MATCH(C413,'1.Clusters'!$B$6:$B$15,0))+INDEX('1.Clusters'!$F$6:$F$15,MATCH(D413,'1.Clusters'!$E$6:$E$15,0))+INDEX('1.Clusters'!$I$6:$I$15,MATCH(E413,'1.Clusters'!$H$6:$H$15,0)))/3,( INDEX('1.Clusters'!$C$6:$C$15,MATCH(C413,'1.Clusters'!$B$6:$B$15,0))+INDEX('1.Clusters'!$F$6:$F$15,MATCH(D413,'1.Clusters'!$E$6:$E$15,0)))/2),3),"")</f>
        <v/>
      </c>
      <c r="Q413" s="79" t="str">
        <f t="shared" si="4"/>
        <v/>
      </c>
    </row>
    <row r="414" ht="15.0" customHeight="1">
      <c r="B414" s="81"/>
      <c r="C414" s="82"/>
      <c r="D414" s="82"/>
      <c r="E414" s="82"/>
      <c r="F414" s="84"/>
      <c r="G414" s="85"/>
      <c r="H414" s="71"/>
      <c r="I414" s="72"/>
      <c r="J414" s="73"/>
      <c r="K414" s="74"/>
      <c r="L414" s="75"/>
      <c r="M414" s="76">
        <f t="shared" si="1"/>
        <v>0</v>
      </c>
      <c r="N414" s="77" t="str">
        <f t="shared" si="2"/>
        <v/>
      </c>
      <c r="O414" s="78" t="str">
        <f t="shared" si="3"/>
        <v/>
      </c>
      <c r="P414" s="78" t="str">
        <f t="array" ref="P414">IFERROR(ROUND(IF('1.Clusters'!$H$3&lt;&gt;"",( INDEX('1.Clusters'!$C$6:$C$15,MATCH(C414,'1.Clusters'!$B$6:$B$15,0))+INDEX('1.Clusters'!$F$6:$F$15,MATCH(D414,'1.Clusters'!$E$6:$E$15,0))+INDEX('1.Clusters'!$I$6:$I$15,MATCH(E414,'1.Clusters'!$H$6:$H$15,0)))/3,( INDEX('1.Clusters'!$C$6:$C$15,MATCH(C414,'1.Clusters'!$B$6:$B$15,0))+INDEX('1.Clusters'!$F$6:$F$15,MATCH(D414,'1.Clusters'!$E$6:$E$15,0)))/2),3),"")</f>
        <v/>
      </c>
      <c r="Q414" s="79" t="str">
        <f t="shared" si="4"/>
        <v/>
      </c>
    </row>
    <row r="415" ht="15.0" customHeight="1">
      <c r="B415" s="81"/>
      <c r="C415" s="82"/>
      <c r="D415" s="82"/>
      <c r="E415" s="82"/>
      <c r="F415" s="84"/>
      <c r="G415" s="85"/>
      <c r="H415" s="71"/>
      <c r="I415" s="72"/>
      <c r="J415" s="73"/>
      <c r="K415" s="74"/>
      <c r="L415" s="75"/>
      <c r="M415" s="76">
        <f t="shared" si="1"/>
        <v>0</v>
      </c>
      <c r="N415" s="77" t="str">
        <f t="shared" si="2"/>
        <v/>
      </c>
      <c r="O415" s="78" t="str">
        <f t="shared" si="3"/>
        <v/>
      </c>
      <c r="P415" s="78" t="str">
        <f t="array" ref="P415">IFERROR(ROUND(IF('1.Clusters'!$H$3&lt;&gt;"",( INDEX('1.Clusters'!$C$6:$C$15,MATCH(C415,'1.Clusters'!$B$6:$B$15,0))+INDEX('1.Clusters'!$F$6:$F$15,MATCH(D415,'1.Clusters'!$E$6:$E$15,0))+INDEX('1.Clusters'!$I$6:$I$15,MATCH(E415,'1.Clusters'!$H$6:$H$15,0)))/3,( INDEX('1.Clusters'!$C$6:$C$15,MATCH(C415,'1.Clusters'!$B$6:$B$15,0))+INDEX('1.Clusters'!$F$6:$F$15,MATCH(D415,'1.Clusters'!$E$6:$E$15,0)))/2),3),"")</f>
        <v/>
      </c>
      <c r="Q415" s="79" t="str">
        <f t="shared" si="4"/>
        <v/>
      </c>
    </row>
    <row r="416" ht="15.0" customHeight="1">
      <c r="B416" s="81"/>
      <c r="C416" s="82"/>
      <c r="D416" s="82"/>
      <c r="E416" s="82"/>
      <c r="F416" s="84"/>
      <c r="G416" s="85"/>
      <c r="H416" s="71"/>
      <c r="I416" s="72"/>
      <c r="J416" s="73"/>
      <c r="K416" s="74"/>
      <c r="L416" s="75"/>
      <c r="M416" s="76">
        <f t="shared" si="1"/>
        <v>0</v>
      </c>
      <c r="N416" s="77" t="str">
        <f t="shared" si="2"/>
        <v/>
      </c>
      <c r="O416" s="78" t="str">
        <f t="shared" si="3"/>
        <v/>
      </c>
      <c r="P416" s="78" t="str">
        <f t="array" ref="P416">IFERROR(ROUND(IF('1.Clusters'!$H$3&lt;&gt;"",( INDEX('1.Clusters'!$C$6:$C$15,MATCH(C416,'1.Clusters'!$B$6:$B$15,0))+INDEX('1.Clusters'!$F$6:$F$15,MATCH(D416,'1.Clusters'!$E$6:$E$15,0))+INDEX('1.Clusters'!$I$6:$I$15,MATCH(E416,'1.Clusters'!$H$6:$H$15,0)))/3,( INDEX('1.Clusters'!$C$6:$C$15,MATCH(C416,'1.Clusters'!$B$6:$B$15,0))+INDEX('1.Clusters'!$F$6:$F$15,MATCH(D416,'1.Clusters'!$E$6:$E$15,0)))/2),3),"")</f>
        <v/>
      </c>
      <c r="Q416" s="79" t="str">
        <f t="shared" si="4"/>
        <v/>
      </c>
    </row>
    <row r="417" ht="15.0" customHeight="1">
      <c r="B417" s="81"/>
      <c r="C417" s="82"/>
      <c r="D417" s="82"/>
      <c r="E417" s="82"/>
      <c r="F417" s="84"/>
      <c r="G417" s="85"/>
      <c r="H417" s="71"/>
      <c r="I417" s="72"/>
      <c r="J417" s="73"/>
      <c r="K417" s="74"/>
      <c r="L417" s="75"/>
      <c r="M417" s="76">
        <f t="shared" si="1"/>
        <v>0</v>
      </c>
      <c r="N417" s="77" t="str">
        <f t="shared" si="2"/>
        <v/>
      </c>
      <c r="O417" s="78" t="str">
        <f t="shared" si="3"/>
        <v/>
      </c>
      <c r="P417" s="78" t="str">
        <f t="array" ref="P417">IFERROR(ROUND(IF('1.Clusters'!$H$3&lt;&gt;"",( INDEX('1.Clusters'!$C$6:$C$15,MATCH(C417,'1.Clusters'!$B$6:$B$15,0))+INDEX('1.Clusters'!$F$6:$F$15,MATCH(D417,'1.Clusters'!$E$6:$E$15,0))+INDEX('1.Clusters'!$I$6:$I$15,MATCH(E417,'1.Clusters'!$H$6:$H$15,0)))/3,( INDEX('1.Clusters'!$C$6:$C$15,MATCH(C417,'1.Clusters'!$B$6:$B$15,0))+INDEX('1.Clusters'!$F$6:$F$15,MATCH(D417,'1.Clusters'!$E$6:$E$15,0)))/2),3),"")</f>
        <v/>
      </c>
      <c r="Q417" s="79" t="str">
        <f t="shared" si="4"/>
        <v/>
      </c>
    </row>
    <row r="418" ht="15.0" customHeight="1">
      <c r="B418" s="81"/>
      <c r="C418" s="82"/>
      <c r="D418" s="82"/>
      <c r="E418" s="82"/>
      <c r="F418" s="84"/>
      <c r="G418" s="85"/>
      <c r="H418" s="71"/>
      <c r="I418" s="72"/>
      <c r="J418" s="73"/>
      <c r="K418" s="74"/>
      <c r="L418" s="75"/>
      <c r="M418" s="76">
        <f t="shared" si="1"/>
        <v>0</v>
      </c>
      <c r="N418" s="77" t="str">
        <f t="shared" si="2"/>
        <v/>
      </c>
      <c r="O418" s="78" t="str">
        <f t="shared" si="3"/>
        <v/>
      </c>
      <c r="P418" s="78" t="str">
        <f t="array" ref="P418">IFERROR(ROUND(IF('1.Clusters'!$H$3&lt;&gt;"",( INDEX('1.Clusters'!$C$6:$C$15,MATCH(C418,'1.Clusters'!$B$6:$B$15,0))+INDEX('1.Clusters'!$F$6:$F$15,MATCH(D418,'1.Clusters'!$E$6:$E$15,0))+INDEX('1.Clusters'!$I$6:$I$15,MATCH(E418,'1.Clusters'!$H$6:$H$15,0)))/3,( INDEX('1.Clusters'!$C$6:$C$15,MATCH(C418,'1.Clusters'!$B$6:$B$15,0))+INDEX('1.Clusters'!$F$6:$F$15,MATCH(D418,'1.Clusters'!$E$6:$E$15,0)))/2),3),"")</f>
        <v/>
      </c>
      <c r="Q418" s="79" t="str">
        <f t="shared" si="4"/>
        <v/>
      </c>
    </row>
    <row r="419" ht="15.0" customHeight="1">
      <c r="B419" s="81"/>
      <c r="C419" s="82"/>
      <c r="D419" s="82"/>
      <c r="E419" s="82"/>
      <c r="F419" s="84"/>
      <c r="G419" s="86"/>
      <c r="H419" s="71"/>
      <c r="I419" s="72"/>
      <c r="J419" s="73"/>
      <c r="K419" s="74"/>
      <c r="L419" s="75"/>
      <c r="M419" s="76">
        <f t="shared" si="1"/>
        <v>0</v>
      </c>
      <c r="N419" s="77" t="str">
        <f t="shared" si="2"/>
        <v/>
      </c>
      <c r="O419" s="78" t="str">
        <f t="shared" si="3"/>
        <v/>
      </c>
      <c r="P419" s="78" t="str">
        <f t="array" ref="P419">IFERROR(ROUND(IF('1.Clusters'!$H$3&lt;&gt;"",( INDEX('1.Clusters'!$C$6:$C$15,MATCH(C419,'1.Clusters'!$B$6:$B$15,0))+INDEX('1.Clusters'!$F$6:$F$15,MATCH(D419,'1.Clusters'!$E$6:$E$15,0))+INDEX('1.Clusters'!$I$6:$I$15,MATCH(E419,'1.Clusters'!$H$6:$H$15,0)))/3,( INDEX('1.Clusters'!$C$6:$C$15,MATCH(C419,'1.Clusters'!$B$6:$B$15,0))+INDEX('1.Clusters'!$F$6:$F$15,MATCH(D419,'1.Clusters'!$E$6:$E$15,0)))/2),3),"")</f>
        <v/>
      </c>
      <c r="Q419" s="79" t="str">
        <f t="shared" si="4"/>
        <v/>
      </c>
    </row>
    <row r="420" ht="15.0" customHeight="1">
      <c r="B420" s="81"/>
      <c r="C420" s="82"/>
      <c r="D420" s="82"/>
      <c r="E420" s="82"/>
      <c r="F420" s="84"/>
      <c r="G420" s="85"/>
      <c r="H420" s="71"/>
      <c r="I420" s="72"/>
      <c r="J420" s="73"/>
      <c r="K420" s="74"/>
      <c r="L420" s="75"/>
      <c r="M420" s="76">
        <f t="shared" si="1"/>
        <v>0</v>
      </c>
      <c r="N420" s="77" t="str">
        <f t="shared" si="2"/>
        <v/>
      </c>
      <c r="O420" s="78" t="str">
        <f t="shared" si="3"/>
        <v/>
      </c>
      <c r="P420" s="78" t="str">
        <f t="array" ref="P420">IFERROR(ROUND(IF('1.Clusters'!$H$3&lt;&gt;"",( INDEX('1.Clusters'!$C$6:$C$15,MATCH(C420,'1.Clusters'!$B$6:$B$15,0))+INDEX('1.Clusters'!$F$6:$F$15,MATCH(D420,'1.Clusters'!$E$6:$E$15,0))+INDEX('1.Clusters'!$I$6:$I$15,MATCH(E420,'1.Clusters'!$H$6:$H$15,0)))/3,( INDEX('1.Clusters'!$C$6:$C$15,MATCH(C420,'1.Clusters'!$B$6:$B$15,0))+INDEX('1.Clusters'!$F$6:$F$15,MATCH(D420,'1.Clusters'!$E$6:$E$15,0)))/2),3),"")</f>
        <v/>
      </c>
      <c r="Q420" s="79" t="str">
        <f t="shared" si="4"/>
        <v/>
      </c>
    </row>
    <row r="421" ht="15.0" customHeight="1">
      <c r="B421" s="81"/>
      <c r="C421" s="82"/>
      <c r="D421" s="82"/>
      <c r="E421" s="82"/>
      <c r="F421" s="84"/>
      <c r="G421" s="85"/>
      <c r="H421" s="71"/>
      <c r="I421" s="72"/>
      <c r="J421" s="73"/>
      <c r="K421" s="74"/>
      <c r="L421" s="75"/>
      <c r="M421" s="76">
        <f t="shared" si="1"/>
        <v>0</v>
      </c>
      <c r="N421" s="77" t="str">
        <f t="shared" si="2"/>
        <v/>
      </c>
      <c r="O421" s="78" t="str">
        <f t="shared" si="3"/>
        <v/>
      </c>
      <c r="P421" s="78" t="str">
        <f t="array" ref="P421">IFERROR(ROUND(IF('1.Clusters'!$H$3&lt;&gt;"",( INDEX('1.Clusters'!$C$6:$C$15,MATCH(C421,'1.Clusters'!$B$6:$B$15,0))+INDEX('1.Clusters'!$F$6:$F$15,MATCH(D421,'1.Clusters'!$E$6:$E$15,0))+INDEX('1.Clusters'!$I$6:$I$15,MATCH(E421,'1.Clusters'!$H$6:$H$15,0)))/3,( INDEX('1.Clusters'!$C$6:$C$15,MATCH(C421,'1.Clusters'!$B$6:$B$15,0))+INDEX('1.Clusters'!$F$6:$F$15,MATCH(D421,'1.Clusters'!$E$6:$E$15,0)))/2),3),"")</f>
        <v/>
      </c>
      <c r="Q421" s="79" t="str">
        <f t="shared" si="4"/>
        <v/>
      </c>
    </row>
    <row r="422" ht="15.0" customHeight="1">
      <c r="B422" s="81"/>
      <c r="C422" s="82"/>
      <c r="D422" s="82"/>
      <c r="E422" s="82"/>
      <c r="F422" s="84"/>
      <c r="G422" s="85"/>
      <c r="H422" s="71"/>
      <c r="I422" s="72"/>
      <c r="J422" s="73"/>
      <c r="K422" s="74"/>
      <c r="L422" s="75"/>
      <c r="M422" s="76">
        <f t="shared" si="1"/>
        <v>0</v>
      </c>
      <c r="N422" s="77" t="str">
        <f t="shared" si="2"/>
        <v/>
      </c>
      <c r="O422" s="78" t="str">
        <f t="shared" si="3"/>
        <v/>
      </c>
      <c r="P422" s="78" t="str">
        <f t="array" ref="P422">IFERROR(ROUND(IF('1.Clusters'!$H$3&lt;&gt;"",( INDEX('1.Clusters'!$C$6:$C$15,MATCH(C422,'1.Clusters'!$B$6:$B$15,0))+INDEX('1.Clusters'!$F$6:$F$15,MATCH(D422,'1.Clusters'!$E$6:$E$15,0))+INDEX('1.Clusters'!$I$6:$I$15,MATCH(E422,'1.Clusters'!$H$6:$H$15,0)))/3,( INDEX('1.Clusters'!$C$6:$C$15,MATCH(C422,'1.Clusters'!$B$6:$B$15,0))+INDEX('1.Clusters'!$F$6:$F$15,MATCH(D422,'1.Clusters'!$E$6:$E$15,0)))/2),3),"")</f>
        <v/>
      </c>
      <c r="Q422" s="79" t="str">
        <f t="shared" si="4"/>
        <v/>
      </c>
    </row>
    <row r="423" ht="15.0" customHeight="1">
      <c r="B423" s="81"/>
      <c r="C423" s="82"/>
      <c r="D423" s="82"/>
      <c r="E423" s="82"/>
      <c r="F423" s="84"/>
      <c r="G423" s="85"/>
      <c r="H423" s="71"/>
      <c r="I423" s="72"/>
      <c r="J423" s="73"/>
      <c r="K423" s="74"/>
      <c r="L423" s="75"/>
      <c r="M423" s="76">
        <f t="shared" si="1"/>
        <v>0</v>
      </c>
      <c r="N423" s="77" t="str">
        <f t="shared" si="2"/>
        <v/>
      </c>
      <c r="O423" s="78" t="str">
        <f t="shared" si="3"/>
        <v/>
      </c>
      <c r="P423" s="78" t="str">
        <f t="array" ref="P423">IFERROR(ROUND(IF('1.Clusters'!$H$3&lt;&gt;"",( INDEX('1.Clusters'!$C$6:$C$15,MATCH(C423,'1.Clusters'!$B$6:$B$15,0))+INDEX('1.Clusters'!$F$6:$F$15,MATCH(D423,'1.Clusters'!$E$6:$E$15,0))+INDEX('1.Clusters'!$I$6:$I$15,MATCH(E423,'1.Clusters'!$H$6:$H$15,0)))/3,( INDEX('1.Clusters'!$C$6:$C$15,MATCH(C423,'1.Clusters'!$B$6:$B$15,0))+INDEX('1.Clusters'!$F$6:$F$15,MATCH(D423,'1.Clusters'!$E$6:$E$15,0)))/2),3),"")</f>
        <v/>
      </c>
      <c r="Q423" s="79" t="str">
        <f t="shared" si="4"/>
        <v/>
      </c>
    </row>
    <row r="424" ht="15.0" customHeight="1">
      <c r="B424" s="81"/>
      <c r="C424" s="82"/>
      <c r="D424" s="82"/>
      <c r="E424" s="82"/>
      <c r="F424" s="84"/>
      <c r="G424" s="85"/>
      <c r="H424" s="71"/>
      <c r="I424" s="72"/>
      <c r="J424" s="73"/>
      <c r="K424" s="74"/>
      <c r="L424" s="75"/>
      <c r="M424" s="76">
        <f t="shared" si="1"/>
        <v>0</v>
      </c>
      <c r="N424" s="77" t="str">
        <f t="shared" si="2"/>
        <v/>
      </c>
      <c r="O424" s="78" t="str">
        <f t="shared" si="3"/>
        <v/>
      </c>
      <c r="P424" s="78" t="str">
        <f t="array" ref="P424">IFERROR(ROUND(IF('1.Clusters'!$H$3&lt;&gt;"",( INDEX('1.Clusters'!$C$6:$C$15,MATCH(C424,'1.Clusters'!$B$6:$B$15,0))+INDEX('1.Clusters'!$F$6:$F$15,MATCH(D424,'1.Clusters'!$E$6:$E$15,0))+INDEX('1.Clusters'!$I$6:$I$15,MATCH(E424,'1.Clusters'!$H$6:$H$15,0)))/3,( INDEX('1.Clusters'!$C$6:$C$15,MATCH(C424,'1.Clusters'!$B$6:$B$15,0))+INDEX('1.Clusters'!$F$6:$F$15,MATCH(D424,'1.Clusters'!$E$6:$E$15,0)))/2),3),"")</f>
        <v/>
      </c>
      <c r="Q424" s="79" t="str">
        <f t="shared" si="4"/>
        <v/>
      </c>
    </row>
    <row r="425" ht="15.0" customHeight="1">
      <c r="B425" s="81"/>
      <c r="C425" s="82"/>
      <c r="D425" s="82"/>
      <c r="E425" s="82"/>
      <c r="F425" s="84"/>
      <c r="G425" s="85"/>
      <c r="H425" s="71"/>
      <c r="I425" s="72"/>
      <c r="J425" s="73"/>
      <c r="K425" s="74"/>
      <c r="L425" s="75"/>
      <c r="M425" s="76">
        <f t="shared" si="1"/>
        <v>0</v>
      </c>
      <c r="N425" s="77" t="str">
        <f t="shared" si="2"/>
        <v/>
      </c>
      <c r="O425" s="78" t="str">
        <f t="shared" si="3"/>
        <v/>
      </c>
      <c r="P425" s="78" t="str">
        <f t="array" ref="P425">IFERROR(ROUND(IF('1.Clusters'!$H$3&lt;&gt;"",( INDEX('1.Clusters'!$C$6:$C$15,MATCH(C425,'1.Clusters'!$B$6:$B$15,0))+INDEX('1.Clusters'!$F$6:$F$15,MATCH(D425,'1.Clusters'!$E$6:$E$15,0))+INDEX('1.Clusters'!$I$6:$I$15,MATCH(E425,'1.Clusters'!$H$6:$H$15,0)))/3,( INDEX('1.Clusters'!$C$6:$C$15,MATCH(C425,'1.Clusters'!$B$6:$B$15,0))+INDEX('1.Clusters'!$F$6:$F$15,MATCH(D425,'1.Clusters'!$E$6:$E$15,0)))/2),3),"")</f>
        <v/>
      </c>
      <c r="Q425" s="79" t="str">
        <f t="shared" si="4"/>
        <v/>
      </c>
    </row>
    <row r="426" ht="15.0" customHeight="1">
      <c r="B426" s="81"/>
      <c r="C426" s="82"/>
      <c r="D426" s="82"/>
      <c r="E426" s="82"/>
      <c r="F426" s="84"/>
      <c r="G426" s="85"/>
      <c r="H426" s="71"/>
      <c r="I426" s="72"/>
      <c r="J426" s="73"/>
      <c r="K426" s="74"/>
      <c r="L426" s="75"/>
      <c r="M426" s="76">
        <f t="shared" si="1"/>
        <v>0</v>
      </c>
      <c r="N426" s="77" t="str">
        <f t="shared" si="2"/>
        <v/>
      </c>
      <c r="O426" s="78" t="str">
        <f t="shared" si="3"/>
        <v/>
      </c>
      <c r="P426" s="78" t="str">
        <f t="array" ref="P426">IFERROR(ROUND(IF('1.Clusters'!$H$3&lt;&gt;"",( INDEX('1.Clusters'!$C$6:$C$15,MATCH(C426,'1.Clusters'!$B$6:$B$15,0))+INDEX('1.Clusters'!$F$6:$F$15,MATCH(D426,'1.Clusters'!$E$6:$E$15,0))+INDEX('1.Clusters'!$I$6:$I$15,MATCH(E426,'1.Clusters'!$H$6:$H$15,0)))/3,( INDEX('1.Clusters'!$C$6:$C$15,MATCH(C426,'1.Clusters'!$B$6:$B$15,0))+INDEX('1.Clusters'!$F$6:$F$15,MATCH(D426,'1.Clusters'!$E$6:$E$15,0)))/2),3),"")</f>
        <v/>
      </c>
      <c r="Q426" s="79" t="str">
        <f t="shared" si="4"/>
        <v/>
      </c>
    </row>
    <row r="427" ht="15.0" customHeight="1">
      <c r="B427" s="81"/>
      <c r="C427" s="82"/>
      <c r="D427" s="82"/>
      <c r="E427" s="82"/>
      <c r="F427" s="84"/>
      <c r="G427" s="85"/>
      <c r="H427" s="71"/>
      <c r="I427" s="72"/>
      <c r="J427" s="73"/>
      <c r="K427" s="74"/>
      <c r="L427" s="75"/>
      <c r="M427" s="76">
        <f t="shared" si="1"/>
        <v>0</v>
      </c>
      <c r="N427" s="77" t="str">
        <f t="shared" si="2"/>
        <v/>
      </c>
      <c r="O427" s="78" t="str">
        <f t="shared" si="3"/>
        <v/>
      </c>
      <c r="P427" s="78" t="str">
        <f t="array" ref="P427">IFERROR(ROUND(IF('1.Clusters'!$H$3&lt;&gt;"",( INDEX('1.Clusters'!$C$6:$C$15,MATCH(C427,'1.Clusters'!$B$6:$B$15,0))+INDEX('1.Clusters'!$F$6:$F$15,MATCH(D427,'1.Clusters'!$E$6:$E$15,0))+INDEX('1.Clusters'!$I$6:$I$15,MATCH(E427,'1.Clusters'!$H$6:$H$15,0)))/3,( INDEX('1.Clusters'!$C$6:$C$15,MATCH(C427,'1.Clusters'!$B$6:$B$15,0))+INDEX('1.Clusters'!$F$6:$F$15,MATCH(D427,'1.Clusters'!$E$6:$E$15,0)))/2),3),"")</f>
        <v/>
      </c>
      <c r="Q427" s="79" t="str">
        <f t="shared" si="4"/>
        <v/>
      </c>
    </row>
    <row r="428" ht="15.0" customHeight="1">
      <c r="B428" s="81"/>
      <c r="C428" s="82"/>
      <c r="D428" s="82"/>
      <c r="E428" s="82"/>
      <c r="F428" s="84"/>
      <c r="G428" s="85"/>
      <c r="H428" s="71"/>
      <c r="I428" s="72"/>
      <c r="J428" s="73"/>
      <c r="K428" s="74"/>
      <c r="L428" s="75"/>
      <c r="M428" s="76">
        <f t="shared" si="1"/>
        <v>0</v>
      </c>
      <c r="N428" s="77" t="str">
        <f t="shared" si="2"/>
        <v/>
      </c>
      <c r="O428" s="78" t="str">
        <f t="shared" si="3"/>
        <v/>
      </c>
      <c r="P428" s="78" t="str">
        <f t="array" ref="P428">IFERROR(ROUND(IF('1.Clusters'!$H$3&lt;&gt;"",( INDEX('1.Clusters'!$C$6:$C$15,MATCH(C428,'1.Clusters'!$B$6:$B$15,0))+INDEX('1.Clusters'!$F$6:$F$15,MATCH(D428,'1.Clusters'!$E$6:$E$15,0))+INDEX('1.Clusters'!$I$6:$I$15,MATCH(E428,'1.Clusters'!$H$6:$H$15,0)))/3,( INDEX('1.Clusters'!$C$6:$C$15,MATCH(C428,'1.Clusters'!$B$6:$B$15,0))+INDEX('1.Clusters'!$F$6:$F$15,MATCH(D428,'1.Clusters'!$E$6:$E$15,0)))/2),3),"")</f>
        <v/>
      </c>
      <c r="Q428" s="79" t="str">
        <f t="shared" si="4"/>
        <v/>
      </c>
    </row>
    <row r="429" ht="15.0" customHeight="1">
      <c r="B429" s="81"/>
      <c r="C429" s="82"/>
      <c r="D429" s="82"/>
      <c r="E429" s="82"/>
      <c r="F429" s="84"/>
      <c r="G429" s="85"/>
      <c r="H429" s="71"/>
      <c r="I429" s="72"/>
      <c r="J429" s="73"/>
      <c r="K429" s="74"/>
      <c r="L429" s="75"/>
      <c r="M429" s="76">
        <f t="shared" si="1"/>
        <v>0</v>
      </c>
      <c r="N429" s="77" t="str">
        <f t="shared" si="2"/>
        <v/>
      </c>
      <c r="O429" s="78" t="str">
        <f t="shared" si="3"/>
        <v/>
      </c>
      <c r="P429" s="78" t="str">
        <f t="array" ref="P429">IFERROR(ROUND(IF('1.Clusters'!$H$3&lt;&gt;"",( INDEX('1.Clusters'!$C$6:$C$15,MATCH(C429,'1.Clusters'!$B$6:$B$15,0))+INDEX('1.Clusters'!$F$6:$F$15,MATCH(D429,'1.Clusters'!$E$6:$E$15,0))+INDEX('1.Clusters'!$I$6:$I$15,MATCH(E429,'1.Clusters'!$H$6:$H$15,0)))/3,( INDEX('1.Clusters'!$C$6:$C$15,MATCH(C429,'1.Clusters'!$B$6:$B$15,0))+INDEX('1.Clusters'!$F$6:$F$15,MATCH(D429,'1.Clusters'!$E$6:$E$15,0)))/2),3),"")</f>
        <v/>
      </c>
      <c r="Q429" s="79" t="str">
        <f t="shared" si="4"/>
        <v/>
      </c>
    </row>
    <row r="430" ht="15.0" customHeight="1">
      <c r="B430" s="81"/>
      <c r="C430" s="82"/>
      <c r="D430" s="82"/>
      <c r="E430" s="82"/>
      <c r="F430" s="84"/>
      <c r="G430" s="85"/>
      <c r="H430" s="71"/>
      <c r="I430" s="72"/>
      <c r="J430" s="73"/>
      <c r="K430" s="74"/>
      <c r="L430" s="75"/>
      <c r="M430" s="76">
        <f t="shared" si="1"/>
        <v>0</v>
      </c>
      <c r="N430" s="77" t="str">
        <f t="shared" si="2"/>
        <v/>
      </c>
      <c r="O430" s="78" t="str">
        <f t="shared" si="3"/>
        <v/>
      </c>
      <c r="P430" s="78" t="str">
        <f t="array" ref="P430">IFERROR(ROUND(IF('1.Clusters'!$H$3&lt;&gt;"",( INDEX('1.Clusters'!$C$6:$C$15,MATCH(C430,'1.Clusters'!$B$6:$B$15,0))+INDEX('1.Clusters'!$F$6:$F$15,MATCH(D430,'1.Clusters'!$E$6:$E$15,0))+INDEX('1.Clusters'!$I$6:$I$15,MATCH(E430,'1.Clusters'!$H$6:$H$15,0)))/3,( INDEX('1.Clusters'!$C$6:$C$15,MATCH(C430,'1.Clusters'!$B$6:$B$15,0))+INDEX('1.Clusters'!$F$6:$F$15,MATCH(D430,'1.Clusters'!$E$6:$E$15,0)))/2),3),"")</f>
        <v/>
      </c>
      <c r="Q430" s="79" t="str">
        <f t="shared" si="4"/>
        <v/>
      </c>
    </row>
    <row r="431" ht="15.0" customHeight="1">
      <c r="B431" s="81"/>
      <c r="C431" s="82"/>
      <c r="D431" s="82"/>
      <c r="E431" s="82"/>
      <c r="F431" s="84"/>
      <c r="G431" s="85"/>
      <c r="H431" s="71"/>
      <c r="I431" s="72"/>
      <c r="J431" s="73"/>
      <c r="K431" s="74"/>
      <c r="L431" s="75"/>
      <c r="M431" s="76">
        <f t="shared" si="1"/>
        <v>0</v>
      </c>
      <c r="N431" s="77" t="str">
        <f t="shared" si="2"/>
        <v/>
      </c>
      <c r="O431" s="78" t="str">
        <f t="shared" si="3"/>
        <v/>
      </c>
      <c r="P431" s="78" t="str">
        <f t="array" ref="P431">IFERROR(ROUND(IF('1.Clusters'!$H$3&lt;&gt;"",( INDEX('1.Clusters'!$C$6:$C$15,MATCH(C431,'1.Clusters'!$B$6:$B$15,0))+INDEX('1.Clusters'!$F$6:$F$15,MATCH(D431,'1.Clusters'!$E$6:$E$15,0))+INDEX('1.Clusters'!$I$6:$I$15,MATCH(E431,'1.Clusters'!$H$6:$H$15,0)))/3,( INDEX('1.Clusters'!$C$6:$C$15,MATCH(C431,'1.Clusters'!$B$6:$B$15,0))+INDEX('1.Clusters'!$F$6:$F$15,MATCH(D431,'1.Clusters'!$E$6:$E$15,0)))/2),3),"")</f>
        <v/>
      </c>
      <c r="Q431" s="79" t="str">
        <f t="shared" si="4"/>
        <v/>
      </c>
    </row>
    <row r="432" ht="15.0" customHeight="1">
      <c r="B432" s="81"/>
      <c r="C432" s="82"/>
      <c r="D432" s="82"/>
      <c r="E432" s="82"/>
      <c r="F432" s="84"/>
      <c r="G432" s="85"/>
      <c r="H432" s="71"/>
      <c r="I432" s="72"/>
      <c r="J432" s="73"/>
      <c r="K432" s="74"/>
      <c r="L432" s="75"/>
      <c r="M432" s="76">
        <f t="shared" si="1"/>
        <v>0</v>
      </c>
      <c r="N432" s="77" t="str">
        <f t="shared" si="2"/>
        <v/>
      </c>
      <c r="O432" s="78" t="str">
        <f t="shared" si="3"/>
        <v/>
      </c>
      <c r="P432" s="78" t="str">
        <f t="array" ref="P432">IFERROR(ROUND(IF('1.Clusters'!$H$3&lt;&gt;"",( INDEX('1.Clusters'!$C$6:$C$15,MATCH(C432,'1.Clusters'!$B$6:$B$15,0))+INDEX('1.Clusters'!$F$6:$F$15,MATCH(D432,'1.Clusters'!$E$6:$E$15,0))+INDEX('1.Clusters'!$I$6:$I$15,MATCH(E432,'1.Clusters'!$H$6:$H$15,0)))/3,( INDEX('1.Clusters'!$C$6:$C$15,MATCH(C432,'1.Clusters'!$B$6:$B$15,0))+INDEX('1.Clusters'!$F$6:$F$15,MATCH(D432,'1.Clusters'!$E$6:$E$15,0)))/2),3),"")</f>
        <v/>
      </c>
      <c r="Q432" s="79" t="str">
        <f t="shared" si="4"/>
        <v/>
      </c>
    </row>
    <row r="433" ht="15.0" customHeight="1">
      <c r="B433" s="81"/>
      <c r="C433" s="82"/>
      <c r="D433" s="82"/>
      <c r="E433" s="82"/>
      <c r="F433" s="84"/>
      <c r="G433" s="85"/>
      <c r="H433" s="71"/>
      <c r="I433" s="72"/>
      <c r="J433" s="73"/>
      <c r="K433" s="74"/>
      <c r="L433" s="75"/>
      <c r="M433" s="76">
        <f t="shared" si="1"/>
        <v>0</v>
      </c>
      <c r="N433" s="77" t="str">
        <f t="shared" si="2"/>
        <v/>
      </c>
      <c r="O433" s="78" t="str">
        <f t="shared" si="3"/>
        <v/>
      </c>
      <c r="P433" s="78" t="str">
        <f t="array" ref="P433">IFERROR(ROUND(IF('1.Clusters'!$H$3&lt;&gt;"",( INDEX('1.Clusters'!$C$6:$C$15,MATCH(C433,'1.Clusters'!$B$6:$B$15,0))+INDEX('1.Clusters'!$F$6:$F$15,MATCH(D433,'1.Clusters'!$E$6:$E$15,0))+INDEX('1.Clusters'!$I$6:$I$15,MATCH(E433,'1.Clusters'!$H$6:$H$15,0)))/3,( INDEX('1.Clusters'!$C$6:$C$15,MATCH(C433,'1.Clusters'!$B$6:$B$15,0))+INDEX('1.Clusters'!$F$6:$F$15,MATCH(D433,'1.Clusters'!$E$6:$E$15,0)))/2),3),"")</f>
        <v/>
      </c>
      <c r="Q433" s="79" t="str">
        <f t="shared" si="4"/>
        <v/>
      </c>
    </row>
    <row r="434" ht="15.0" customHeight="1">
      <c r="B434" s="81"/>
      <c r="C434" s="82"/>
      <c r="D434" s="82"/>
      <c r="E434" s="82"/>
      <c r="F434" s="84"/>
      <c r="G434" s="85"/>
      <c r="H434" s="71"/>
      <c r="I434" s="72"/>
      <c r="J434" s="73"/>
      <c r="K434" s="74"/>
      <c r="L434" s="75"/>
      <c r="M434" s="76">
        <f t="shared" si="1"/>
        <v>0</v>
      </c>
      <c r="N434" s="77" t="str">
        <f t="shared" si="2"/>
        <v/>
      </c>
      <c r="O434" s="78" t="str">
        <f t="shared" si="3"/>
        <v/>
      </c>
      <c r="P434" s="78" t="str">
        <f t="array" ref="P434">IFERROR(ROUND(IF('1.Clusters'!$H$3&lt;&gt;"",( INDEX('1.Clusters'!$C$6:$C$15,MATCH(C434,'1.Clusters'!$B$6:$B$15,0))+INDEX('1.Clusters'!$F$6:$F$15,MATCH(D434,'1.Clusters'!$E$6:$E$15,0))+INDEX('1.Clusters'!$I$6:$I$15,MATCH(E434,'1.Clusters'!$H$6:$H$15,0)))/3,( INDEX('1.Clusters'!$C$6:$C$15,MATCH(C434,'1.Clusters'!$B$6:$B$15,0))+INDEX('1.Clusters'!$F$6:$F$15,MATCH(D434,'1.Clusters'!$E$6:$E$15,0)))/2),3),"")</f>
        <v/>
      </c>
      <c r="Q434" s="79" t="str">
        <f t="shared" si="4"/>
        <v/>
      </c>
    </row>
    <row r="435" ht="15.0" customHeight="1">
      <c r="B435" s="81"/>
      <c r="C435" s="82"/>
      <c r="D435" s="82"/>
      <c r="E435" s="82"/>
      <c r="F435" s="84"/>
      <c r="G435" s="86"/>
      <c r="H435" s="71"/>
      <c r="I435" s="72"/>
      <c r="J435" s="73"/>
      <c r="K435" s="74"/>
      <c r="L435" s="75"/>
      <c r="M435" s="76">
        <f t="shared" si="1"/>
        <v>0</v>
      </c>
      <c r="N435" s="77" t="str">
        <f t="shared" si="2"/>
        <v/>
      </c>
      <c r="O435" s="78" t="str">
        <f t="shared" si="3"/>
        <v/>
      </c>
      <c r="P435" s="78" t="str">
        <f t="array" ref="P435">IFERROR(ROUND(IF('1.Clusters'!$H$3&lt;&gt;"",( INDEX('1.Clusters'!$C$6:$C$15,MATCH(C435,'1.Clusters'!$B$6:$B$15,0))+INDEX('1.Clusters'!$F$6:$F$15,MATCH(D435,'1.Clusters'!$E$6:$E$15,0))+INDEX('1.Clusters'!$I$6:$I$15,MATCH(E435,'1.Clusters'!$H$6:$H$15,0)))/3,( INDEX('1.Clusters'!$C$6:$C$15,MATCH(C435,'1.Clusters'!$B$6:$B$15,0))+INDEX('1.Clusters'!$F$6:$F$15,MATCH(D435,'1.Clusters'!$E$6:$E$15,0)))/2),3),"")</f>
        <v/>
      </c>
      <c r="Q435" s="79" t="str">
        <f t="shared" si="4"/>
        <v/>
      </c>
    </row>
    <row r="436" ht="15.0" customHeight="1">
      <c r="B436" s="81"/>
      <c r="C436" s="82"/>
      <c r="D436" s="82"/>
      <c r="E436" s="82"/>
      <c r="F436" s="84"/>
      <c r="G436" s="85"/>
      <c r="H436" s="71"/>
      <c r="I436" s="72"/>
      <c r="J436" s="73"/>
      <c r="K436" s="74"/>
      <c r="L436" s="75"/>
      <c r="M436" s="76">
        <f t="shared" si="1"/>
        <v>0</v>
      </c>
      <c r="N436" s="77" t="str">
        <f t="shared" si="2"/>
        <v/>
      </c>
      <c r="O436" s="78" t="str">
        <f t="shared" si="3"/>
        <v/>
      </c>
      <c r="P436" s="78" t="str">
        <f t="array" ref="P436">IFERROR(ROUND(IF('1.Clusters'!$H$3&lt;&gt;"",( INDEX('1.Clusters'!$C$6:$C$15,MATCH(C436,'1.Clusters'!$B$6:$B$15,0))+INDEX('1.Clusters'!$F$6:$F$15,MATCH(D436,'1.Clusters'!$E$6:$E$15,0))+INDEX('1.Clusters'!$I$6:$I$15,MATCH(E436,'1.Clusters'!$H$6:$H$15,0)))/3,( INDEX('1.Clusters'!$C$6:$C$15,MATCH(C436,'1.Clusters'!$B$6:$B$15,0))+INDEX('1.Clusters'!$F$6:$F$15,MATCH(D436,'1.Clusters'!$E$6:$E$15,0)))/2),3),"")</f>
        <v/>
      </c>
      <c r="Q436" s="79" t="str">
        <f t="shared" si="4"/>
        <v/>
      </c>
    </row>
    <row r="437" ht="15.0" customHeight="1">
      <c r="B437" s="81"/>
      <c r="C437" s="82"/>
      <c r="D437" s="82"/>
      <c r="E437" s="82"/>
      <c r="F437" s="84"/>
      <c r="G437" s="85"/>
      <c r="H437" s="71"/>
      <c r="I437" s="72"/>
      <c r="J437" s="73"/>
      <c r="K437" s="74"/>
      <c r="L437" s="75"/>
      <c r="M437" s="76">
        <f t="shared" si="1"/>
        <v>0</v>
      </c>
      <c r="N437" s="77" t="str">
        <f t="shared" si="2"/>
        <v/>
      </c>
      <c r="O437" s="78" t="str">
        <f t="shared" si="3"/>
        <v/>
      </c>
      <c r="P437" s="78" t="str">
        <f t="array" ref="P437">IFERROR(ROUND(IF('1.Clusters'!$H$3&lt;&gt;"",( INDEX('1.Clusters'!$C$6:$C$15,MATCH(C437,'1.Clusters'!$B$6:$B$15,0))+INDEX('1.Clusters'!$F$6:$F$15,MATCH(D437,'1.Clusters'!$E$6:$E$15,0))+INDEX('1.Clusters'!$I$6:$I$15,MATCH(E437,'1.Clusters'!$H$6:$H$15,0)))/3,( INDEX('1.Clusters'!$C$6:$C$15,MATCH(C437,'1.Clusters'!$B$6:$B$15,0))+INDEX('1.Clusters'!$F$6:$F$15,MATCH(D437,'1.Clusters'!$E$6:$E$15,0)))/2),3),"")</f>
        <v/>
      </c>
      <c r="Q437" s="79" t="str">
        <f t="shared" si="4"/>
        <v/>
      </c>
    </row>
    <row r="438" ht="15.0" customHeight="1">
      <c r="B438" s="81"/>
      <c r="C438" s="82"/>
      <c r="D438" s="82"/>
      <c r="E438" s="82"/>
      <c r="F438" s="84"/>
      <c r="G438" s="85"/>
      <c r="H438" s="71"/>
      <c r="I438" s="72"/>
      <c r="J438" s="73"/>
      <c r="K438" s="74"/>
      <c r="L438" s="75"/>
      <c r="M438" s="76">
        <f t="shared" si="1"/>
        <v>0</v>
      </c>
      <c r="N438" s="77" t="str">
        <f t="shared" si="2"/>
        <v/>
      </c>
      <c r="O438" s="78" t="str">
        <f t="shared" si="3"/>
        <v/>
      </c>
      <c r="P438" s="78" t="str">
        <f t="array" ref="P438">IFERROR(ROUND(IF('1.Clusters'!$H$3&lt;&gt;"",( INDEX('1.Clusters'!$C$6:$C$15,MATCH(C438,'1.Clusters'!$B$6:$B$15,0))+INDEX('1.Clusters'!$F$6:$F$15,MATCH(D438,'1.Clusters'!$E$6:$E$15,0))+INDEX('1.Clusters'!$I$6:$I$15,MATCH(E438,'1.Clusters'!$H$6:$H$15,0)))/3,( INDEX('1.Clusters'!$C$6:$C$15,MATCH(C438,'1.Clusters'!$B$6:$B$15,0))+INDEX('1.Clusters'!$F$6:$F$15,MATCH(D438,'1.Clusters'!$E$6:$E$15,0)))/2),3),"")</f>
        <v/>
      </c>
      <c r="Q438" s="79" t="str">
        <f t="shared" si="4"/>
        <v/>
      </c>
    </row>
    <row r="439" ht="15.0" customHeight="1">
      <c r="B439" s="81"/>
      <c r="C439" s="82"/>
      <c r="D439" s="82"/>
      <c r="E439" s="82"/>
      <c r="F439" s="84"/>
      <c r="G439" s="85"/>
      <c r="H439" s="71"/>
      <c r="I439" s="72"/>
      <c r="J439" s="73"/>
      <c r="K439" s="74"/>
      <c r="L439" s="75"/>
      <c r="M439" s="76">
        <f t="shared" si="1"/>
        <v>0</v>
      </c>
      <c r="N439" s="77" t="str">
        <f t="shared" si="2"/>
        <v/>
      </c>
      <c r="O439" s="78" t="str">
        <f t="shared" si="3"/>
        <v/>
      </c>
      <c r="P439" s="78" t="str">
        <f t="array" ref="P439">IFERROR(ROUND(IF('1.Clusters'!$H$3&lt;&gt;"",( INDEX('1.Clusters'!$C$6:$C$15,MATCH(C439,'1.Clusters'!$B$6:$B$15,0))+INDEX('1.Clusters'!$F$6:$F$15,MATCH(D439,'1.Clusters'!$E$6:$E$15,0))+INDEX('1.Clusters'!$I$6:$I$15,MATCH(E439,'1.Clusters'!$H$6:$H$15,0)))/3,( INDEX('1.Clusters'!$C$6:$C$15,MATCH(C439,'1.Clusters'!$B$6:$B$15,0))+INDEX('1.Clusters'!$F$6:$F$15,MATCH(D439,'1.Clusters'!$E$6:$E$15,0)))/2),3),"")</f>
        <v/>
      </c>
      <c r="Q439" s="79" t="str">
        <f t="shared" si="4"/>
        <v/>
      </c>
    </row>
    <row r="440" ht="15.0" customHeight="1">
      <c r="B440" s="81"/>
      <c r="C440" s="82"/>
      <c r="D440" s="82"/>
      <c r="E440" s="82"/>
      <c r="F440" s="84"/>
      <c r="G440" s="85"/>
      <c r="H440" s="71"/>
      <c r="I440" s="72"/>
      <c r="J440" s="73"/>
      <c r="K440" s="74"/>
      <c r="L440" s="75"/>
      <c r="M440" s="76">
        <f t="shared" si="1"/>
        <v>0</v>
      </c>
      <c r="N440" s="77" t="str">
        <f t="shared" si="2"/>
        <v/>
      </c>
      <c r="O440" s="78" t="str">
        <f t="shared" si="3"/>
        <v/>
      </c>
      <c r="P440" s="78" t="str">
        <f t="array" ref="P440">IFERROR(ROUND(IF('1.Clusters'!$H$3&lt;&gt;"",( INDEX('1.Clusters'!$C$6:$C$15,MATCH(C440,'1.Clusters'!$B$6:$B$15,0))+INDEX('1.Clusters'!$F$6:$F$15,MATCH(D440,'1.Clusters'!$E$6:$E$15,0))+INDEX('1.Clusters'!$I$6:$I$15,MATCH(E440,'1.Clusters'!$H$6:$H$15,0)))/3,( INDEX('1.Clusters'!$C$6:$C$15,MATCH(C440,'1.Clusters'!$B$6:$B$15,0))+INDEX('1.Clusters'!$F$6:$F$15,MATCH(D440,'1.Clusters'!$E$6:$E$15,0)))/2),3),"")</f>
        <v/>
      </c>
      <c r="Q440" s="79" t="str">
        <f t="shared" si="4"/>
        <v/>
      </c>
    </row>
    <row r="441" ht="15.0" customHeight="1">
      <c r="B441" s="81"/>
      <c r="C441" s="82"/>
      <c r="D441" s="82"/>
      <c r="E441" s="82"/>
      <c r="F441" s="84"/>
      <c r="G441" s="85"/>
      <c r="H441" s="71"/>
      <c r="I441" s="72"/>
      <c r="J441" s="73"/>
      <c r="K441" s="74"/>
      <c r="L441" s="75"/>
      <c r="M441" s="76">
        <f t="shared" si="1"/>
        <v>0</v>
      </c>
      <c r="N441" s="77" t="str">
        <f t="shared" si="2"/>
        <v/>
      </c>
      <c r="O441" s="78" t="str">
        <f t="shared" si="3"/>
        <v/>
      </c>
      <c r="P441" s="78" t="str">
        <f t="array" ref="P441">IFERROR(ROUND(IF('1.Clusters'!$H$3&lt;&gt;"",( INDEX('1.Clusters'!$C$6:$C$15,MATCH(C441,'1.Clusters'!$B$6:$B$15,0))+INDEX('1.Clusters'!$F$6:$F$15,MATCH(D441,'1.Clusters'!$E$6:$E$15,0))+INDEX('1.Clusters'!$I$6:$I$15,MATCH(E441,'1.Clusters'!$H$6:$H$15,0)))/3,( INDEX('1.Clusters'!$C$6:$C$15,MATCH(C441,'1.Clusters'!$B$6:$B$15,0))+INDEX('1.Clusters'!$F$6:$F$15,MATCH(D441,'1.Clusters'!$E$6:$E$15,0)))/2),3),"")</f>
        <v/>
      </c>
      <c r="Q441" s="79" t="str">
        <f t="shared" si="4"/>
        <v/>
      </c>
    </row>
    <row r="442" ht="15.0" customHeight="1">
      <c r="B442" s="81"/>
      <c r="C442" s="82"/>
      <c r="D442" s="82"/>
      <c r="E442" s="82"/>
      <c r="F442" s="84"/>
      <c r="G442" s="86"/>
      <c r="H442" s="71"/>
      <c r="I442" s="72"/>
      <c r="J442" s="73"/>
      <c r="K442" s="74"/>
      <c r="L442" s="75"/>
      <c r="M442" s="76">
        <f t="shared" si="1"/>
        <v>0</v>
      </c>
      <c r="N442" s="77" t="str">
        <f t="shared" si="2"/>
        <v/>
      </c>
      <c r="O442" s="78" t="str">
        <f t="shared" si="3"/>
        <v/>
      </c>
      <c r="P442" s="78" t="str">
        <f t="array" ref="P442">IFERROR(ROUND(IF('1.Clusters'!$H$3&lt;&gt;"",( INDEX('1.Clusters'!$C$6:$C$15,MATCH(C442,'1.Clusters'!$B$6:$B$15,0))+INDEX('1.Clusters'!$F$6:$F$15,MATCH(D442,'1.Clusters'!$E$6:$E$15,0))+INDEX('1.Clusters'!$I$6:$I$15,MATCH(E442,'1.Clusters'!$H$6:$H$15,0)))/3,( INDEX('1.Clusters'!$C$6:$C$15,MATCH(C442,'1.Clusters'!$B$6:$B$15,0))+INDEX('1.Clusters'!$F$6:$F$15,MATCH(D442,'1.Clusters'!$E$6:$E$15,0)))/2),3),"")</f>
        <v/>
      </c>
      <c r="Q442" s="79" t="str">
        <f t="shared" si="4"/>
        <v/>
      </c>
    </row>
    <row r="443" ht="15.0" customHeight="1">
      <c r="B443" s="81"/>
      <c r="C443" s="82"/>
      <c r="D443" s="82"/>
      <c r="E443" s="82"/>
      <c r="F443" s="84"/>
      <c r="G443" s="85"/>
      <c r="H443" s="71"/>
      <c r="I443" s="72"/>
      <c r="J443" s="73"/>
      <c r="K443" s="74"/>
      <c r="L443" s="75"/>
      <c r="M443" s="76">
        <f t="shared" si="1"/>
        <v>0</v>
      </c>
      <c r="N443" s="77" t="str">
        <f t="shared" si="2"/>
        <v/>
      </c>
      <c r="O443" s="78" t="str">
        <f t="shared" si="3"/>
        <v/>
      </c>
      <c r="P443" s="78" t="str">
        <f t="array" ref="P443">IFERROR(ROUND(IF('1.Clusters'!$H$3&lt;&gt;"",( INDEX('1.Clusters'!$C$6:$C$15,MATCH(C443,'1.Clusters'!$B$6:$B$15,0))+INDEX('1.Clusters'!$F$6:$F$15,MATCH(D443,'1.Clusters'!$E$6:$E$15,0))+INDEX('1.Clusters'!$I$6:$I$15,MATCH(E443,'1.Clusters'!$H$6:$H$15,0)))/3,( INDEX('1.Clusters'!$C$6:$C$15,MATCH(C443,'1.Clusters'!$B$6:$B$15,0))+INDEX('1.Clusters'!$F$6:$F$15,MATCH(D443,'1.Clusters'!$E$6:$E$15,0)))/2),3),"")</f>
        <v/>
      </c>
      <c r="Q443" s="79" t="str">
        <f t="shared" si="4"/>
        <v/>
      </c>
    </row>
    <row r="444" ht="15.0" customHeight="1">
      <c r="B444" s="81"/>
      <c r="C444" s="82"/>
      <c r="D444" s="82"/>
      <c r="E444" s="82"/>
      <c r="F444" s="84"/>
      <c r="G444" s="85"/>
      <c r="H444" s="71"/>
      <c r="I444" s="72"/>
      <c r="J444" s="73"/>
      <c r="K444" s="74"/>
      <c r="L444" s="75"/>
      <c r="M444" s="76">
        <f t="shared" si="1"/>
        <v>0</v>
      </c>
      <c r="N444" s="77" t="str">
        <f t="shared" si="2"/>
        <v/>
      </c>
      <c r="O444" s="78" t="str">
        <f t="shared" si="3"/>
        <v/>
      </c>
      <c r="P444" s="78" t="str">
        <f t="array" ref="P444">IFERROR(ROUND(IF('1.Clusters'!$H$3&lt;&gt;"",( INDEX('1.Clusters'!$C$6:$C$15,MATCH(C444,'1.Clusters'!$B$6:$B$15,0))+INDEX('1.Clusters'!$F$6:$F$15,MATCH(D444,'1.Clusters'!$E$6:$E$15,0))+INDEX('1.Clusters'!$I$6:$I$15,MATCH(E444,'1.Clusters'!$H$6:$H$15,0)))/3,( INDEX('1.Clusters'!$C$6:$C$15,MATCH(C444,'1.Clusters'!$B$6:$B$15,0))+INDEX('1.Clusters'!$F$6:$F$15,MATCH(D444,'1.Clusters'!$E$6:$E$15,0)))/2),3),"")</f>
        <v/>
      </c>
      <c r="Q444" s="79" t="str">
        <f t="shared" si="4"/>
        <v/>
      </c>
    </row>
    <row r="445" ht="15.0" customHeight="1">
      <c r="B445" s="81"/>
      <c r="C445" s="82"/>
      <c r="D445" s="82"/>
      <c r="E445" s="82"/>
      <c r="F445" s="84"/>
      <c r="G445" s="85"/>
      <c r="H445" s="71"/>
      <c r="I445" s="72"/>
      <c r="J445" s="73"/>
      <c r="K445" s="74"/>
      <c r="L445" s="75"/>
      <c r="M445" s="76">
        <f t="shared" si="1"/>
        <v>0</v>
      </c>
      <c r="N445" s="77" t="str">
        <f t="shared" si="2"/>
        <v/>
      </c>
      <c r="O445" s="78" t="str">
        <f t="shared" si="3"/>
        <v/>
      </c>
      <c r="P445" s="78" t="str">
        <f t="array" ref="P445">IFERROR(ROUND(IF('1.Clusters'!$H$3&lt;&gt;"",( INDEX('1.Clusters'!$C$6:$C$15,MATCH(C445,'1.Clusters'!$B$6:$B$15,0))+INDEX('1.Clusters'!$F$6:$F$15,MATCH(D445,'1.Clusters'!$E$6:$E$15,0))+INDEX('1.Clusters'!$I$6:$I$15,MATCH(E445,'1.Clusters'!$H$6:$H$15,0)))/3,( INDEX('1.Clusters'!$C$6:$C$15,MATCH(C445,'1.Clusters'!$B$6:$B$15,0))+INDEX('1.Clusters'!$F$6:$F$15,MATCH(D445,'1.Clusters'!$E$6:$E$15,0)))/2),3),"")</f>
        <v/>
      </c>
      <c r="Q445" s="79" t="str">
        <f t="shared" si="4"/>
        <v/>
      </c>
    </row>
    <row r="446" ht="15.0" customHeight="1">
      <c r="B446" s="81"/>
      <c r="C446" s="82"/>
      <c r="D446" s="82"/>
      <c r="E446" s="82"/>
      <c r="F446" s="84"/>
      <c r="G446" s="85"/>
      <c r="H446" s="71"/>
      <c r="I446" s="72"/>
      <c r="J446" s="73"/>
      <c r="K446" s="74"/>
      <c r="L446" s="75"/>
      <c r="M446" s="76">
        <f t="shared" si="1"/>
        <v>0</v>
      </c>
      <c r="N446" s="77" t="str">
        <f t="shared" si="2"/>
        <v/>
      </c>
      <c r="O446" s="78" t="str">
        <f t="shared" si="3"/>
        <v/>
      </c>
      <c r="P446" s="78" t="str">
        <f t="array" ref="P446">IFERROR(ROUND(IF('1.Clusters'!$H$3&lt;&gt;"",( INDEX('1.Clusters'!$C$6:$C$15,MATCH(C446,'1.Clusters'!$B$6:$B$15,0))+INDEX('1.Clusters'!$F$6:$F$15,MATCH(D446,'1.Clusters'!$E$6:$E$15,0))+INDEX('1.Clusters'!$I$6:$I$15,MATCH(E446,'1.Clusters'!$H$6:$H$15,0)))/3,( INDEX('1.Clusters'!$C$6:$C$15,MATCH(C446,'1.Clusters'!$B$6:$B$15,0))+INDEX('1.Clusters'!$F$6:$F$15,MATCH(D446,'1.Clusters'!$E$6:$E$15,0)))/2),3),"")</f>
        <v/>
      </c>
      <c r="Q446" s="79" t="str">
        <f t="shared" si="4"/>
        <v/>
      </c>
    </row>
    <row r="447" ht="15.0" customHeight="1">
      <c r="B447" s="81"/>
      <c r="C447" s="82"/>
      <c r="D447" s="82"/>
      <c r="E447" s="82"/>
      <c r="F447" s="84"/>
      <c r="G447" s="85"/>
      <c r="H447" s="71"/>
      <c r="I447" s="72"/>
      <c r="J447" s="73"/>
      <c r="K447" s="74"/>
      <c r="L447" s="75"/>
      <c r="M447" s="76">
        <f t="shared" si="1"/>
        <v>0</v>
      </c>
      <c r="N447" s="77" t="str">
        <f t="shared" si="2"/>
        <v/>
      </c>
      <c r="O447" s="78" t="str">
        <f t="shared" si="3"/>
        <v/>
      </c>
      <c r="P447" s="78" t="str">
        <f t="array" ref="P447">IFERROR(ROUND(IF('1.Clusters'!$H$3&lt;&gt;"",( INDEX('1.Clusters'!$C$6:$C$15,MATCH(C447,'1.Clusters'!$B$6:$B$15,0))+INDEX('1.Clusters'!$F$6:$F$15,MATCH(D447,'1.Clusters'!$E$6:$E$15,0))+INDEX('1.Clusters'!$I$6:$I$15,MATCH(E447,'1.Clusters'!$H$6:$H$15,0)))/3,( INDEX('1.Clusters'!$C$6:$C$15,MATCH(C447,'1.Clusters'!$B$6:$B$15,0))+INDEX('1.Clusters'!$F$6:$F$15,MATCH(D447,'1.Clusters'!$E$6:$E$15,0)))/2),3),"")</f>
        <v/>
      </c>
      <c r="Q447" s="79" t="str">
        <f t="shared" si="4"/>
        <v/>
      </c>
    </row>
    <row r="448" ht="15.0" customHeight="1">
      <c r="B448" s="81"/>
      <c r="C448" s="82"/>
      <c r="D448" s="82"/>
      <c r="E448" s="82"/>
      <c r="F448" s="84"/>
      <c r="G448" s="85"/>
      <c r="H448" s="71"/>
      <c r="I448" s="72"/>
      <c r="J448" s="73"/>
      <c r="K448" s="74"/>
      <c r="L448" s="75"/>
      <c r="M448" s="76">
        <f t="shared" si="1"/>
        <v>0</v>
      </c>
      <c r="N448" s="77" t="str">
        <f t="shared" si="2"/>
        <v/>
      </c>
      <c r="O448" s="78" t="str">
        <f t="shared" si="3"/>
        <v/>
      </c>
      <c r="P448" s="78" t="str">
        <f t="array" ref="P448">IFERROR(ROUND(IF('1.Clusters'!$H$3&lt;&gt;"",( INDEX('1.Clusters'!$C$6:$C$15,MATCH(C448,'1.Clusters'!$B$6:$B$15,0))+INDEX('1.Clusters'!$F$6:$F$15,MATCH(D448,'1.Clusters'!$E$6:$E$15,0))+INDEX('1.Clusters'!$I$6:$I$15,MATCH(E448,'1.Clusters'!$H$6:$H$15,0)))/3,( INDEX('1.Clusters'!$C$6:$C$15,MATCH(C448,'1.Clusters'!$B$6:$B$15,0))+INDEX('1.Clusters'!$F$6:$F$15,MATCH(D448,'1.Clusters'!$E$6:$E$15,0)))/2),3),"")</f>
        <v/>
      </c>
      <c r="Q448" s="79" t="str">
        <f t="shared" si="4"/>
        <v/>
      </c>
    </row>
    <row r="449" ht="15.0" customHeight="1">
      <c r="B449" s="81"/>
      <c r="C449" s="82"/>
      <c r="D449" s="82"/>
      <c r="E449" s="82"/>
      <c r="F449" s="84"/>
      <c r="G449" s="85"/>
      <c r="H449" s="71"/>
      <c r="I449" s="72"/>
      <c r="J449" s="73"/>
      <c r="K449" s="74"/>
      <c r="L449" s="75"/>
      <c r="M449" s="76">
        <f t="shared" si="1"/>
        <v>0</v>
      </c>
      <c r="N449" s="77" t="str">
        <f t="shared" si="2"/>
        <v/>
      </c>
      <c r="O449" s="78" t="str">
        <f t="shared" si="3"/>
        <v/>
      </c>
      <c r="P449" s="78" t="str">
        <f t="array" ref="P449">IFERROR(ROUND(IF('1.Clusters'!$H$3&lt;&gt;"",( INDEX('1.Clusters'!$C$6:$C$15,MATCH(C449,'1.Clusters'!$B$6:$B$15,0))+INDEX('1.Clusters'!$F$6:$F$15,MATCH(D449,'1.Clusters'!$E$6:$E$15,0))+INDEX('1.Clusters'!$I$6:$I$15,MATCH(E449,'1.Clusters'!$H$6:$H$15,0)))/3,( INDEX('1.Clusters'!$C$6:$C$15,MATCH(C449,'1.Clusters'!$B$6:$B$15,0))+INDEX('1.Clusters'!$F$6:$F$15,MATCH(D449,'1.Clusters'!$E$6:$E$15,0)))/2),3),"")</f>
        <v/>
      </c>
      <c r="Q449" s="79" t="str">
        <f t="shared" si="4"/>
        <v/>
      </c>
    </row>
    <row r="450" ht="15.0" customHeight="1">
      <c r="B450" s="81"/>
      <c r="C450" s="82"/>
      <c r="D450" s="82"/>
      <c r="E450" s="82"/>
      <c r="F450" s="84"/>
      <c r="G450" s="85"/>
      <c r="H450" s="71"/>
      <c r="I450" s="72"/>
      <c r="J450" s="73"/>
      <c r="K450" s="74"/>
      <c r="L450" s="75"/>
      <c r="M450" s="76">
        <f t="shared" si="1"/>
        <v>0</v>
      </c>
      <c r="N450" s="77" t="str">
        <f t="shared" si="2"/>
        <v/>
      </c>
      <c r="O450" s="78" t="str">
        <f t="shared" si="3"/>
        <v/>
      </c>
      <c r="P450" s="78" t="str">
        <f t="array" ref="P450">IFERROR(ROUND(IF('1.Clusters'!$H$3&lt;&gt;"",( INDEX('1.Clusters'!$C$6:$C$15,MATCH(C450,'1.Clusters'!$B$6:$B$15,0))+INDEX('1.Clusters'!$F$6:$F$15,MATCH(D450,'1.Clusters'!$E$6:$E$15,0))+INDEX('1.Clusters'!$I$6:$I$15,MATCH(E450,'1.Clusters'!$H$6:$H$15,0)))/3,( INDEX('1.Clusters'!$C$6:$C$15,MATCH(C450,'1.Clusters'!$B$6:$B$15,0))+INDEX('1.Clusters'!$F$6:$F$15,MATCH(D450,'1.Clusters'!$E$6:$E$15,0)))/2),3),"")</f>
        <v/>
      </c>
      <c r="Q450" s="79" t="str">
        <f t="shared" si="4"/>
        <v/>
      </c>
    </row>
    <row r="451" ht="15.0" customHeight="1">
      <c r="B451" s="81"/>
      <c r="C451" s="82"/>
      <c r="D451" s="82"/>
      <c r="E451" s="82"/>
      <c r="F451" s="84"/>
      <c r="G451" s="85"/>
      <c r="H451" s="71"/>
      <c r="I451" s="72"/>
      <c r="J451" s="73"/>
      <c r="K451" s="74"/>
      <c r="L451" s="75"/>
      <c r="M451" s="76">
        <f t="shared" si="1"/>
        <v>0</v>
      </c>
      <c r="N451" s="77" t="str">
        <f t="shared" si="2"/>
        <v/>
      </c>
      <c r="O451" s="78" t="str">
        <f t="shared" si="3"/>
        <v/>
      </c>
      <c r="P451" s="78" t="str">
        <f t="array" ref="P451">IFERROR(ROUND(IF('1.Clusters'!$H$3&lt;&gt;"",( INDEX('1.Clusters'!$C$6:$C$15,MATCH(C451,'1.Clusters'!$B$6:$B$15,0))+INDEX('1.Clusters'!$F$6:$F$15,MATCH(D451,'1.Clusters'!$E$6:$E$15,0))+INDEX('1.Clusters'!$I$6:$I$15,MATCH(E451,'1.Clusters'!$H$6:$H$15,0)))/3,( INDEX('1.Clusters'!$C$6:$C$15,MATCH(C451,'1.Clusters'!$B$6:$B$15,0))+INDEX('1.Clusters'!$F$6:$F$15,MATCH(D451,'1.Clusters'!$E$6:$E$15,0)))/2),3),"")</f>
        <v/>
      </c>
      <c r="Q451" s="79" t="str">
        <f t="shared" si="4"/>
        <v/>
      </c>
    </row>
    <row r="452" ht="15.0" customHeight="1">
      <c r="B452" s="81"/>
      <c r="C452" s="82"/>
      <c r="D452" s="82"/>
      <c r="E452" s="82"/>
      <c r="F452" s="84"/>
      <c r="G452" s="85"/>
      <c r="H452" s="71"/>
      <c r="I452" s="72"/>
      <c r="J452" s="73"/>
      <c r="K452" s="74"/>
      <c r="L452" s="75"/>
      <c r="M452" s="76">
        <f t="shared" si="1"/>
        <v>0</v>
      </c>
      <c r="N452" s="77" t="str">
        <f t="shared" si="2"/>
        <v/>
      </c>
      <c r="O452" s="78" t="str">
        <f t="shared" si="3"/>
        <v/>
      </c>
      <c r="P452" s="78" t="str">
        <f t="array" ref="P452">IFERROR(ROUND(IF('1.Clusters'!$H$3&lt;&gt;"",( INDEX('1.Clusters'!$C$6:$C$15,MATCH(C452,'1.Clusters'!$B$6:$B$15,0))+INDEX('1.Clusters'!$F$6:$F$15,MATCH(D452,'1.Clusters'!$E$6:$E$15,0))+INDEX('1.Clusters'!$I$6:$I$15,MATCH(E452,'1.Clusters'!$H$6:$H$15,0)))/3,( INDEX('1.Clusters'!$C$6:$C$15,MATCH(C452,'1.Clusters'!$B$6:$B$15,0))+INDEX('1.Clusters'!$F$6:$F$15,MATCH(D452,'1.Clusters'!$E$6:$E$15,0)))/2),3),"")</f>
        <v/>
      </c>
      <c r="Q452" s="79" t="str">
        <f t="shared" si="4"/>
        <v/>
      </c>
    </row>
    <row r="453" ht="15.0" customHeight="1">
      <c r="B453" s="81"/>
      <c r="C453" s="82"/>
      <c r="D453" s="82"/>
      <c r="E453" s="82"/>
      <c r="F453" s="84"/>
      <c r="G453" s="85"/>
      <c r="H453" s="71"/>
      <c r="I453" s="72"/>
      <c r="J453" s="73"/>
      <c r="K453" s="74"/>
      <c r="L453" s="75"/>
      <c r="M453" s="76">
        <f t="shared" si="1"/>
        <v>0</v>
      </c>
      <c r="N453" s="77" t="str">
        <f t="shared" si="2"/>
        <v/>
      </c>
      <c r="O453" s="78" t="str">
        <f t="shared" si="3"/>
        <v/>
      </c>
      <c r="P453" s="78" t="str">
        <f t="array" ref="P453">IFERROR(ROUND(IF('1.Clusters'!$H$3&lt;&gt;"",( INDEX('1.Clusters'!$C$6:$C$15,MATCH(C453,'1.Clusters'!$B$6:$B$15,0))+INDEX('1.Clusters'!$F$6:$F$15,MATCH(D453,'1.Clusters'!$E$6:$E$15,0))+INDEX('1.Clusters'!$I$6:$I$15,MATCH(E453,'1.Clusters'!$H$6:$H$15,0)))/3,( INDEX('1.Clusters'!$C$6:$C$15,MATCH(C453,'1.Clusters'!$B$6:$B$15,0))+INDEX('1.Clusters'!$F$6:$F$15,MATCH(D453,'1.Clusters'!$E$6:$E$15,0)))/2),3),"")</f>
        <v/>
      </c>
      <c r="Q453" s="79" t="str">
        <f t="shared" si="4"/>
        <v/>
      </c>
    </row>
    <row r="454" ht="15.0" customHeight="1">
      <c r="B454" s="81"/>
      <c r="C454" s="82"/>
      <c r="D454" s="82"/>
      <c r="E454" s="82"/>
      <c r="F454" s="84"/>
      <c r="G454" s="85"/>
      <c r="H454" s="71"/>
      <c r="I454" s="72"/>
      <c r="J454" s="73"/>
      <c r="K454" s="74"/>
      <c r="L454" s="75"/>
      <c r="M454" s="76">
        <f t="shared" si="1"/>
        <v>0</v>
      </c>
      <c r="N454" s="77" t="str">
        <f t="shared" si="2"/>
        <v/>
      </c>
      <c r="O454" s="78" t="str">
        <f t="shared" si="3"/>
        <v/>
      </c>
      <c r="P454" s="78" t="str">
        <f t="array" ref="P454">IFERROR(ROUND(IF('1.Clusters'!$H$3&lt;&gt;"",( INDEX('1.Clusters'!$C$6:$C$15,MATCH(C454,'1.Clusters'!$B$6:$B$15,0))+INDEX('1.Clusters'!$F$6:$F$15,MATCH(D454,'1.Clusters'!$E$6:$E$15,0))+INDEX('1.Clusters'!$I$6:$I$15,MATCH(E454,'1.Clusters'!$H$6:$H$15,0)))/3,( INDEX('1.Clusters'!$C$6:$C$15,MATCH(C454,'1.Clusters'!$B$6:$B$15,0))+INDEX('1.Clusters'!$F$6:$F$15,MATCH(D454,'1.Clusters'!$E$6:$E$15,0)))/2),3),"")</f>
        <v/>
      </c>
      <c r="Q454" s="79" t="str">
        <f t="shared" si="4"/>
        <v/>
      </c>
    </row>
    <row r="455" ht="15.0" customHeight="1">
      <c r="B455" s="81"/>
      <c r="C455" s="82"/>
      <c r="D455" s="82"/>
      <c r="E455" s="82"/>
      <c r="F455" s="84"/>
      <c r="G455" s="85"/>
      <c r="H455" s="71"/>
      <c r="I455" s="72"/>
      <c r="J455" s="73"/>
      <c r="K455" s="74"/>
      <c r="L455" s="75"/>
      <c r="M455" s="76">
        <f t="shared" si="1"/>
        <v>0</v>
      </c>
      <c r="N455" s="77" t="str">
        <f t="shared" si="2"/>
        <v/>
      </c>
      <c r="O455" s="78" t="str">
        <f t="shared" si="3"/>
        <v/>
      </c>
      <c r="P455" s="78" t="str">
        <f t="array" ref="P455">IFERROR(ROUND(IF('1.Clusters'!$H$3&lt;&gt;"",( INDEX('1.Clusters'!$C$6:$C$15,MATCH(C455,'1.Clusters'!$B$6:$B$15,0))+INDEX('1.Clusters'!$F$6:$F$15,MATCH(D455,'1.Clusters'!$E$6:$E$15,0))+INDEX('1.Clusters'!$I$6:$I$15,MATCH(E455,'1.Clusters'!$H$6:$H$15,0)))/3,( INDEX('1.Clusters'!$C$6:$C$15,MATCH(C455,'1.Clusters'!$B$6:$B$15,0))+INDEX('1.Clusters'!$F$6:$F$15,MATCH(D455,'1.Clusters'!$E$6:$E$15,0)))/2),3),"")</f>
        <v/>
      </c>
      <c r="Q455" s="79" t="str">
        <f t="shared" si="4"/>
        <v/>
      </c>
    </row>
    <row r="456" ht="15.0" customHeight="1">
      <c r="B456" s="81"/>
      <c r="C456" s="82"/>
      <c r="D456" s="82"/>
      <c r="E456" s="82"/>
      <c r="F456" s="84"/>
      <c r="G456" s="85"/>
      <c r="H456" s="71"/>
      <c r="I456" s="72"/>
      <c r="J456" s="73"/>
      <c r="K456" s="74"/>
      <c r="L456" s="75"/>
      <c r="M456" s="76">
        <f t="shared" si="1"/>
        <v>0</v>
      </c>
      <c r="N456" s="77" t="str">
        <f t="shared" si="2"/>
        <v/>
      </c>
      <c r="O456" s="78" t="str">
        <f t="shared" si="3"/>
        <v/>
      </c>
      <c r="P456" s="78" t="str">
        <f t="array" ref="P456">IFERROR(ROUND(IF('1.Clusters'!$H$3&lt;&gt;"",( INDEX('1.Clusters'!$C$6:$C$15,MATCH(C456,'1.Clusters'!$B$6:$B$15,0))+INDEX('1.Clusters'!$F$6:$F$15,MATCH(D456,'1.Clusters'!$E$6:$E$15,0))+INDEX('1.Clusters'!$I$6:$I$15,MATCH(E456,'1.Clusters'!$H$6:$H$15,0)))/3,( INDEX('1.Clusters'!$C$6:$C$15,MATCH(C456,'1.Clusters'!$B$6:$B$15,0))+INDEX('1.Clusters'!$F$6:$F$15,MATCH(D456,'1.Clusters'!$E$6:$E$15,0)))/2),3),"")</f>
        <v/>
      </c>
      <c r="Q456" s="79" t="str">
        <f t="shared" si="4"/>
        <v/>
      </c>
    </row>
    <row r="457" ht="15.0" customHeight="1">
      <c r="B457" s="81"/>
      <c r="C457" s="82"/>
      <c r="D457" s="82"/>
      <c r="E457" s="82"/>
      <c r="F457" s="84"/>
      <c r="G457" s="85"/>
      <c r="H457" s="71"/>
      <c r="I457" s="72"/>
      <c r="J457" s="73"/>
      <c r="K457" s="74"/>
      <c r="L457" s="75"/>
      <c r="M457" s="76">
        <f t="shared" si="1"/>
        <v>0</v>
      </c>
      <c r="N457" s="77" t="str">
        <f t="shared" si="2"/>
        <v/>
      </c>
      <c r="O457" s="78" t="str">
        <f t="shared" si="3"/>
        <v/>
      </c>
      <c r="P457" s="78" t="str">
        <f t="array" ref="P457">IFERROR(ROUND(IF('1.Clusters'!$H$3&lt;&gt;"",( INDEX('1.Clusters'!$C$6:$C$15,MATCH(C457,'1.Clusters'!$B$6:$B$15,0))+INDEX('1.Clusters'!$F$6:$F$15,MATCH(D457,'1.Clusters'!$E$6:$E$15,0))+INDEX('1.Clusters'!$I$6:$I$15,MATCH(E457,'1.Clusters'!$H$6:$H$15,0)))/3,( INDEX('1.Clusters'!$C$6:$C$15,MATCH(C457,'1.Clusters'!$B$6:$B$15,0))+INDEX('1.Clusters'!$F$6:$F$15,MATCH(D457,'1.Clusters'!$E$6:$E$15,0)))/2),3),"")</f>
        <v/>
      </c>
      <c r="Q457" s="79" t="str">
        <f t="shared" si="4"/>
        <v/>
      </c>
    </row>
    <row r="458" ht="15.0" customHeight="1">
      <c r="B458" s="81"/>
      <c r="C458" s="82"/>
      <c r="D458" s="82"/>
      <c r="E458" s="82"/>
      <c r="F458" s="84"/>
      <c r="G458" s="85"/>
      <c r="H458" s="71"/>
      <c r="I458" s="72"/>
      <c r="J458" s="73"/>
      <c r="K458" s="74"/>
      <c r="L458" s="75"/>
      <c r="M458" s="76">
        <f t="shared" si="1"/>
        <v>0</v>
      </c>
      <c r="N458" s="77" t="str">
        <f t="shared" si="2"/>
        <v/>
      </c>
      <c r="O458" s="78" t="str">
        <f t="shared" si="3"/>
        <v/>
      </c>
      <c r="P458" s="78" t="str">
        <f t="array" ref="P458">IFERROR(ROUND(IF('1.Clusters'!$H$3&lt;&gt;"",( INDEX('1.Clusters'!$C$6:$C$15,MATCH(C458,'1.Clusters'!$B$6:$B$15,0))+INDEX('1.Clusters'!$F$6:$F$15,MATCH(D458,'1.Clusters'!$E$6:$E$15,0))+INDEX('1.Clusters'!$I$6:$I$15,MATCH(E458,'1.Clusters'!$H$6:$H$15,0)))/3,( INDEX('1.Clusters'!$C$6:$C$15,MATCH(C458,'1.Clusters'!$B$6:$B$15,0))+INDEX('1.Clusters'!$F$6:$F$15,MATCH(D458,'1.Clusters'!$E$6:$E$15,0)))/2),3),"")</f>
        <v/>
      </c>
      <c r="Q458" s="79" t="str">
        <f t="shared" si="4"/>
        <v/>
      </c>
    </row>
    <row r="459" ht="15.0" customHeight="1">
      <c r="B459" s="81"/>
      <c r="C459" s="82"/>
      <c r="D459" s="82"/>
      <c r="E459" s="82"/>
      <c r="F459" s="84"/>
      <c r="G459" s="85"/>
      <c r="H459" s="71"/>
      <c r="I459" s="72"/>
      <c r="J459" s="73"/>
      <c r="K459" s="74"/>
      <c r="L459" s="75"/>
      <c r="M459" s="76">
        <f t="shared" si="1"/>
        <v>0</v>
      </c>
      <c r="N459" s="77" t="str">
        <f t="shared" si="2"/>
        <v/>
      </c>
      <c r="O459" s="78" t="str">
        <f t="shared" si="3"/>
        <v/>
      </c>
      <c r="P459" s="78" t="str">
        <f t="array" ref="P459">IFERROR(ROUND(IF('1.Clusters'!$H$3&lt;&gt;"",( INDEX('1.Clusters'!$C$6:$C$15,MATCH(C459,'1.Clusters'!$B$6:$B$15,0))+INDEX('1.Clusters'!$F$6:$F$15,MATCH(D459,'1.Clusters'!$E$6:$E$15,0))+INDEX('1.Clusters'!$I$6:$I$15,MATCH(E459,'1.Clusters'!$H$6:$H$15,0)))/3,( INDEX('1.Clusters'!$C$6:$C$15,MATCH(C459,'1.Clusters'!$B$6:$B$15,0))+INDEX('1.Clusters'!$F$6:$F$15,MATCH(D459,'1.Clusters'!$E$6:$E$15,0)))/2),3),"")</f>
        <v/>
      </c>
      <c r="Q459" s="79" t="str">
        <f t="shared" si="4"/>
        <v/>
      </c>
    </row>
    <row r="460" ht="15.0" customHeight="1">
      <c r="B460" s="81"/>
      <c r="C460" s="82"/>
      <c r="D460" s="82"/>
      <c r="E460" s="82"/>
      <c r="F460" s="84"/>
      <c r="G460" s="85"/>
      <c r="H460" s="71"/>
      <c r="I460" s="72"/>
      <c r="J460" s="73"/>
      <c r="K460" s="74"/>
      <c r="L460" s="75"/>
      <c r="M460" s="76">
        <f t="shared" si="1"/>
        <v>0</v>
      </c>
      <c r="N460" s="77" t="str">
        <f t="shared" si="2"/>
        <v/>
      </c>
      <c r="O460" s="78" t="str">
        <f t="shared" si="3"/>
        <v/>
      </c>
      <c r="P460" s="78" t="str">
        <f t="array" ref="P460">IFERROR(ROUND(IF('1.Clusters'!$H$3&lt;&gt;"",( INDEX('1.Clusters'!$C$6:$C$15,MATCH(C460,'1.Clusters'!$B$6:$B$15,0))+INDEX('1.Clusters'!$F$6:$F$15,MATCH(D460,'1.Clusters'!$E$6:$E$15,0))+INDEX('1.Clusters'!$I$6:$I$15,MATCH(E460,'1.Clusters'!$H$6:$H$15,0)))/3,( INDEX('1.Clusters'!$C$6:$C$15,MATCH(C460,'1.Clusters'!$B$6:$B$15,0))+INDEX('1.Clusters'!$F$6:$F$15,MATCH(D460,'1.Clusters'!$E$6:$E$15,0)))/2),3),"")</f>
        <v/>
      </c>
      <c r="Q460" s="79" t="str">
        <f t="shared" si="4"/>
        <v/>
      </c>
    </row>
    <row r="461" ht="15.0" customHeight="1">
      <c r="B461" s="81"/>
      <c r="C461" s="82"/>
      <c r="D461" s="82"/>
      <c r="E461" s="82"/>
      <c r="F461" s="84"/>
      <c r="G461" s="85"/>
      <c r="H461" s="71"/>
      <c r="I461" s="72"/>
      <c r="J461" s="73"/>
      <c r="K461" s="74"/>
      <c r="L461" s="75"/>
      <c r="M461" s="76">
        <f t="shared" si="1"/>
        <v>0</v>
      </c>
      <c r="N461" s="77" t="str">
        <f t="shared" si="2"/>
        <v/>
      </c>
      <c r="O461" s="78" t="str">
        <f t="shared" si="3"/>
        <v/>
      </c>
      <c r="P461" s="78" t="str">
        <f t="array" ref="P461">IFERROR(ROUND(IF('1.Clusters'!$H$3&lt;&gt;"",( INDEX('1.Clusters'!$C$6:$C$15,MATCH(C461,'1.Clusters'!$B$6:$B$15,0))+INDEX('1.Clusters'!$F$6:$F$15,MATCH(D461,'1.Clusters'!$E$6:$E$15,0))+INDEX('1.Clusters'!$I$6:$I$15,MATCH(E461,'1.Clusters'!$H$6:$H$15,0)))/3,( INDEX('1.Clusters'!$C$6:$C$15,MATCH(C461,'1.Clusters'!$B$6:$B$15,0))+INDEX('1.Clusters'!$F$6:$F$15,MATCH(D461,'1.Clusters'!$E$6:$E$15,0)))/2),3),"")</f>
        <v/>
      </c>
      <c r="Q461" s="79" t="str">
        <f t="shared" si="4"/>
        <v/>
      </c>
    </row>
    <row r="462" ht="15.0" customHeight="1">
      <c r="B462" s="81"/>
      <c r="C462" s="82"/>
      <c r="D462" s="82"/>
      <c r="E462" s="82"/>
      <c r="F462" s="84"/>
      <c r="G462" s="85"/>
      <c r="H462" s="71"/>
      <c r="I462" s="72"/>
      <c r="J462" s="73"/>
      <c r="K462" s="74"/>
      <c r="L462" s="75"/>
      <c r="M462" s="76">
        <f t="shared" si="1"/>
        <v>0</v>
      </c>
      <c r="N462" s="77" t="str">
        <f t="shared" si="2"/>
        <v/>
      </c>
      <c r="O462" s="78" t="str">
        <f t="shared" si="3"/>
        <v/>
      </c>
      <c r="P462" s="78" t="str">
        <f t="array" ref="P462">IFERROR(ROUND(IF('1.Clusters'!$H$3&lt;&gt;"",( INDEX('1.Clusters'!$C$6:$C$15,MATCH(C462,'1.Clusters'!$B$6:$B$15,0))+INDEX('1.Clusters'!$F$6:$F$15,MATCH(D462,'1.Clusters'!$E$6:$E$15,0))+INDEX('1.Clusters'!$I$6:$I$15,MATCH(E462,'1.Clusters'!$H$6:$H$15,0)))/3,( INDEX('1.Clusters'!$C$6:$C$15,MATCH(C462,'1.Clusters'!$B$6:$B$15,0))+INDEX('1.Clusters'!$F$6:$F$15,MATCH(D462,'1.Clusters'!$E$6:$E$15,0)))/2),3),"")</f>
        <v/>
      </c>
      <c r="Q462" s="79" t="str">
        <f t="shared" si="4"/>
        <v/>
      </c>
    </row>
    <row r="463" ht="15.0" customHeight="1">
      <c r="B463" s="81"/>
      <c r="C463" s="82"/>
      <c r="D463" s="82"/>
      <c r="E463" s="82"/>
      <c r="F463" s="84"/>
      <c r="G463" s="85"/>
      <c r="H463" s="71"/>
      <c r="I463" s="72"/>
      <c r="J463" s="73"/>
      <c r="K463" s="74"/>
      <c r="L463" s="75"/>
      <c r="M463" s="76">
        <f t="shared" si="1"/>
        <v>0</v>
      </c>
      <c r="N463" s="77" t="str">
        <f t="shared" si="2"/>
        <v/>
      </c>
      <c r="O463" s="78" t="str">
        <f t="shared" si="3"/>
        <v/>
      </c>
      <c r="P463" s="78" t="str">
        <f t="array" ref="P463">IFERROR(ROUND(IF('1.Clusters'!$H$3&lt;&gt;"",( INDEX('1.Clusters'!$C$6:$C$15,MATCH(C463,'1.Clusters'!$B$6:$B$15,0))+INDEX('1.Clusters'!$F$6:$F$15,MATCH(D463,'1.Clusters'!$E$6:$E$15,0))+INDEX('1.Clusters'!$I$6:$I$15,MATCH(E463,'1.Clusters'!$H$6:$H$15,0)))/3,( INDEX('1.Clusters'!$C$6:$C$15,MATCH(C463,'1.Clusters'!$B$6:$B$15,0))+INDEX('1.Clusters'!$F$6:$F$15,MATCH(D463,'1.Clusters'!$E$6:$E$15,0)))/2),3),"")</f>
        <v/>
      </c>
      <c r="Q463" s="79" t="str">
        <f t="shared" si="4"/>
        <v/>
      </c>
    </row>
    <row r="464" ht="15.0" customHeight="1">
      <c r="B464" s="81"/>
      <c r="C464" s="82"/>
      <c r="D464" s="82"/>
      <c r="E464" s="82"/>
      <c r="F464" s="84"/>
      <c r="G464" s="85"/>
      <c r="H464" s="71"/>
      <c r="I464" s="72"/>
      <c r="J464" s="73"/>
      <c r="K464" s="74"/>
      <c r="L464" s="75"/>
      <c r="M464" s="76">
        <f t="shared" si="1"/>
        <v>0</v>
      </c>
      <c r="N464" s="77" t="str">
        <f t="shared" si="2"/>
        <v/>
      </c>
      <c r="O464" s="78" t="str">
        <f t="shared" si="3"/>
        <v/>
      </c>
      <c r="P464" s="78" t="str">
        <f t="array" ref="P464">IFERROR(ROUND(IF('1.Clusters'!$H$3&lt;&gt;"",( INDEX('1.Clusters'!$C$6:$C$15,MATCH(C464,'1.Clusters'!$B$6:$B$15,0))+INDEX('1.Clusters'!$F$6:$F$15,MATCH(D464,'1.Clusters'!$E$6:$E$15,0))+INDEX('1.Clusters'!$I$6:$I$15,MATCH(E464,'1.Clusters'!$H$6:$H$15,0)))/3,( INDEX('1.Clusters'!$C$6:$C$15,MATCH(C464,'1.Clusters'!$B$6:$B$15,0))+INDEX('1.Clusters'!$F$6:$F$15,MATCH(D464,'1.Clusters'!$E$6:$E$15,0)))/2),3),"")</f>
        <v/>
      </c>
      <c r="Q464" s="79" t="str">
        <f t="shared" si="4"/>
        <v/>
      </c>
    </row>
    <row r="465" ht="15.0" customHeight="1">
      <c r="B465" s="81"/>
      <c r="C465" s="82"/>
      <c r="D465" s="82"/>
      <c r="E465" s="82"/>
      <c r="F465" s="84"/>
      <c r="G465" s="85"/>
      <c r="H465" s="71"/>
      <c r="I465" s="72"/>
      <c r="J465" s="73"/>
      <c r="K465" s="74"/>
      <c r="L465" s="75"/>
      <c r="M465" s="76">
        <f t="shared" si="1"/>
        <v>0</v>
      </c>
      <c r="N465" s="77" t="str">
        <f t="shared" si="2"/>
        <v/>
      </c>
      <c r="O465" s="78" t="str">
        <f t="shared" si="3"/>
        <v/>
      </c>
      <c r="P465" s="78" t="str">
        <f t="array" ref="P465">IFERROR(ROUND(IF('1.Clusters'!$H$3&lt;&gt;"",( INDEX('1.Clusters'!$C$6:$C$15,MATCH(C465,'1.Clusters'!$B$6:$B$15,0))+INDEX('1.Clusters'!$F$6:$F$15,MATCH(D465,'1.Clusters'!$E$6:$E$15,0))+INDEX('1.Clusters'!$I$6:$I$15,MATCH(E465,'1.Clusters'!$H$6:$H$15,0)))/3,( INDEX('1.Clusters'!$C$6:$C$15,MATCH(C465,'1.Clusters'!$B$6:$B$15,0))+INDEX('1.Clusters'!$F$6:$F$15,MATCH(D465,'1.Clusters'!$E$6:$E$15,0)))/2),3),"")</f>
        <v/>
      </c>
      <c r="Q465" s="79" t="str">
        <f t="shared" si="4"/>
        <v/>
      </c>
    </row>
    <row r="466" ht="15.0" customHeight="1">
      <c r="B466" s="81"/>
      <c r="C466" s="82"/>
      <c r="D466" s="82"/>
      <c r="E466" s="82"/>
      <c r="F466" s="84"/>
      <c r="G466" s="85"/>
      <c r="H466" s="71"/>
      <c r="I466" s="72"/>
      <c r="J466" s="73"/>
      <c r="K466" s="74"/>
      <c r="L466" s="75"/>
      <c r="M466" s="76">
        <f t="shared" si="1"/>
        <v>0</v>
      </c>
      <c r="N466" s="77" t="str">
        <f t="shared" si="2"/>
        <v/>
      </c>
      <c r="O466" s="78" t="str">
        <f t="shared" si="3"/>
        <v/>
      </c>
      <c r="P466" s="78" t="str">
        <f t="array" ref="P466">IFERROR(ROUND(IF('1.Clusters'!$H$3&lt;&gt;"",( INDEX('1.Clusters'!$C$6:$C$15,MATCH(C466,'1.Clusters'!$B$6:$B$15,0))+INDEX('1.Clusters'!$F$6:$F$15,MATCH(D466,'1.Clusters'!$E$6:$E$15,0))+INDEX('1.Clusters'!$I$6:$I$15,MATCH(E466,'1.Clusters'!$H$6:$H$15,0)))/3,( INDEX('1.Clusters'!$C$6:$C$15,MATCH(C466,'1.Clusters'!$B$6:$B$15,0))+INDEX('1.Clusters'!$F$6:$F$15,MATCH(D466,'1.Clusters'!$E$6:$E$15,0)))/2),3),"")</f>
        <v/>
      </c>
      <c r="Q466" s="79" t="str">
        <f t="shared" si="4"/>
        <v/>
      </c>
    </row>
    <row r="467" ht="15.0" customHeight="1">
      <c r="B467" s="81"/>
      <c r="C467" s="82"/>
      <c r="D467" s="82"/>
      <c r="E467" s="82"/>
      <c r="F467" s="84"/>
      <c r="G467" s="85"/>
      <c r="H467" s="71"/>
      <c r="I467" s="72"/>
      <c r="J467" s="73"/>
      <c r="K467" s="74"/>
      <c r="L467" s="75"/>
      <c r="M467" s="76">
        <f t="shared" si="1"/>
        <v>0</v>
      </c>
      <c r="N467" s="77" t="str">
        <f t="shared" si="2"/>
        <v/>
      </c>
      <c r="O467" s="78" t="str">
        <f t="shared" si="3"/>
        <v/>
      </c>
      <c r="P467" s="78" t="str">
        <f t="array" ref="P467">IFERROR(ROUND(IF('1.Clusters'!$H$3&lt;&gt;"",( INDEX('1.Clusters'!$C$6:$C$15,MATCH(C467,'1.Clusters'!$B$6:$B$15,0))+INDEX('1.Clusters'!$F$6:$F$15,MATCH(D467,'1.Clusters'!$E$6:$E$15,0))+INDEX('1.Clusters'!$I$6:$I$15,MATCH(E467,'1.Clusters'!$H$6:$H$15,0)))/3,( INDEX('1.Clusters'!$C$6:$C$15,MATCH(C467,'1.Clusters'!$B$6:$B$15,0))+INDEX('1.Clusters'!$F$6:$F$15,MATCH(D467,'1.Clusters'!$E$6:$E$15,0)))/2),3),"")</f>
        <v/>
      </c>
      <c r="Q467" s="79" t="str">
        <f t="shared" si="4"/>
        <v/>
      </c>
    </row>
    <row r="468" ht="15.0" customHeight="1">
      <c r="B468" s="81"/>
      <c r="C468" s="82"/>
      <c r="D468" s="82"/>
      <c r="E468" s="82"/>
      <c r="F468" s="84"/>
      <c r="G468" s="85"/>
      <c r="H468" s="71"/>
      <c r="I468" s="72"/>
      <c r="J468" s="73"/>
      <c r="K468" s="74"/>
      <c r="L468" s="75"/>
      <c r="M468" s="76">
        <f t="shared" si="1"/>
        <v>0</v>
      </c>
      <c r="N468" s="77" t="str">
        <f t="shared" si="2"/>
        <v/>
      </c>
      <c r="O468" s="78" t="str">
        <f t="shared" si="3"/>
        <v/>
      </c>
      <c r="P468" s="78" t="str">
        <f t="array" ref="P468">IFERROR(ROUND(IF('1.Clusters'!$H$3&lt;&gt;"",( INDEX('1.Clusters'!$C$6:$C$15,MATCH(C468,'1.Clusters'!$B$6:$B$15,0))+INDEX('1.Clusters'!$F$6:$F$15,MATCH(D468,'1.Clusters'!$E$6:$E$15,0))+INDEX('1.Clusters'!$I$6:$I$15,MATCH(E468,'1.Clusters'!$H$6:$H$15,0)))/3,( INDEX('1.Clusters'!$C$6:$C$15,MATCH(C468,'1.Clusters'!$B$6:$B$15,0))+INDEX('1.Clusters'!$F$6:$F$15,MATCH(D468,'1.Clusters'!$E$6:$E$15,0)))/2),3),"")</f>
        <v/>
      </c>
      <c r="Q468" s="79" t="str">
        <f t="shared" si="4"/>
        <v/>
      </c>
    </row>
    <row r="469" ht="15.0" customHeight="1">
      <c r="B469" s="81"/>
      <c r="C469" s="82"/>
      <c r="D469" s="82"/>
      <c r="E469" s="82"/>
      <c r="F469" s="84"/>
      <c r="G469" s="85"/>
      <c r="H469" s="71"/>
      <c r="I469" s="72"/>
      <c r="J469" s="73"/>
      <c r="K469" s="74"/>
      <c r="L469" s="75"/>
      <c r="M469" s="76">
        <f t="shared" si="1"/>
        <v>0</v>
      </c>
      <c r="N469" s="77" t="str">
        <f t="shared" si="2"/>
        <v/>
      </c>
      <c r="O469" s="78" t="str">
        <f t="shared" si="3"/>
        <v/>
      </c>
      <c r="P469" s="78" t="str">
        <f t="array" ref="P469">IFERROR(ROUND(IF('1.Clusters'!$H$3&lt;&gt;"",( INDEX('1.Clusters'!$C$6:$C$15,MATCH(C469,'1.Clusters'!$B$6:$B$15,0))+INDEX('1.Clusters'!$F$6:$F$15,MATCH(D469,'1.Clusters'!$E$6:$E$15,0))+INDEX('1.Clusters'!$I$6:$I$15,MATCH(E469,'1.Clusters'!$H$6:$H$15,0)))/3,( INDEX('1.Clusters'!$C$6:$C$15,MATCH(C469,'1.Clusters'!$B$6:$B$15,0))+INDEX('1.Clusters'!$F$6:$F$15,MATCH(D469,'1.Clusters'!$E$6:$E$15,0)))/2),3),"")</f>
        <v/>
      </c>
      <c r="Q469" s="79" t="str">
        <f t="shared" si="4"/>
        <v/>
      </c>
    </row>
    <row r="470" ht="15.0" customHeight="1">
      <c r="B470" s="81"/>
      <c r="C470" s="82"/>
      <c r="D470" s="82"/>
      <c r="E470" s="82"/>
      <c r="F470" s="84"/>
      <c r="G470" s="85"/>
      <c r="H470" s="71"/>
      <c r="I470" s="72"/>
      <c r="J470" s="73"/>
      <c r="K470" s="74"/>
      <c r="L470" s="75"/>
      <c r="M470" s="76">
        <f t="shared" si="1"/>
        <v>0</v>
      </c>
      <c r="N470" s="77" t="str">
        <f t="shared" si="2"/>
        <v/>
      </c>
      <c r="O470" s="78" t="str">
        <f t="shared" si="3"/>
        <v/>
      </c>
      <c r="P470" s="78" t="str">
        <f t="array" ref="P470">IFERROR(ROUND(IF('1.Clusters'!$H$3&lt;&gt;"",( INDEX('1.Clusters'!$C$6:$C$15,MATCH(C470,'1.Clusters'!$B$6:$B$15,0))+INDEX('1.Clusters'!$F$6:$F$15,MATCH(D470,'1.Clusters'!$E$6:$E$15,0))+INDEX('1.Clusters'!$I$6:$I$15,MATCH(E470,'1.Clusters'!$H$6:$H$15,0)))/3,( INDEX('1.Clusters'!$C$6:$C$15,MATCH(C470,'1.Clusters'!$B$6:$B$15,0))+INDEX('1.Clusters'!$F$6:$F$15,MATCH(D470,'1.Clusters'!$E$6:$E$15,0)))/2),3),"")</f>
        <v/>
      </c>
      <c r="Q470" s="79" t="str">
        <f t="shared" si="4"/>
        <v/>
      </c>
    </row>
    <row r="471" ht="15.0" customHeight="1">
      <c r="B471" s="81"/>
      <c r="C471" s="82"/>
      <c r="D471" s="82"/>
      <c r="E471" s="82"/>
      <c r="F471" s="84"/>
      <c r="G471" s="85"/>
      <c r="H471" s="71"/>
      <c r="I471" s="72"/>
      <c r="J471" s="73"/>
      <c r="K471" s="74"/>
      <c r="L471" s="75"/>
      <c r="M471" s="76">
        <f t="shared" si="1"/>
        <v>0</v>
      </c>
      <c r="N471" s="77" t="str">
        <f t="shared" si="2"/>
        <v/>
      </c>
      <c r="O471" s="78" t="str">
        <f t="shared" si="3"/>
        <v/>
      </c>
      <c r="P471" s="78" t="str">
        <f t="array" ref="P471">IFERROR(ROUND(IF('1.Clusters'!$H$3&lt;&gt;"",( INDEX('1.Clusters'!$C$6:$C$15,MATCH(C471,'1.Clusters'!$B$6:$B$15,0))+INDEX('1.Clusters'!$F$6:$F$15,MATCH(D471,'1.Clusters'!$E$6:$E$15,0))+INDEX('1.Clusters'!$I$6:$I$15,MATCH(E471,'1.Clusters'!$H$6:$H$15,0)))/3,( INDEX('1.Clusters'!$C$6:$C$15,MATCH(C471,'1.Clusters'!$B$6:$B$15,0))+INDEX('1.Clusters'!$F$6:$F$15,MATCH(D471,'1.Clusters'!$E$6:$E$15,0)))/2),3),"")</f>
        <v/>
      </c>
      <c r="Q471" s="79" t="str">
        <f t="shared" si="4"/>
        <v/>
      </c>
    </row>
    <row r="472" ht="15.0" customHeight="1">
      <c r="B472" s="81"/>
      <c r="C472" s="82"/>
      <c r="D472" s="82"/>
      <c r="E472" s="82"/>
      <c r="F472" s="84"/>
      <c r="G472" s="85"/>
      <c r="H472" s="71"/>
      <c r="I472" s="72"/>
      <c r="J472" s="73"/>
      <c r="K472" s="74"/>
      <c r="L472" s="75"/>
      <c r="M472" s="76">
        <f t="shared" si="1"/>
        <v>0</v>
      </c>
      <c r="N472" s="77" t="str">
        <f t="shared" si="2"/>
        <v/>
      </c>
      <c r="O472" s="78" t="str">
        <f t="shared" si="3"/>
        <v/>
      </c>
      <c r="P472" s="78" t="str">
        <f t="array" ref="P472">IFERROR(ROUND(IF('1.Clusters'!$H$3&lt;&gt;"",( INDEX('1.Clusters'!$C$6:$C$15,MATCH(C472,'1.Clusters'!$B$6:$B$15,0))+INDEX('1.Clusters'!$F$6:$F$15,MATCH(D472,'1.Clusters'!$E$6:$E$15,0))+INDEX('1.Clusters'!$I$6:$I$15,MATCH(E472,'1.Clusters'!$H$6:$H$15,0)))/3,( INDEX('1.Clusters'!$C$6:$C$15,MATCH(C472,'1.Clusters'!$B$6:$B$15,0))+INDEX('1.Clusters'!$F$6:$F$15,MATCH(D472,'1.Clusters'!$E$6:$E$15,0)))/2),3),"")</f>
        <v/>
      </c>
      <c r="Q472" s="79" t="str">
        <f t="shared" si="4"/>
        <v/>
      </c>
    </row>
    <row r="473" ht="15.0" customHeight="1">
      <c r="B473" s="81"/>
      <c r="C473" s="82"/>
      <c r="D473" s="82"/>
      <c r="E473" s="82"/>
      <c r="F473" s="84"/>
      <c r="G473" s="85"/>
      <c r="H473" s="71"/>
      <c r="I473" s="72"/>
      <c r="J473" s="73"/>
      <c r="K473" s="74"/>
      <c r="L473" s="75"/>
      <c r="M473" s="76">
        <f t="shared" si="1"/>
        <v>0</v>
      </c>
      <c r="N473" s="77" t="str">
        <f t="shared" si="2"/>
        <v/>
      </c>
      <c r="O473" s="78" t="str">
        <f t="shared" si="3"/>
        <v/>
      </c>
      <c r="P473" s="78" t="str">
        <f t="array" ref="P473">IFERROR(ROUND(IF('1.Clusters'!$H$3&lt;&gt;"",( INDEX('1.Clusters'!$C$6:$C$15,MATCH(C473,'1.Clusters'!$B$6:$B$15,0))+INDEX('1.Clusters'!$F$6:$F$15,MATCH(D473,'1.Clusters'!$E$6:$E$15,0))+INDEX('1.Clusters'!$I$6:$I$15,MATCH(E473,'1.Clusters'!$H$6:$H$15,0)))/3,( INDEX('1.Clusters'!$C$6:$C$15,MATCH(C473,'1.Clusters'!$B$6:$B$15,0))+INDEX('1.Clusters'!$F$6:$F$15,MATCH(D473,'1.Clusters'!$E$6:$E$15,0)))/2),3),"")</f>
        <v/>
      </c>
      <c r="Q473" s="79" t="str">
        <f t="shared" si="4"/>
        <v/>
      </c>
    </row>
    <row r="474" ht="15.0" customHeight="1">
      <c r="B474" s="81"/>
      <c r="C474" s="82"/>
      <c r="D474" s="82"/>
      <c r="E474" s="82"/>
      <c r="F474" s="84"/>
      <c r="G474" s="85"/>
      <c r="H474" s="71"/>
      <c r="I474" s="72"/>
      <c r="J474" s="73"/>
      <c r="K474" s="74"/>
      <c r="L474" s="75"/>
      <c r="M474" s="76">
        <f t="shared" si="1"/>
        <v>0</v>
      </c>
      <c r="N474" s="77" t="str">
        <f t="shared" si="2"/>
        <v/>
      </c>
      <c r="O474" s="78" t="str">
        <f t="shared" si="3"/>
        <v/>
      </c>
      <c r="P474" s="78" t="str">
        <f t="array" ref="P474">IFERROR(ROUND(IF('1.Clusters'!$H$3&lt;&gt;"",( INDEX('1.Clusters'!$C$6:$C$15,MATCH(C474,'1.Clusters'!$B$6:$B$15,0))+INDEX('1.Clusters'!$F$6:$F$15,MATCH(D474,'1.Clusters'!$E$6:$E$15,0))+INDEX('1.Clusters'!$I$6:$I$15,MATCH(E474,'1.Clusters'!$H$6:$H$15,0)))/3,( INDEX('1.Clusters'!$C$6:$C$15,MATCH(C474,'1.Clusters'!$B$6:$B$15,0))+INDEX('1.Clusters'!$F$6:$F$15,MATCH(D474,'1.Clusters'!$E$6:$E$15,0)))/2),3),"")</f>
        <v/>
      </c>
      <c r="Q474" s="79" t="str">
        <f t="shared" si="4"/>
        <v/>
      </c>
    </row>
    <row r="475" ht="15.0" customHeight="1">
      <c r="B475" s="81"/>
      <c r="C475" s="82"/>
      <c r="D475" s="82"/>
      <c r="E475" s="82"/>
      <c r="F475" s="84"/>
      <c r="G475" s="85"/>
      <c r="H475" s="71"/>
      <c r="I475" s="72"/>
      <c r="J475" s="73"/>
      <c r="K475" s="74"/>
      <c r="L475" s="75"/>
      <c r="M475" s="76">
        <f t="shared" si="1"/>
        <v>0</v>
      </c>
      <c r="N475" s="77" t="str">
        <f t="shared" si="2"/>
        <v/>
      </c>
      <c r="O475" s="78" t="str">
        <f t="shared" si="3"/>
        <v/>
      </c>
      <c r="P475" s="78" t="str">
        <f t="array" ref="P475">IFERROR(ROUND(IF('1.Clusters'!$H$3&lt;&gt;"",( INDEX('1.Clusters'!$C$6:$C$15,MATCH(C475,'1.Clusters'!$B$6:$B$15,0))+INDEX('1.Clusters'!$F$6:$F$15,MATCH(D475,'1.Clusters'!$E$6:$E$15,0))+INDEX('1.Clusters'!$I$6:$I$15,MATCH(E475,'1.Clusters'!$H$6:$H$15,0)))/3,( INDEX('1.Clusters'!$C$6:$C$15,MATCH(C475,'1.Clusters'!$B$6:$B$15,0))+INDEX('1.Clusters'!$F$6:$F$15,MATCH(D475,'1.Clusters'!$E$6:$E$15,0)))/2),3),"")</f>
        <v/>
      </c>
      <c r="Q475" s="79" t="str">
        <f t="shared" si="4"/>
        <v/>
      </c>
    </row>
    <row r="476" ht="15.0" customHeight="1">
      <c r="B476" s="81"/>
      <c r="C476" s="82"/>
      <c r="D476" s="82"/>
      <c r="E476" s="82"/>
      <c r="F476" s="84"/>
      <c r="G476" s="85"/>
      <c r="H476" s="71"/>
      <c r="I476" s="72"/>
      <c r="J476" s="73"/>
      <c r="K476" s="74"/>
      <c r="L476" s="75"/>
      <c r="M476" s="76">
        <f t="shared" si="1"/>
        <v>0</v>
      </c>
      <c r="N476" s="77" t="str">
        <f t="shared" si="2"/>
        <v/>
      </c>
      <c r="O476" s="78" t="str">
        <f t="shared" si="3"/>
        <v/>
      </c>
      <c r="P476" s="78" t="str">
        <f t="array" ref="P476">IFERROR(ROUND(IF('1.Clusters'!$H$3&lt;&gt;"",( INDEX('1.Clusters'!$C$6:$C$15,MATCH(C476,'1.Clusters'!$B$6:$B$15,0))+INDEX('1.Clusters'!$F$6:$F$15,MATCH(D476,'1.Clusters'!$E$6:$E$15,0))+INDEX('1.Clusters'!$I$6:$I$15,MATCH(E476,'1.Clusters'!$H$6:$H$15,0)))/3,( INDEX('1.Clusters'!$C$6:$C$15,MATCH(C476,'1.Clusters'!$B$6:$B$15,0))+INDEX('1.Clusters'!$F$6:$F$15,MATCH(D476,'1.Clusters'!$E$6:$E$15,0)))/2),3),"")</f>
        <v/>
      </c>
      <c r="Q476" s="79" t="str">
        <f t="shared" si="4"/>
        <v/>
      </c>
    </row>
    <row r="477" ht="15.0" customHeight="1">
      <c r="B477" s="81"/>
      <c r="C477" s="82"/>
      <c r="D477" s="82"/>
      <c r="E477" s="82"/>
      <c r="F477" s="84"/>
      <c r="G477" s="85"/>
      <c r="H477" s="71"/>
      <c r="I477" s="72"/>
      <c r="J477" s="73"/>
      <c r="K477" s="74"/>
      <c r="L477" s="75"/>
      <c r="M477" s="76">
        <f t="shared" si="1"/>
        <v>0</v>
      </c>
      <c r="N477" s="77" t="str">
        <f t="shared" si="2"/>
        <v/>
      </c>
      <c r="O477" s="78" t="str">
        <f t="shared" si="3"/>
        <v/>
      </c>
      <c r="P477" s="78" t="str">
        <f t="array" ref="P477">IFERROR(ROUND(IF('1.Clusters'!$H$3&lt;&gt;"",( INDEX('1.Clusters'!$C$6:$C$15,MATCH(C477,'1.Clusters'!$B$6:$B$15,0))+INDEX('1.Clusters'!$F$6:$F$15,MATCH(D477,'1.Clusters'!$E$6:$E$15,0))+INDEX('1.Clusters'!$I$6:$I$15,MATCH(E477,'1.Clusters'!$H$6:$H$15,0)))/3,( INDEX('1.Clusters'!$C$6:$C$15,MATCH(C477,'1.Clusters'!$B$6:$B$15,0))+INDEX('1.Clusters'!$F$6:$F$15,MATCH(D477,'1.Clusters'!$E$6:$E$15,0)))/2),3),"")</f>
        <v/>
      </c>
      <c r="Q477" s="79" t="str">
        <f t="shared" si="4"/>
        <v/>
      </c>
    </row>
    <row r="478" ht="15.0" customHeight="1">
      <c r="B478" s="81"/>
      <c r="C478" s="82"/>
      <c r="D478" s="82"/>
      <c r="E478" s="82"/>
      <c r="F478" s="84"/>
      <c r="G478" s="85"/>
      <c r="H478" s="71"/>
      <c r="I478" s="72"/>
      <c r="J478" s="73"/>
      <c r="K478" s="74"/>
      <c r="L478" s="75"/>
      <c r="M478" s="76">
        <f t="shared" si="1"/>
        <v>0</v>
      </c>
      <c r="N478" s="77" t="str">
        <f t="shared" si="2"/>
        <v/>
      </c>
      <c r="O478" s="78" t="str">
        <f t="shared" si="3"/>
        <v/>
      </c>
      <c r="P478" s="78" t="str">
        <f t="array" ref="P478">IFERROR(ROUND(IF('1.Clusters'!$H$3&lt;&gt;"",( INDEX('1.Clusters'!$C$6:$C$15,MATCH(C478,'1.Clusters'!$B$6:$B$15,0))+INDEX('1.Clusters'!$F$6:$F$15,MATCH(D478,'1.Clusters'!$E$6:$E$15,0))+INDEX('1.Clusters'!$I$6:$I$15,MATCH(E478,'1.Clusters'!$H$6:$H$15,0)))/3,( INDEX('1.Clusters'!$C$6:$C$15,MATCH(C478,'1.Clusters'!$B$6:$B$15,0))+INDEX('1.Clusters'!$F$6:$F$15,MATCH(D478,'1.Clusters'!$E$6:$E$15,0)))/2),3),"")</f>
        <v/>
      </c>
      <c r="Q478" s="79" t="str">
        <f t="shared" si="4"/>
        <v/>
      </c>
    </row>
    <row r="479" ht="15.0" customHeight="1">
      <c r="B479" s="81"/>
      <c r="C479" s="82"/>
      <c r="D479" s="82"/>
      <c r="E479" s="82"/>
      <c r="F479" s="84"/>
      <c r="G479" s="85"/>
      <c r="H479" s="71"/>
      <c r="I479" s="72"/>
      <c r="J479" s="73"/>
      <c r="K479" s="74"/>
      <c r="L479" s="75"/>
      <c r="M479" s="76">
        <f t="shared" si="1"/>
        <v>0</v>
      </c>
      <c r="N479" s="77" t="str">
        <f t="shared" si="2"/>
        <v/>
      </c>
      <c r="O479" s="78" t="str">
        <f t="shared" si="3"/>
        <v/>
      </c>
      <c r="P479" s="78" t="str">
        <f t="array" ref="P479">IFERROR(ROUND(IF('1.Clusters'!$H$3&lt;&gt;"",( INDEX('1.Clusters'!$C$6:$C$15,MATCH(C479,'1.Clusters'!$B$6:$B$15,0))+INDEX('1.Clusters'!$F$6:$F$15,MATCH(D479,'1.Clusters'!$E$6:$E$15,0))+INDEX('1.Clusters'!$I$6:$I$15,MATCH(E479,'1.Clusters'!$H$6:$H$15,0)))/3,( INDEX('1.Clusters'!$C$6:$C$15,MATCH(C479,'1.Clusters'!$B$6:$B$15,0))+INDEX('1.Clusters'!$F$6:$F$15,MATCH(D479,'1.Clusters'!$E$6:$E$15,0)))/2),3),"")</f>
        <v/>
      </c>
      <c r="Q479" s="79" t="str">
        <f t="shared" si="4"/>
        <v/>
      </c>
    </row>
    <row r="480" ht="15.0" customHeight="1">
      <c r="B480" s="81"/>
      <c r="C480" s="82"/>
      <c r="D480" s="82"/>
      <c r="E480" s="82"/>
      <c r="F480" s="84"/>
      <c r="G480" s="85"/>
      <c r="H480" s="71"/>
      <c r="I480" s="72"/>
      <c r="J480" s="73"/>
      <c r="K480" s="74"/>
      <c r="L480" s="75"/>
      <c r="M480" s="76">
        <f t="shared" si="1"/>
        <v>0</v>
      </c>
      <c r="N480" s="77" t="str">
        <f t="shared" si="2"/>
        <v/>
      </c>
      <c r="O480" s="78" t="str">
        <f t="shared" si="3"/>
        <v/>
      </c>
      <c r="P480" s="78" t="str">
        <f t="array" ref="P480">IFERROR(ROUND(IF('1.Clusters'!$H$3&lt;&gt;"",( INDEX('1.Clusters'!$C$6:$C$15,MATCH(C480,'1.Clusters'!$B$6:$B$15,0))+INDEX('1.Clusters'!$F$6:$F$15,MATCH(D480,'1.Clusters'!$E$6:$E$15,0))+INDEX('1.Clusters'!$I$6:$I$15,MATCH(E480,'1.Clusters'!$H$6:$H$15,0)))/3,( INDEX('1.Clusters'!$C$6:$C$15,MATCH(C480,'1.Clusters'!$B$6:$B$15,0))+INDEX('1.Clusters'!$F$6:$F$15,MATCH(D480,'1.Clusters'!$E$6:$E$15,0)))/2),3),"")</f>
        <v/>
      </c>
      <c r="Q480" s="79" t="str">
        <f t="shared" si="4"/>
        <v/>
      </c>
    </row>
    <row r="481" ht="15.0" customHeight="1">
      <c r="B481" s="81"/>
      <c r="C481" s="82"/>
      <c r="D481" s="82"/>
      <c r="E481" s="82"/>
      <c r="F481" s="84"/>
      <c r="G481" s="85"/>
      <c r="H481" s="71"/>
      <c r="I481" s="72"/>
      <c r="J481" s="73"/>
      <c r="K481" s="74"/>
      <c r="L481" s="75"/>
      <c r="M481" s="76">
        <f t="shared" si="1"/>
        <v>0</v>
      </c>
      <c r="N481" s="77" t="str">
        <f t="shared" si="2"/>
        <v/>
      </c>
      <c r="O481" s="78" t="str">
        <f t="shared" si="3"/>
        <v/>
      </c>
      <c r="P481" s="78" t="str">
        <f t="array" ref="P481">IFERROR(ROUND(IF('1.Clusters'!$H$3&lt;&gt;"",( INDEX('1.Clusters'!$C$6:$C$15,MATCH(C481,'1.Clusters'!$B$6:$B$15,0))+INDEX('1.Clusters'!$F$6:$F$15,MATCH(D481,'1.Clusters'!$E$6:$E$15,0))+INDEX('1.Clusters'!$I$6:$I$15,MATCH(E481,'1.Clusters'!$H$6:$H$15,0)))/3,( INDEX('1.Clusters'!$C$6:$C$15,MATCH(C481,'1.Clusters'!$B$6:$B$15,0))+INDEX('1.Clusters'!$F$6:$F$15,MATCH(D481,'1.Clusters'!$E$6:$E$15,0)))/2),3),"")</f>
        <v/>
      </c>
      <c r="Q481" s="79" t="str">
        <f t="shared" si="4"/>
        <v/>
      </c>
    </row>
    <row r="482" ht="15.0" customHeight="1">
      <c r="B482" s="81"/>
      <c r="C482" s="82"/>
      <c r="D482" s="82"/>
      <c r="E482" s="82"/>
      <c r="F482" s="84"/>
      <c r="G482" s="85"/>
      <c r="H482" s="71"/>
      <c r="I482" s="72"/>
      <c r="J482" s="73"/>
      <c r="K482" s="74"/>
      <c r="L482" s="75"/>
      <c r="M482" s="76">
        <f t="shared" si="1"/>
        <v>0</v>
      </c>
      <c r="N482" s="77" t="str">
        <f t="shared" si="2"/>
        <v/>
      </c>
      <c r="O482" s="78" t="str">
        <f t="shared" si="3"/>
        <v/>
      </c>
      <c r="P482" s="78" t="str">
        <f t="array" ref="P482">IFERROR(ROUND(IF('1.Clusters'!$H$3&lt;&gt;"",( INDEX('1.Clusters'!$C$6:$C$15,MATCH(C482,'1.Clusters'!$B$6:$B$15,0))+INDEX('1.Clusters'!$F$6:$F$15,MATCH(D482,'1.Clusters'!$E$6:$E$15,0))+INDEX('1.Clusters'!$I$6:$I$15,MATCH(E482,'1.Clusters'!$H$6:$H$15,0)))/3,( INDEX('1.Clusters'!$C$6:$C$15,MATCH(C482,'1.Clusters'!$B$6:$B$15,0))+INDEX('1.Clusters'!$F$6:$F$15,MATCH(D482,'1.Clusters'!$E$6:$E$15,0)))/2),3),"")</f>
        <v/>
      </c>
      <c r="Q482" s="79" t="str">
        <f t="shared" si="4"/>
        <v/>
      </c>
    </row>
    <row r="483" ht="15.0" customHeight="1">
      <c r="B483" s="81"/>
      <c r="C483" s="82"/>
      <c r="D483" s="82"/>
      <c r="E483" s="82"/>
      <c r="F483" s="84"/>
      <c r="G483" s="85"/>
      <c r="H483" s="71"/>
      <c r="I483" s="72"/>
      <c r="J483" s="73"/>
      <c r="K483" s="74"/>
      <c r="L483" s="75"/>
      <c r="M483" s="76">
        <f t="shared" si="1"/>
        <v>0</v>
      </c>
      <c r="N483" s="77" t="str">
        <f t="shared" si="2"/>
        <v/>
      </c>
      <c r="O483" s="78" t="str">
        <f t="shared" si="3"/>
        <v/>
      </c>
      <c r="P483" s="78" t="str">
        <f t="array" ref="P483">IFERROR(ROUND(IF('1.Clusters'!$H$3&lt;&gt;"",( INDEX('1.Clusters'!$C$6:$C$15,MATCH(C483,'1.Clusters'!$B$6:$B$15,0))+INDEX('1.Clusters'!$F$6:$F$15,MATCH(D483,'1.Clusters'!$E$6:$E$15,0))+INDEX('1.Clusters'!$I$6:$I$15,MATCH(E483,'1.Clusters'!$H$6:$H$15,0)))/3,( INDEX('1.Clusters'!$C$6:$C$15,MATCH(C483,'1.Clusters'!$B$6:$B$15,0))+INDEX('1.Clusters'!$F$6:$F$15,MATCH(D483,'1.Clusters'!$E$6:$E$15,0)))/2),3),"")</f>
        <v/>
      </c>
      <c r="Q483" s="79" t="str">
        <f t="shared" si="4"/>
        <v/>
      </c>
    </row>
    <row r="484" ht="15.0" customHeight="1">
      <c r="B484" s="81"/>
      <c r="C484" s="82"/>
      <c r="D484" s="82"/>
      <c r="E484" s="82"/>
      <c r="F484" s="84"/>
      <c r="G484" s="85"/>
      <c r="H484" s="71"/>
      <c r="I484" s="72"/>
      <c r="J484" s="73"/>
      <c r="K484" s="74"/>
      <c r="L484" s="75"/>
      <c r="M484" s="76">
        <f t="shared" si="1"/>
        <v>0</v>
      </c>
      <c r="N484" s="77" t="str">
        <f t="shared" si="2"/>
        <v/>
      </c>
      <c r="O484" s="78" t="str">
        <f t="shared" si="3"/>
        <v/>
      </c>
      <c r="P484" s="78" t="str">
        <f t="array" ref="P484">IFERROR(ROUND(IF('1.Clusters'!$H$3&lt;&gt;"",( INDEX('1.Clusters'!$C$6:$C$15,MATCH(C484,'1.Clusters'!$B$6:$B$15,0))+INDEX('1.Clusters'!$F$6:$F$15,MATCH(D484,'1.Clusters'!$E$6:$E$15,0))+INDEX('1.Clusters'!$I$6:$I$15,MATCH(E484,'1.Clusters'!$H$6:$H$15,0)))/3,( INDEX('1.Clusters'!$C$6:$C$15,MATCH(C484,'1.Clusters'!$B$6:$B$15,0))+INDEX('1.Clusters'!$F$6:$F$15,MATCH(D484,'1.Clusters'!$E$6:$E$15,0)))/2),3),"")</f>
        <v/>
      </c>
      <c r="Q484" s="79" t="str">
        <f t="shared" si="4"/>
        <v/>
      </c>
    </row>
    <row r="485" ht="15.0" customHeight="1">
      <c r="B485" s="81"/>
      <c r="C485" s="82"/>
      <c r="D485" s="82"/>
      <c r="E485" s="82"/>
      <c r="F485" s="84"/>
      <c r="G485" s="85"/>
      <c r="H485" s="71"/>
      <c r="I485" s="72"/>
      <c r="J485" s="73"/>
      <c r="K485" s="74"/>
      <c r="L485" s="75"/>
      <c r="M485" s="76">
        <f t="shared" si="1"/>
        <v>0</v>
      </c>
      <c r="N485" s="77" t="str">
        <f t="shared" si="2"/>
        <v/>
      </c>
      <c r="O485" s="78" t="str">
        <f t="shared" si="3"/>
        <v/>
      </c>
      <c r="P485" s="78" t="str">
        <f t="array" ref="P485">IFERROR(ROUND(IF('1.Clusters'!$H$3&lt;&gt;"",( INDEX('1.Clusters'!$C$6:$C$15,MATCH(C485,'1.Clusters'!$B$6:$B$15,0))+INDEX('1.Clusters'!$F$6:$F$15,MATCH(D485,'1.Clusters'!$E$6:$E$15,0))+INDEX('1.Clusters'!$I$6:$I$15,MATCH(E485,'1.Clusters'!$H$6:$H$15,0)))/3,( INDEX('1.Clusters'!$C$6:$C$15,MATCH(C485,'1.Clusters'!$B$6:$B$15,0))+INDEX('1.Clusters'!$F$6:$F$15,MATCH(D485,'1.Clusters'!$E$6:$E$15,0)))/2),3),"")</f>
        <v/>
      </c>
      <c r="Q485" s="79" t="str">
        <f t="shared" si="4"/>
        <v/>
      </c>
    </row>
    <row r="486" ht="15.0" customHeight="1">
      <c r="B486" s="81"/>
      <c r="C486" s="82"/>
      <c r="D486" s="82"/>
      <c r="E486" s="82"/>
      <c r="F486" s="84"/>
      <c r="G486" s="85"/>
      <c r="H486" s="71"/>
      <c r="I486" s="72"/>
      <c r="J486" s="73"/>
      <c r="K486" s="74"/>
      <c r="L486" s="75"/>
      <c r="M486" s="76">
        <f t="shared" si="1"/>
        <v>0</v>
      </c>
      <c r="N486" s="77" t="str">
        <f t="shared" si="2"/>
        <v/>
      </c>
      <c r="O486" s="78" t="str">
        <f t="shared" si="3"/>
        <v/>
      </c>
      <c r="P486" s="78" t="str">
        <f t="array" ref="P486">IFERROR(ROUND(IF('1.Clusters'!$H$3&lt;&gt;"",( INDEX('1.Clusters'!$C$6:$C$15,MATCH(C486,'1.Clusters'!$B$6:$B$15,0))+INDEX('1.Clusters'!$F$6:$F$15,MATCH(D486,'1.Clusters'!$E$6:$E$15,0))+INDEX('1.Clusters'!$I$6:$I$15,MATCH(E486,'1.Clusters'!$H$6:$H$15,0)))/3,( INDEX('1.Clusters'!$C$6:$C$15,MATCH(C486,'1.Clusters'!$B$6:$B$15,0))+INDEX('1.Clusters'!$F$6:$F$15,MATCH(D486,'1.Clusters'!$E$6:$E$15,0)))/2),3),"")</f>
        <v/>
      </c>
      <c r="Q486" s="79" t="str">
        <f t="shared" si="4"/>
        <v/>
      </c>
    </row>
    <row r="487" ht="15.0" customHeight="1">
      <c r="B487" s="81"/>
      <c r="C487" s="82"/>
      <c r="D487" s="82"/>
      <c r="E487" s="82"/>
      <c r="F487" s="84"/>
      <c r="G487" s="85"/>
      <c r="H487" s="71"/>
      <c r="I487" s="72"/>
      <c r="J487" s="73"/>
      <c r="K487" s="74"/>
      <c r="L487" s="75"/>
      <c r="M487" s="76">
        <f t="shared" si="1"/>
        <v>0</v>
      </c>
      <c r="N487" s="77" t="str">
        <f t="shared" si="2"/>
        <v/>
      </c>
      <c r="O487" s="78" t="str">
        <f t="shared" si="3"/>
        <v/>
      </c>
      <c r="P487" s="78" t="str">
        <f t="array" ref="P487">IFERROR(ROUND(IF('1.Clusters'!$H$3&lt;&gt;"",( INDEX('1.Clusters'!$C$6:$C$15,MATCH(C487,'1.Clusters'!$B$6:$B$15,0))+INDEX('1.Clusters'!$F$6:$F$15,MATCH(D487,'1.Clusters'!$E$6:$E$15,0))+INDEX('1.Clusters'!$I$6:$I$15,MATCH(E487,'1.Clusters'!$H$6:$H$15,0)))/3,( INDEX('1.Clusters'!$C$6:$C$15,MATCH(C487,'1.Clusters'!$B$6:$B$15,0))+INDEX('1.Clusters'!$F$6:$F$15,MATCH(D487,'1.Clusters'!$E$6:$E$15,0)))/2),3),"")</f>
        <v/>
      </c>
      <c r="Q487" s="79" t="str">
        <f t="shared" si="4"/>
        <v/>
      </c>
    </row>
    <row r="488" ht="15.0" customHeight="1">
      <c r="B488" s="81"/>
      <c r="C488" s="82"/>
      <c r="D488" s="82"/>
      <c r="E488" s="82"/>
      <c r="F488" s="84"/>
      <c r="G488" s="85"/>
      <c r="H488" s="71"/>
      <c r="I488" s="72"/>
      <c r="J488" s="73"/>
      <c r="K488" s="74"/>
      <c r="L488" s="75"/>
      <c r="M488" s="76">
        <f t="shared" si="1"/>
        <v>0</v>
      </c>
      <c r="N488" s="77" t="str">
        <f t="shared" si="2"/>
        <v/>
      </c>
      <c r="O488" s="78" t="str">
        <f t="shared" si="3"/>
        <v/>
      </c>
      <c r="P488" s="78" t="str">
        <f t="array" ref="P488">IFERROR(ROUND(IF('1.Clusters'!$H$3&lt;&gt;"",( INDEX('1.Clusters'!$C$6:$C$15,MATCH(C488,'1.Clusters'!$B$6:$B$15,0))+INDEX('1.Clusters'!$F$6:$F$15,MATCH(D488,'1.Clusters'!$E$6:$E$15,0))+INDEX('1.Clusters'!$I$6:$I$15,MATCH(E488,'1.Clusters'!$H$6:$H$15,0)))/3,( INDEX('1.Clusters'!$C$6:$C$15,MATCH(C488,'1.Clusters'!$B$6:$B$15,0))+INDEX('1.Clusters'!$F$6:$F$15,MATCH(D488,'1.Clusters'!$E$6:$E$15,0)))/2),3),"")</f>
        <v/>
      </c>
      <c r="Q488" s="79" t="str">
        <f t="shared" si="4"/>
        <v/>
      </c>
    </row>
    <row r="489" ht="15.0" customHeight="1">
      <c r="B489" s="81"/>
      <c r="C489" s="82"/>
      <c r="D489" s="82"/>
      <c r="E489" s="82"/>
      <c r="F489" s="84"/>
      <c r="G489" s="85"/>
      <c r="H489" s="71"/>
      <c r="I489" s="72"/>
      <c r="J489" s="73"/>
      <c r="K489" s="74"/>
      <c r="L489" s="75"/>
      <c r="M489" s="76">
        <f t="shared" si="1"/>
        <v>0</v>
      </c>
      <c r="N489" s="77" t="str">
        <f t="shared" si="2"/>
        <v/>
      </c>
      <c r="O489" s="78" t="str">
        <f t="shared" si="3"/>
        <v/>
      </c>
      <c r="P489" s="78" t="str">
        <f t="array" ref="P489">IFERROR(ROUND(IF('1.Clusters'!$H$3&lt;&gt;"",( INDEX('1.Clusters'!$C$6:$C$15,MATCH(C489,'1.Clusters'!$B$6:$B$15,0))+INDEX('1.Clusters'!$F$6:$F$15,MATCH(D489,'1.Clusters'!$E$6:$E$15,0))+INDEX('1.Clusters'!$I$6:$I$15,MATCH(E489,'1.Clusters'!$H$6:$H$15,0)))/3,( INDEX('1.Clusters'!$C$6:$C$15,MATCH(C489,'1.Clusters'!$B$6:$B$15,0))+INDEX('1.Clusters'!$F$6:$F$15,MATCH(D489,'1.Clusters'!$E$6:$E$15,0)))/2),3),"")</f>
        <v/>
      </c>
      <c r="Q489" s="79" t="str">
        <f t="shared" si="4"/>
        <v/>
      </c>
    </row>
    <row r="490" ht="15.0" customHeight="1">
      <c r="B490" s="81"/>
      <c r="C490" s="82"/>
      <c r="D490" s="82"/>
      <c r="E490" s="82"/>
      <c r="F490" s="84"/>
      <c r="G490" s="85"/>
      <c r="H490" s="71"/>
      <c r="I490" s="72"/>
      <c r="J490" s="73"/>
      <c r="K490" s="74"/>
      <c r="L490" s="75"/>
      <c r="M490" s="76">
        <f t="shared" si="1"/>
        <v>0</v>
      </c>
      <c r="N490" s="77" t="str">
        <f t="shared" si="2"/>
        <v/>
      </c>
      <c r="O490" s="78" t="str">
        <f t="shared" si="3"/>
        <v/>
      </c>
      <c r="P490" s="78" t="str">
        <f t="array" ref="P490">IFERROR(ROUND(IF('1.Clusters'!$H$3&lt;&gt;"",( INDEX('1.Clusters'!$C$6:$C$15,MATCH(C490,'1.Clusters'!$B$6:$B$15,0))+INDEX('1.Clusters'!$F$6:$F$15,MATCH(D490,'1.Clusters'!$E$6:$E$15,0))+INDEX('1.Clusters'!$I$6:$I$15,MATCH(E490,'1.Clusters'!$H$6:$H$15,0)))/3,( INDEX('1.Clusters'!$C$6:$C$15,MATCH(C490,'1.Clusters'!$B$6:$B$15,0))+INDEX('1.Clusters'!$F$6:$F$15,MATCH(D490,'1.Clusters'!$E$6:$E$15,0)))/2),3),"")</f>
        <v/>
      </c>
      <c r="Q490" s="79" t="str">
        <f t="shared" si="4"/>
        <v/>
      </c>
    </row>
    <row r="491" ht="15.0" customHeight="1">
      <c r="B491" s="81"/>
      <c r="C491" s="82"/>
      <c r="D491" s="82"/>
      <c r="E491" s="82"/>
      <c r="F491" s="84"/>
      <c r="G491" s="85"/>
      <c r="H491" s="71"/>
      <c r="I491" s="72"/>
      <c r="J491" s="73"/>
      <c r="K491" s="74"/>
      <c r="L491" s="75"/>
      <c r="M491" s="76">
        <f t="shared" si="1"/>
        <v>0</v>
      </c>
      <c r="N491" s="77" t="str">
        <f t="shared" si="2"/>
        <v/>
      </c>
      <c r="O491" s="78" t="str">
        <f t="shared" si="3"/>
        <v/>
      </c>
      <c r="P491" s="78" t="str">
        <f t="array" ref="P491">IFERROR(ROUND(IF('1.Clusters'!$H$3&lt;&gt;"",( INDEX('1.Clusters'!$C$6:$C$15,MATCH(C491,'1.Clusters'!$B$6:$B$15,0))+INDEX('1.Clusters'!$F$6:$F$15,MATCH(D491,'1.Clusters'!$E$6:$E$15,0))+INDEX('1.Clusters'!$I$6:$I$15,MATCH(E491,'1.Clusters'!$H$6:$H$15,0)))/3,( INDEX('1.Clusters'!$C$6:$C$15,MATCH(C491,'1.Clusters'!$B$6:$B$15,0))+INDEX('1.Clusters'!$F$6:$F$15,MATCH(D491,'1.Clusters'!$E$6:$E$15,0)))/2),3),"")</f>
        <v/>
      </c>
      <c r="Q491" s="79" t="str">
        <f t="shared" si="4"/>
        <v/>
      </c>
    </row>
    <row r="492" ht="15.0" customHeight="1">
      <c r="B492" s="81"/>
      <c r="C492" s="82"/>
      <c r="D492" s="82"/>
      <c r="E492" s="82"/>
      <c r="F492" s="84"/>
      <c r="G492" s="85"/>
      <c r="H492" s="71"/>
      <c r="I492" s="72"/>
      <c r="J492" s="73"/>
      <c r="K492" s="74"/>
      <c r="L492" s="75"/>
      <c r="M492" s="76">
        <f t="shared" si="1"/>
        <v>0</v>
      </c>
      <c r="N492" s="77" t="str">
        <f t="shared" si="2"/>
        <v/>
      </c>
      <c r="O492" s="78" t="str">
        <f t="shared" si="3"/>
        <v/>
      </c>
      <c r="P492" s="78" t="str">
        <f t="array" ref="P492">IFERROR(ROUND(IF('1.Clusters'!$H$3&lt;&gt;"",( INDEX('1.Clusters'!$C$6:$C$15,MATCH(C492,'1.Clusters'!$B$6:$B$15,0))+INDEX('1.Clusters'!$F$6:$F$15,MATCH(D492,'1.Clusters'!$E$6:$E$15,0))+INDEX('1.Clusters'!$I$6:$I$15,MATCH(E492,'1.Clusters'!$H$6:$H$15,0)))/3,( INDEX('1.Clusters'!$C$6:$C$15,MATCH(C492,'1.Clusters'!$B$6:$B$15,0))+INDEX('1.Clusters'!$F$6:$F$15,MATCH(D492,'1.Clusters'!$E$6:$E$15,0)))/2),3),"")</f>
        <v/>
      </c>
      <c r="Q492" s="79" t="str">
        <f t="shared" si="4"/>
        <v/>
      </c>
    </row>
    <row r="493" ht="15.0" customHeight="1">
      <c r="B493" s="81"/>
      <c r="C493" s="82"/>
      <c r="D493" s="82"/>
      <c r="E493" s="82"/>
      <c r="F493" s="84"/>
      <c r="G493" s="85"/>
      <c r="H493" s="71"/>
      <c r="I493" s="72"/>
      <c r="J493" s="73"/>
      <c r="K493" s="74"/>
      <c r="L493" s="75"/>
      <c r="M493" s="76">
        <f t="shared" si="1"/>
        <v>0</v>
      </c>
      <c r="N493" s="77" t="str">
        <f t="shared" si="2"/>
        <v/>
      </c>
      <c r="O493" s="78" t="str">
        <f t="shared" si="3"/>
        <v/>
      </c>
      <c r="P493" s="78" t="str">
        <f t="array" ref="P493">IFERROR(ROUND(IF('1.Clusters'!$H$3&lt;&gt;"",( INDEX('1.Clusters'!$C$6:$C$15,MATCH(C493,'1.Clusters'!$B$6:$B$15,0))+INDEX('1.Clusters'!$F$6:$F$15,MATCH(D493,'1.Clusters'!$E$6:$E$15,0))+INDEX('1.Clusters'!$I$6:$I$15,MATCH(E493,'1.Clusters'!$H$6:$H$15,0)))/3,( INDEX('1.Clusters'!$C$6:$C$15,MATCH(C493,'1.Clusters'!$B$6:$B$15,0))+INDEX('1.Clusters'!$F$6:$F$15,MATCH(D493,'1.Clusters'!$E$6:$E$15,0)))/2),3),"")</f>
        <v/>
      </c>
      <c r="Q493" s="79" t="str">
        <f t="shared" si="4"/>
        <v/>
      </c>
    </row>
    <row r="494" ht="15.0" customHeight="1">
      <c r="B494" s="81"/>
      <c r="C494" s="82"/>
      <c r="D494" s="82"/>
      <c r="E494" s="82"/>
      <c r="F494" s="84"/>
      <c r="G494" s="85"/>
      <c r="H494" s="71"/>
      <c r="I494" s="72"/>
      <c r="J494" s="73"/>
      <c r="K494" s="74"/>
      <c r="L494" s="75"/>
      <c r="M494" s="76">
        <f t="shared" si="1"/>
        <v>0</v>
      </c>
      <c r="N494" s="77" t="str">
        <f t="shared" si="2"/>
        <v/>
      </c>
      <c r="O494" s="78" t="str">
        <f t="shared" si="3"/>
        <v/>
      </c>
      <c r="P494" s="78" t="str">
        <f t="array" ref="P494">IFERROR(ROUND(IF('1.Clusters'!$H$3&lt;&gt;"",( INDEX('1.Clusters'!$C$6:$C$15,MATCH(C494,'1.Clusters'!$B$6:$B$15,0))+INDEX('1.Clusters'!$F$6:$F$15,MATCH(D494,'1.Clusters'!$E$6:$E$15,0))+INDEX('1.Clusters'!$I$6:$I$15,MATCH(E494,'1.Clusters'!$H$6:$H$15,0)))/3,( INDEX('1.Clusters'!$C$6:$C$15,MATCH(C494,'1.Clusters'!$B$6:$B$15,0))+INDEX('1.Clusters'!$F$6:$F$15,MATCH(D494,'1.Clusters'!$E$6:$E$15,0)))/2),3),"")</f>
        <v/>
      </c>
      <c r="Q494" s="79" t="str">
        <f t="shared" si="4"/>
        <v/>
      </c>
    </row>
    <row r="495" ht="15.0" customHeight="1">
      <c r="B495" s="81"/>
      <c r="C495" s="82"/>
      <c r="D495" s="82"/>
      <c r="E495" s="82"/>
      <c r="F495" s="84"/>
      <c r="G495" s="85"/>
      <c r="H495" s="71"/>
      <c r="I495" s="72"/>
      <c r="J495" s="73"/>
      <c r="K495" s="74"/>
      <c r="L495" s="75"/>
      <c r="M495" s="76">
        <f t="shared" si="1"/>
        <v>0</v>
      </c>
      <c r="N495" s="77" t="str">
        <f t="shared" si="2"/>
        <v/>
      </c>
      <c r="O495" s="78" t="str">
        <f t="shared" si="3"/>
        <v/>
      </c>
      <c r="P495" s="78" t="str">
        <f t="array" ref="P495">IFERROR(ROUND(IF('1.Clusters'!$H$3&lt;&gt;"",( INDEX('1.Clusters'!$C$6:$C$15,MATCH(C495,'1.Clusters'!$B$6:$B$15,0))+INDEX('1.Clusters'!$F$6:$F$15,MATCH(D495,'1.Clusters'!$E$6:$E$15,0))+INDEX('1.Clusters'!$I$6:$I$15,MATCH(E495,'1.Clusters'!$H$6:$H$15,0)))/3,( INDEX('1.Clusters'!$C$6:$C$15,MATCH(C495,'1.Clusters'!$B$6:$B$15,0))+INDEX('1.Clusters'!$F$6:$F$15,MATCH(D495,'1.Clusters'!$E$6:$E$15,0)))/2),3),"")</f>
        <v/>
      </c>
      <c r="Q495" s="79" t="str">
        <f t="shared" si="4"/>
        <v/>
      </c>
    </row>
    <row r="496" ht="15.0" customHeight="1">
      <c r="B496" s="81"/>
      <c r="C496" s="82"/>
      <c r="D496" s="82"/>
      <c r="E496" s="82"/>
      <c r="F496" s="84"/>
      <c r="G496" s="85"/>
      <c r="H496" s="71"/>
      <c r="I496" s="72"/>
      <c r="J496" s="73"/>
      <c r="K496" s="74"/>
      <c r="L496" s="75"/>
      <c r="M496" s="76">
        <f t="shared" si="1"/>
        <v>0</v>
      </c>
      <c r="N496" s="77" t="str">
        <f t="shared" si="2"/>
        <v/>
      </c>
      <c r="O496" s="78" t="str">
        <f t="shared" si="3"/>
        <v/>
      </c>
      <c r="P496" s="78" t="str">
        <f t="array" ref="P496">IFERROR(ROUND(IF('1.Clusters'!$H$3&lt;&gt;"",( INDEX('1.Clusters'!$C$6:$C$15,MATCH(C496,'1.Clusters'!$B$6:$B$15,0))+INDEX('1.Clusters'!$F$6:$F$15,MATCH(D496,'1.Clusters'!$E$6:$E$15,0))+INDEX('1.Clusters'!$I$6:$I$15,MATCH(E496,'1.Clusters'!$H$6:$H$15,0)))/3,( INDEX('1.Clusters'!$C$6:$C$15,MATCH(C496,'1.Clusters'!$B$6:$B$15,0))+INDEX('1.Clusters'!$F$6:$F$15,MATCH(D496,'1.Clusters'!$E$6:$E$15,0)))/2),3),"")</f>
        <v/>
      </c>
      <c r="Q496" s="79" t="str">
        <f t="shared" si="4"/>
        <v/>
      </c>
    </row>
    <row r="497" ht="15.0" customHeight="1">
      <c r="B497" s="81"/>
      <c r="C497" s="82"/>
      <c r="D497" s="82"/>
      <c r="E497" s="82"/>
      <c r="F497" s="84"/>
      <c r="G497" s="85"/>
      <c r="H497" s="71"/>
      <c r="I497" s="72"/>
      <c r="J497" s="73"/>
      <c r="K497" s="74"/>
      <c r="L497" s="75"/>
      <c r="M497" s="76">
        <f t="shared" si="1"/>
        <v>0</v>
      </c>
      <c r="N497" s="77" t="str">
        <f t="shared" si="2"/>
        <v/>
      </c>
      <c r="O497" s="78" t="str">
        <f t="shared" si="3"/>
        <v/>
      </c>
      <c r="P497" s="78" t="str">
        <f t="array" ref="P497">IFERROR(ROUND(IF('1.Clusters'!$H$3&lt;&gt;"",( INDEX('1.Clusters'!$C$6:$C$15,MATCH(C497,'1.Clusters'!$B$6:$B$15,0))+INDEX('1.Clusters'!$F$6:$F$15,MATCH(D497,'1.Clusters'!$E$6:$E$15,0))+INDEX('1.Clusters'!$I$6:$I$15,MATCH(E497,'1.Clusters'!$H$6:$H$15,0)))/3,( INDEX('1.Clusters'!$C$6:$C$15,MATCH(C497,'1.Clusters'!$B$6:$B$15,0))+INDEX('1.Clusters'!$F$6:$F$15,MATCH(D497,'1.Clusters'!$E$6:$E$15,0)))/2),3),"")</f>
        <v/>
      </c>
      <c r="Q497" s="79" t="str">
        <f t="shared" si="4"/>
        <v/>
      </c>
    </row>
    <row r="498" ht="15.0" customHeight="1">
      <c r="B498" s="81"/>
      <c r="C498" s="82"/>
      <c r="D498" s="82"/>
      <c r="E498" s="82"/>
      <c r="F498" s="84"/>
      <c r="G498" s="85"/>
      <c r="H498" s="71"/>
      <c r="I498" s="72"/>
      <c r="J498" s="73"/>
      <c r="K498" s="74"/>
      <c r="L498" s="75"/>
      <c r="M498" s="76">
        <f t="shared" si="1"/>
        <v>0</v>
      </c>
      <c r="N498" s="77" t="str">
        <f t="shared" si="2"/>
        <v/>
      </c>
      <c r="O498" s="78" t="str">
        <f t="shared" si="3"/>
        <v/>
      </c>
      <c r="P498" s="78" t="str">
        <f t="array" ref="P498">IFERROR(ROUND(IF('1.Clusters'!$H$3&lt;&gt;"",( INDEX('1.Clusters'!$C$6:$C$15,MATCH(C498,'1.Clusters'!$B$6:$B$15,0))+INDEX('1.Clusters'!$F$6:$F$15,MATCH(D498,'1.Clusters'!$E$6:$E$15,0))+INDEX('1.Clusters'!$I$6:$I$15,MATCH(E498,'1.Clusters'!$H$6:$H$15,0)))/3,( INDEX('1.Clusters'!$C$6:$C$15,MATCH(C498,'1.Clusters'!$B$6:$B$15,0))+INDEX('1.Clusters'!$F$6:$F$15,MATCH(D498,'1.Clusters'!$E$6:$E$15,0)))/2),3),"")</f>
        <v/>
      </c>
      <c r="Q498" s="79" t="str">
        <f t="shared" si="4"/>
        <v/>
      </c>
    </row>
    <row r="499" ht="15.0" customHeight="1">
      <c r="B499" s="81"/>
      <c r="C499" s="82"/>
      <c r="D499" s="82"/>
      <c r="E499" s="82"/>
      <c r="F499" s="84"/>
      <c r="G499" s="85"/>
      <c r="H499" s="71"/>
      <c r="I499" s="72"/>
      <c r="J499" s="73"/>
      <c r="K499" s="74"/>
      <c r="L499" s="75"/>
      <c r="M499" s="76">
        <f t="shared" si="1"/>
        <v>0</v>
      </c>
      <c r="N499" s="77" t="str">
        <f t="shared" si="2"/>
        <v/>
      </c>
      <c r="O499" s="78" t="str">
        <f t="shared" si="3"/>
        <v/>
      </c>
      <c r="P499" s="78" t="str">
        <f t="array" ref="P499">IFERROR(ROUND(IF('1.Clusters'!$H$3&lt;&gt;"",( INDEX('1.Clusters'!$C$6:$C$15,MATCH(C499,'1.Clusters'!$B$6:$B$15,0))+INDEX('1.Clusters'!$F$6:$F$15,MATCH(D499,'1.Clusters'!$E$6:$E$15,0))+INDEX('1.Clusters'!$I$6:$I$15,MATCH(E499,'1.Clusters'!$H$6:$H$15,0)))/3,( INDEX('1.Clusters'!$C$6:$C$15,MATCH(C499,'1.Clusters'!$B$6:$B$15,0))+INDEX('1.Clusters'!$F$6:$F$15,MATCH(D499,'1.Clusters'!$E$6:$E$15,0)))/2),3),"")</f>
        <v/>
      </c>
      <c r="Q499" s="79" t="str">
        <f t="shared" si="4"/>
        <v/>
      </c>
    </row>
    <row r="500" ht="15.0" customHeight="1">
      <c r="B500" s="81"/>
      <c r="C500" s="82"/>
      <c r="D500" s="82"/>
      <c r="E500" s="82"/>
      <c r="F500" s="84"/>
      <c r="G500" s="85"/>
      <c r="H500" s="71"/>
      <c r="I500" s="72"/>
      <c r="J500" s="73"/>
      <c r="K500" s="74"/>
      <c r="L500" s="75"/>
      <c r="M500" s="76">
        <f t="shared" si="1"/>
        <v>0</v>
      </c>
      <c r="N500" s="77" t="str">
        <f t="shared" si="2"/>
        <v/>
      </c>
      <c r="O500" s="78" t="str">
        <f t="shared" si="3"/>
        <v/>
      </c>
      <c r="P500" s="78" t="str">
        <f t="array" ref="P500">IFERROR(ROUND(IF('1.Clusters'!$H$3&lt;&gt;"",( INDEX('1.Clusters'!$C$6:$C$15,MATCH(C500,'1.Clusters'!$B$6:$B$15,0))+INDEX('1.Clusters'!$F$6:$F$15,MATCH(D500,'1.Clusters'!$E$6:$E$15,0))+INDEX('1.Clusters'!$I$6:$I$15,MATCH(E500,'1.Clusters'!$H$6:$H$15,0)))/3,( INDEX('1.Clusters'!$C$6:$C$15,MATCH(C500,'1.Clusters'!$B$6:$B$15,0))+INDEX('1.Clusters'!$F$6:$F$15,MATCH(D500,'1.Clusters'!$E$6:$E$15,0)))/2),3),"")</f>
        <v/>
      </c>
      <c r="Q500" s="79" t="str">
        <f t="shared" si="4"/>
        <v/>
      </c>
    </row>
    <row r="501" ht="15.0" customHeight="1">
      <c r="B501" s="81"/>
      <c r="C501" s="82"/>
      <c r="D501" s="82"/>
      <c r="E501" s="82"/>
      <c r="F501" s="84"/>
      <c r="G501" s="85"/>
      <c r="H501" s="71"/>
      <c r="I501" s="72"/>
      <c r="J501" s="73"/>
      <c r="K501" s="74"/>
      <c r="L501" s="75"/>
      <c r="M501" s="76">
        <f t="shared" si="1"/>
        <v>0</v>
      </c>
      <c r="N501" s="77" t="str">
        <f t="shared" si="2"/>
        <v/>
      </c>
      <c r="O501" s="78" t="str">
        <f t="shared" si="3"/>
        <v/>
      </c>
      <c r="P501" s="78" t="str">
        <f t="array" ref="P501">IFERROR(ROUND(IF('1.Clusters'!$H$3&lt;&gt;"",( INDEX('1.Clusters'!$C$6:$C$15,MATCH(C501,'1.Clusters'!$B$6:$B$15,0))+INDEX('1.Clusters'!$F$6:$F$15,MATCH(D501,'1.Clusters'!$E$6:$E$15,0))+INDEX('1.Clusters'!$I$6:$I$15,MATCH(E501,'1.Clusters'!$H$6:$H$15,0)))/3,( INDEX('1.Clusters'!$C$6:$C$15,MATCH(C501,'1.Clusters'!$B$6:$B$15,0))+INDEX('1.Clusters'!$F$6:$F$15,MATCH(D501,'1.Clusters'!$E$6:$E$15,0)))/2),3),"")</f>
        <v/>
      </c>
      <c r="Q501" s="79" t="str">
        <f t="shared" si="4"/>
        <v/>
      </c>
    </row>
    <row r="502" ht="15.0" customHeight="1">
      <c r="B502" s="81"/>
      <c r="C502" s="82"/>
      <c r="D502" s="82"/>
      <c r="E502" s="82"/>
      <c r="F502" s="84"/>
      <c r="G502" s="85"/>
      <c r="H502" s="71"/>
      <c r="I502" s="72"/>
      <c r="J502" s="73"/>
      <c r="K502" s="74"/>
      <c r="L502" s="75"/>
      <c r="M502" s="76">
        <f t="shared" si="1"/>
        <v>0</v>
      </c>
      <c r="N502" s="77" t="str">
        <f t="shared" si="2"/>
        <v/>
      </c>
      <c r="O502" s="78" t="str">
        <f t="shared" si="3"/>
        <v/>
      </c>
      <c r="P502" s="78" t="str">
        <f t="array" ref="P502">IFERROR(ROUND(IF('1.Clusters'!$H$3&lt;&gt;"",( INDEX('1.Clusters'!$C$6:$C$15,MATCH(C502,'1.Clusters'!$B$6:$B$15,0))+INDEX('1.Clusters'!$F$6:$F$15,MATCH(D502,'1.Clusters'!$E$6:$E$15,0))+INDEX('1.Clusters'!$I$6:$I$15,MATCH(E502,'1.Clusters'!$H$6:$H$15,0)))/3,( INDEX('1.Clusters'!$C$6:$C$15,MATCH(C502,'1.Clusters'!$B$6:$B$15,0))+INDEX('1.Clusters'!$F$6:$F$15,MATCH(D502,'1.Clusters'!$E$6:$E$15,0)))/2),3),"")</f>
        <v/>
      </c>
      <c r="Q502" s="79" t="str">
        <f t="shared" si="4"/>
        <v/>
      </c>
    </row>
    <row r="503" ht="15.0" customHeight="1">
      <c r="B503" s="81"/>
      <c r="C503" s="82"/>
      <c r="D503" s="82"/>
      <c r="E503" s="82"/>
      <c r="F503" s="84"/>
      <c r="G503" s="85"/>
      <c r="H503" s="71"/>
      <c r="I503" s="72"/>
      <c r="J503" s="73"/>
      <c r="K503" s="74"/>
      <c r="L503" s="75"/>
      <c r="M503" s="76">
        <f t="shared" si="1"/>
        <v>0</v>
      </c>
      <c r="N503" s="77" t="str">
        <f t="shared" si="2"/>
        <v/>
      </c>
      <c r="O503" s="78" t="str">
        <f t="shared" si="3"/>
        <v/>
      </c>
      <c r="P503" s="78" t="str">
        <f t="array" ref="P503">IFERROR(ROUND(IF('1.Clusters'!$H$3&lt;&gt;"",( INDEX('1.Clusters'!$C$6:$C$15,MATCH(C503,'1.Clusters'!$B$6:$B$15,0))+INDEX('1.Clusters'!$F$6:$F$15,MATCH(D503,'1.Clusters'!$E$6:$E$15,0))+INDEX('1.Clusters'!$I$6:$I$15,MATCH(E503,'1.Clusters'!$H$6:$H$15,0)))/3,( INDEX('1.Clusters'!$C$6:$C$15,MATCH(C503,'1.Clusters'!$B$6:$B$15,0))+INDEX('1.Clusters'!$F$6:$F$15,MATCH(D503,'1.Clusters'!$E$6:$E$15,0)))/2),3),"")</f>
        <v/>
      </c>
      <c r="Q503" s="79" t="str">
        <f t="shared" si="4"/>
        <v/>
      </c>
    </row>
    <row r="504" ht="15.0" customHeight="1">
      <c r="B504" s="81"/>
      <c r="C504" s="82"/>
      <c r="D504" s="82"/>
      <c r="E504" s="82"/>
      <c r="F504" s="84"/>
      <c r="G504" s="85"/>
      <c r="H504" s="71"/>
      <c r="I504" s="72"/>
      <c r="J504" s="73"/>
      <c r="K504" s="74"/>
      <c r="L504" s="75"/>
      <c r="M504" s="76">
        <f t="shared" si="1"/>
        <v>0</v>
      </c>
      <c r="N504" s="77" t="str">
        <f t="shared" si="2"/>
        <v/>
      </c>
      <c r="O504" s="78" t="str">
        <f t="shared" si="3"/>
        <v/>
      </c>
      <c r="P504" s="78" t="str">
        <f t="array" ref="P504">IFERROR(ROUND(IF('1.Clusters'!$H$3&lt;&gt;"",( INDEX('1.Clusters'!$C$6:$C$15,MATCH(C504,'1.Clusters'!$B$6:$B$15,0))+INDEX('1.Clusters'!$F$6:$F$15,MATCH(D504,'1.Clusters'!$E$6:$E$15,0))+INDEX('1.Clusters'!$I$6:$I$15,MATCH(E504,'1.Clusters'!$H$6:$H$15,0)))/3,( INDEX('1.Clusters'!$C$6:$C$15,MATCH(C504,'1.Clusters'!$B$6:$B$15,0))+INDEX('1.Clusters'!$F$6:$F$15,MATCH(D504,'1.Clusters'!$E$6:$E$15,0)))/2),3),"")</f>
        <v/>
      </c>
      <c r="Q504" s="79" t="str">
        <f t="shared" si="4"/>
        <v/>
      </c>
    </row>
    <row r="505" ht="15.0" customHeight="1">
      <c r="B505" s="81"/>
      <c r="C505" s="82"/>
      <c r="D505" s="82"/>
      <c r="E505" s="82"/>
      <c r="F505" s="84"/>
      <c r="G505" s="85"/>
      <c r="H505" s="71"/>
      <c r="I505" s="72"/>
      <c r="J505" s="73"/>
      <c r="K505" s="74"/>
      <c r="L505" s="75"/>
      <c r="M505" s="76">
        <f t="shared" si="1"/>
        <v>0</v>
      </c>
      <c r="N505" s="77" t="str">
        <f t="shared" si="2"/>
        <v/>
      </c>
      <c r="O505" s="78" t="str">
        <f t="shared" si="3"/>
        <v/>
      </c>
      <c r="P505" s="78" t="str">
        <f t="array" ref="P505">IFERROR(ROUND(IF('1.Clusters'!$H$3&lt;&gt;"",( INDEX('1.Clusters'!$C$6:$C$15,MATCH(C505,'1.Clusters'!$B$6:$B$15,0))+INDEX('1.Clusters'!$F$6:$F$15,MATCH(D505,'1.Clusters'!$E$6:$E$15,0))+INDEX('1.Clusters'!$I$6:$I$15,MATCH(E505,'1.Clusters'!$H$6:$H$15,0)))/3,( INDEX('1.Clusters'!$C$6:$C$15,MATCH(C505,'1.Clusters'!$B$6:$B$15,0))+INDEX('1.Clusters'!$F$6:$F$15,MATCH(D505,'1.Clusters'!$E$6:$E$15,0)))/2),3),"")</f>
        <v/>
      </c>
      <c r="Q505" s="79" t="str">
        <f t="shared" si="4"/>
        <v/>
      </c>
    </row>
    <row r="506" ht="15.0" customHeight="1">
      <c r="B506" s="81"/>
      <c r="C506" s="82"/>
      <c r="D506" s="82"/>
      <c r="E506" s="82"/>
      <c r="F506" s="84"/>
      <c r="G506" s="85"/>
      <c r="H506" s="71"/>
      <c r="I506" s="72"/>
      <c r="J506" s="73"/>
      <c r="K506" s="74"/>
      <c r="L506" s="75"/>
      <c r="M506" s="76">
        <f t="shared" si="1"/>
        <v>0</v>
      </c>
      <c r="N506" s="77" t="str">
        <f t="shared" si="2"/>
        <v/>
      </c>
      <c r="O506" s="78" t="str">
        <f t="shared" si="3"/>
        <v/>
      </c>
      <c r="P506" s="78" t="str">
        <f t="array" ref="P506">IFERROR(ROUND(IF('1.Clusters'!$H$3&lt;&gt;"",( INDEX('1.Clusters'!$C$6:$C$15,MATCH(C506,'1.Clusters'!$B$6:$B$15,0))+INDEX('1.Clusters'!$F$6:$F$15,MATCH(D506,'1.Clusters'!$E$6:$E$15,0))+INDEX('1.Clusters'!$I$6:$I$15,MATCH(E506,'1.Clusters'!$H$6:$H$15,0)))/3,( INDEX('1.Clusters'!$C$6:$C$15,MATCH(C506,'1.Clusters'!$B$6:$B$15,0))+INDEX('1.Clusters'!$F$6:$F$15,MATCH(D506,'1.Clusters'!$E$6:$E$15,0)))/2),3),"")</f>
        <v/>
      </c>
      <c r="Q506" s="79" t="str">
        <f t="shared" si="4"/>
        <v/>
      </c>
    </row>
    <row r="507" ht="15.0" customHeight="1">
      <c r="B507" s="81"/>
      <c r="C507" s="82"/>
      <c r="D507" s="82"/>
      <c r="E507" s="82"/>
      <c r="F507" s="84"/>
      <c r="G507" s="85"/>
      <c r="H507" s="71"/>
      <c r="I507" s="72"/>
      <c r="J507" s="73"/>
      <c r="K507" s="74"/>
      <c r="L507" s="75"/>
      <c r="M507" s="76">
        <f t="shared" si="1"/>
        <v>0</v>
      </c>
      <c r="N507" s="77" t="str">
        <f t="shared" si="2"/>
        <v/>
      </c>
      <c r="O507" s="78" t="str">
        <f t="shared" si="3"/>
        <v/>
      </c>
      <c r="P507" s="78" t="str">
        <f t="array" ref="P507">IFERROR(ROUND(IF('1.Clusters'!$H$3&lt;&gt;"",( INDEX('1.Clusters'!$C$6:$C$15,MATCH(C507,'1.Clusters'!$B$6:$B$15,0))+INDEX('1.Clusters'!$F$6:$F$15,MATCH(D507,'1.Clusters'!$E$6:$E$15,0))+INDEX('1.Clusters'!$I$6:$I$15,MATCH(E507,'1.Clusters'!$H$6:$H$15,0)))/3,( INDEX('1.Clusters'!$C$6:$C$15,MATCH(C507,'1.Clusters'!$B$6:$B$15,0))+INDEX('1.Clusters'!$F$6:$F$15,MATCH(D507,'1.Clusters'!$E$6:$E$15,0)))/2),3),"")</f>
        <v/>
      </c>
      <c r="Q507" s="79" t="str">
        <f t="shared" si="4"/>
        <v/>
      </c>
    </row>
    <row r="508" ht="15.0" customHeight="1">
      <c r="B508" s="81"/>
      <c r="C508" s="82"/>
      <c r="D508" s="82"/>
      <c r="E508" s="82"/>
      <c r="F508" s="84"/>
      <c r="G508" s="85"/>
      <c r="H508" s="71"/>
      <c r="I508" s="72"/>
      <c r="J508" s="73"/>
      <c r="K508" s="74"/>
      <c r="L508" s="75"/>
      <c r="M508" s="76">
        <f t="shared" si="1"/>
        <v>0</v>
      </c>
      <c r="N508" s="77" t="str">
        <f t="shared" si="2"/>
        <v/>
      </c>
      <c r="O508" s="78" t="str">
        <f t="shared" si="3"/>
        <v/>
      </c>
      <c r="P508" s="78" t="str">
        <f t="array" ref="P508">IFERROR(ROUND(IF('1.Clusters'!$H$3&lt;&gt;"",( INDEX('1.Clusters'!$C$6:$C$15,MATCH(C508,'1.Clusters'!$B$6:$B$15,0))+INDEX('1.Clusters'!$F$6:$F$15,MATCH(D508,'1.Clusters'!$E$6:$E$15,0))+INDEX('1.Clusters'!$I$6:$I$15,MATCH(E508,'1.Clusters'!$H$6:$H$15,0)))/3,( INDEX('1.Clusters'!$C$6:$C$15,MATCH(C508,'1.Clusters'!$B$6:$B$15,0))+INDEX('1.Clusters'!$F$6:$F$15,MATCH(D508,'1.Clusters'!$E$6:$E$15,0)))/2),3),"")</f>
        <v/>
      </c>
      <c r="Q508" s="79" t="str">
        <f t="shared" si="4"/>
        <v/>
      </c>
    </row>
    <row r="509" ht="15.0" customHeight="1">
      <c r="B509" s="81"/>
      <c r="C509" s="82"/>
      <c r="D509" s="82"/>
      <c r="E509" s="82"/>
      <c r="F509" s="84"/>
      <c r="G509" s="85"/>
      <c r="H509" s="71"/>
      <c r="I509" s="72"/>
      <c r="J509" s="73"/>
      <c r="K509" s="74"/>
      <c r="L509" s="75"/>
      <c r="M509" s="76">
        <f t="shared" si="1"/>
        <v>0</v>
      </c>
      <c r="N509" s="77" t="str">
        <f t="shared" si="2"/>
        <v/>
      </c>
      <c r="O509" s="78" t="str">
        <f t="shared" si="3"/>
        <v/>
      </c>
      <c r="P509" s="78" t="str">
        <f t="array" ref="P509">IFERROR(ROUND(IF('1.Clusters'!$H$3&lt;&gt;"",( INDEX('1.Clusters'!$C$6:$C$15,MATCH(C509,'1.Clusters'!$B$6:$B$15,0))+INDEX('1.Clusters'!$F$6:$F$15,MATCH(D509,'1.Clusters'!$E$6:$E$15,0))+INDEX('1.Clusters'!$I$6:$I$15,MATCH(E509,'1.Clusters'!$H$6:$H$15,0)))/3,( INDEX('1.Clusters'!$C$6:$C$15,MATCH(C509,'1.Clusters'!$B$6:$B$15,0))+INDEX('1.Clusters'!$F$6:$F$15,MATCH(D509,'1.Clusters'!$E$6:$E$15,0)))/2),3),"")</f>
        <v/>
      </c>
      <c r="Q509" s="79" t="str">
        <f t="shared" si="4"/>
        <v/>
      </c>
    </row>
    <row r="510" ht="15.0" customHeight="1">
      <c r="B510" s="81"/>
      <c r="C510" s="82"/>
      <c r="D510" s="82"/>
      <c r="E510" s="82"/>
      <c r="F510" s="84"/>
      <c r="G510" s="85"/>
      <c r="H510" s="71"/>
      <c r="I510" s="72"/>
      <c r="J510" s="73"/>
      <c r="K510" s="74"/>
      <c r="L510" s="75"/>
      <c r="M510" s="76">
        <f t="shared" si="1"/>
        <v>0</v>
      </c>
      <c r="N510" s="77" t="str">
        <f t="shared" si="2"/>
        <v/>
      </c>
      <c r="O510" s="78" t="str">
        <f t="shared" si="3"/>
        <v/>
      </c>
      <c r="P510" s="78" t="str">
        <f t="array" ref="P510">IFERROR(ROUND(IF('1.Clusters'!$H$3&lt;&gt;"",( INDEX('1.Clusters'!$C$6:$C$15,MATCH(C510,'1.Clusters'!$B$6:$B$15,0))+INDEX('1.Clusters'!$F$6:$F$15,MATCH(D510,'1.Clusters'!$E$6:$E$15,0))+INDEX('1.Clusters'!$I$6:$I$15,MATCH(E510,'1.Clusters'!$H$6:$H$15,0)))/3,( INDEX('1.Clusters'!$C$6:$C$15,MATCH(C510,'1.Clusters'!$B$6:$B$15,0))+INDEX('1.Clusters'!$F$6:$F$15,MATCH(D510,'1.Clusters'!$E$6:$E$15,0)))/2),3),"")</f>
        <v/>
      </c>
      <c r="Q510" s="79" t="str">
        <f t="shared" si="4"/>
        <v/>
      </c>
    </row>
    <row r="511" ht="15.0" customHeight="1">
      <c r="B511" s="81"/>
      <c r="C511" s="82"/>
      <c r="D511" s="82"/>
      <c r="E511" s="82"/>
      <c r="F511" s="84"/>
      <c r="G511" s="85"/>
      <c r="H511" s="71"/>
      <c r="I511" s="72"/>
      <c r="J511" s="73"/>
      <c r="K511" s="74"/>
      <c r="L511" s="75"/>
      <c r="M511" s="76">
        <f t="shared" si="1"/>
        <v>0</v>
      </c>
      <c r="N511" s="77" t="str">
        <f t="shared" si="2"/>
        <v/>
      </c>
      <c r="O511" s="78" t="str">
        <f t="shared" si="3"/>
        <v/>
      </c>
      <c r="P511" s="78" t="str">
        <f t="array" ref="P511">IFERROR(ROUND(IF('1.Clusters'!$H$3&lt;&gt;"",( INDEX('1.Clusters'!$C$6:$C$15,MATCH(C511,'1.Clusters'!$B$6:$B$15,0))+INDEX('1.Clusters'!$F$6:$F$15,MATCH(D511,'1.Clusters'!$E$6:$E$15,0))+INDEX('1.Clusters'!$I$6:$I$15,MATCH(E511,'1.Clusters'!$H$6:$H$15,0)))/3,( INDEX('1.Clusters'!$C$6:$C$15,MATCH(C511,'1.Clusters'!$B$6:$B$15,0))+INDEX('1.Clusters'!$F$6:$F$15,MATCH(D511,'1.Clusters'!$E$6:$E$15,0)))/2),3),"")</f>
        <v/>
      </c>
      <c r="Q511" s="79" t="str">
        <f t="shared" si="4"/>
        <v/>
      </c>
    </row>
    <row r="512" ht="15.0" customHeight="1">
      <c r="B512" s="81"/>
      <c r="C512" s="82"/>
      <c r="D512" s="82"/>
      <c r="E512" s="82"/>
      <c r="F512" s="84"/>
      <c r="G512" s="85"/>
      <c r="H512" s="71"/>
      <c r="I512" s="72"/>
      <c r="J512" s="73"/>
      <c r="K512" s="74"/>
      <c r="L512" s="75"/>
      <c r="M512" s="76">
        <f t="shared" si="1"/>
        <v>0</v>
      </c>
      <c r="N512" s="77" t="str">
        <f t="shared" si="2"/>
        <v/>
      </c>
      <c r="O512" s="78" t="str">
        <f t="shared" si="3"/>
        <v/>
      </c>
      <c r="P512" s="78" t="str">
        <f t="array" ref="P512">IFERROR(ROUND(IF('1.Clusters'!$H$3&lt;&gt;"",( INDEX('1.Clusters'!$C$6:$C$15,MATCH(C512,'1.Clusters'!$B$6:$B$15,0))+INDEX('1.Clusters'!$F$6:$F$15,MATCH(D512,'1.Clusters'!$E$6:$E$15,0))+INDEX('1.Clusters'!$I$6:$I$15,MATCH(E512,'1.Clusters'!$H$6:$H$15,0)))/3,( INDEX('1.Clusters'!$C$6:$C$15,MATCH(C512,'1.Clusters'!$B$6:$B$15,0))+INDEX('1.Clusters'!$F$6:$F$15,MATCH(D512,'1.Clusters'!$E$6:$E$15,0)))/2),3),"")</f>
        <v/>
      </c>
      <c r="Q512" s="79" t="str">
        <f t="shared" si="4"/>
        <v/>
      </c>
    </row>
    <row r="513" ht="15.0" customHeight="1">
      <c r="B513" s="81"/>
      <c r="C513" s="82"/>
      <c r="D513" s="82"/>
      <c r="E513" s="82"/>
      <c r="F513" s="84"/>
      <c r="G513" s="85"/>
      <c r="H513" s="71"/>
      <c r="I513" s="72"/>
      <c r="J513" s="73"/>
      <c r="K513" s="74"/>
      <c r="L513" s="75"/>
      <c r="M513" s="76">
        <f t="shared" si="1"/>
        <v>0</v>
      </c>
      <c r="N513" s="77" t="str">
        <f t="shared" si="2"/>
        <v/>
      </c>
      <c r="O513" s="78" t="str">
        <f t="shared" si="3"/>
        <v/>
      </c>
      <c r="P513" s="78" t="str">
        <f t="array" ref="P513">IFERROR(ROUND(IF('1.Clusters'!$H$3&lt;&gt;"",( INDEX('1.Clusters'!$C$6:$C$15,MATCH(C513,'1.Clusters'!$B$6:$B$15,0))+INDEX('1.Clusters'!$F$6:$F$15,MATCH(D513,'1.Clusters'!$E$6:$E$15,0))+INDEX('1.Clusters'!$I$6:$I$15,MATCH(E513,'1.Clusters'!$H$6:$H$15,0)))/3,( INDEX('1.Clusters'!$C$6:$C$15,MATCH(C513,'1.Clusters'!$B$6:$B$15,0))+INDEX('1.Clusters'!$F$6:$F$15,MATCH(D513,'1.Clusters'!$E$6:$E$15,0)))/2),3),"")</f>
        <v/>
      </c>
      <c r="Q513" s="79" t="str">
        <f t="shared" si="4"/>
        <v/>
      </c>
    </row>
    <row r="514" ht="15.0" customHeight="1">
      <c r="B514" s="81"/>
      <c r="C514" s="82"/>
      <c r="D514" s="82"/>
      <c r="E514" s="82"/>
      <c r="F514" s="84"/>
      <c r="G514" s="85"/>
      <c r="H514" s="71"/>
      <c r="I514" s="72"/>
      <c r="J514" s="73"/>
      <c r="K514" s="74"/>
      <c r="L514" s="75"/>
      <c r="M514" s="76">
        <f t="shared" si="1"/>
        <v>0</v>
      </c>
      <c r="N514" s="77" t="str">
        <f t="shared" si="2"/>
        <v/>
      </c>
      <c r="O514" s="78" t="str">
        <f t="shared" si="3"/>
        <v/>
      </c>
      <c r="P514" s="78" t="str">
        <f t="array" ref="P514">IFERROR(ROUND(IF('1.Clusters'!$H$3&lt;&gt;"",( INDEX('1.Clusters'!$C$6:$C$15,MATCH(C514,'1.Clusters'!$B$6:$B$15,0))+INDEX('1.Clusters'!$F$6:$F$15,MATCH(D514,'1.Clusters'!$E$6:$E$15,0))+INDEX('1.Clusters'!$I$6:$I$15,MATCH(E514,'1.Clusters'!$H$6:$H$15,0)))/3,( INDEX('1.Clusters'!$C$6:$C$15,MATCH(C514,'1.Clusters'!$B$6:$B$15,0))+INDEX('1.Clusters'!$F$6:$F$15,MATCH(D514,'1.Clusters'!$E$6:$E$15,0)))/2),3),"")</f>
        <v/>
      </c>
      <c r="Q514" s="79" t="str">
        <f t="shared" si="4"/>
        <v/>
      </c>
    </row>
    <row r="515" ht="15.0" customHeight="1">
      <c r="B515" s="81"/>
      <c r="C515" s="82"/>
      <c r="D515" s="82"/>
      <c r="E515" s="82"/>
      <c r="F515" s="84"/>
      <c r="G515" s="85"/>
      <c r="H515" s="71"/>
      <c r="I515" s="72"/>
      <c r="J515" s="73"/>
      <c r="K515" s="74"/>
      <c r="L515" s="75"/>
      <c r="M515" s="76">
        <f t="shared" si="1"/>
        <v>0</v>
      </c>
      <c r="N515" s="77" t="str">
        <f t="shared" si="2"/>
        <v/>
      </c>
      <c r="O515" s="78" t="str">
        <f t="shared" si="3"/>
        <v/>
      </c>
      <c r="P515" s="78" t="str">
        <f t="array" ref="P515">IFERROR(ROUND(IF('1.Clusters'!$H$3&lt;&gt;"",( INDEX('1.Clusters'!$C$6:$C$15,MATCH(C515,'1.Clusters'!$B$6:$B$15,0))+INDEX('1.Clusters'!$F$6:$F$15,MATCH(D515,'1.Clusters'!$E$6:$E$15,0))+INDEX('1.Clusters'!$I$6:$I$15,MATCH(E515,'1.Clusters'!$H$6:$H$15,0)))/3,( INDEX('1.Clusters'!$C$6:$C$15,MATCH(C515,'1.Clusters'!$B$6:$B$15,0))+INDEX('1.Clusters'!$F$6:$F$15,MATCH(D515,'1.Clusters'!$E$6:$E$15,0)))/2),3),"")</f>
        <v/>
      </c>
      <c r="Q515" s="79" t="str">
        <f t="shared" si="4"/>
        <v/>
      </c>
    </row>
    <row r="516" ht="15.0" customHeight="1">
      <c r="B516" s="81"/>
      <c r="C516" s="82"/>
      <c r="D516" s="82"/>
      <c r="E516" s="82"/>
      <c r="F516" s="84"/>
      <c r="G516" s="85"/>
      <c r="H516" s="71"/>
      <c r="I516" s="72"/>
      <c r="J516" s="73"/>
      <c r="K516" s="74"/>
      <c r="L516" s="75"/>
      <c r="M516" s="76">
        <f t="shared" si="1"/>
        <v>0</v>
      </c>
      <c r="N516" s="77" t="str">
        <f t="shared" si="2"/>
        <v/>
      </c>
      <c r="O516" s="78" t="str">
        <f t="shared" si="3"/>
        <v/>
      </c>
      <c r="P516" s="78" t="str">
        <f t="array" ref="P516">IFERROR(ROUND(IF('1.Clusters'!$H$3&lt;&gt;"",( INDEX('1.Clusters'!$C$6:$C$15,MATCH(C516,'1.Clusters'!$B$6:$B$15,0))+INDEX('1.Clusters'!$F$6:$F$15,MATCH(D516,'1.Clusters'!$E$6:$E$15,0))+INDEX('1.Clusters'!$I$6:$I$15,MATCH(E516,'1.Clusters'!$H$6:$H$15,0)))/3,( INDEX('1.Clusters'!$C$6:$C$15,MATCH(C516,'1.Clusters'!$B$6:$B$15,0))+INDEX('1.Clusters'!$F$6:$F$15,MATCH(D516,'1.Clusters'!$E$6:$E$15,0)))/2),3),"")</f>
        <v/>
      </c>
      <c r="Q516" s="79" t="str">
        <f t="shared" si="4"/>
        <v/>
      </c>
    </row>
    <row r="517" ht="15.0" customHeight="1">
      <c r="B517" s="81"/>
      <c r="C517" s="82"/>
      <c r="D517" s="82"/>
      <c r="E517" s="82"/>
      <c r="F517" s="84"/>
      <c r="G517" s="85"/>
      <c r="H517" s="71"/>
      <c r="I517" s="72"/>
      <c r="J517" s="73"/>
      <c r="K517" s="74"/>
      <c r="L517" s="75"/>
      <c r="M517" s="76">
        <f t="shared" si="1"/>
        <v>0</v>
      </c>
      <c r="N517" s="77" t="str">
        <f t="shared" si="2"/>
        <v/>
      </c>
      <c r="O517" s="78" t="str">
        <f t="shared" si="3"/>
        <v/>
      </c>
      <c r="P517" s="78" t="str">
        <f t="array" ref="P517">IFERROR(ROUND(IF('1.Clusters'!$H$3&lt;&gt;"",( INDEX('1.Clusters'!$C$6:$C$15,MATCH(C517,'1.Clusters'!$B$6:$B$15,0))+INDEX('1.Clusters'!$F$6:$F$15,MATCH(D517,'1.Clusters'!$E$6:$E$15,0))+INDEX('1.Clusters'!$I$6:$I$15,MATCH(E517,'1.Clusters'!$H$6:$H$15,0)))/3,( INDEX('1.Clusters'!$C$6:$C$15,MATCH(C517,'1.Clusters'!$B$6:$B$15,0))+INDEX('1.Clusters'!$F$6:$F$15,MATCH(D517,'1.Clusters'!$E$6:$E$15,0)))/2),3),"")</f>
        <v/>
      </c>
      <c r="Q517" s="79" t="str">
        <f t="shared" si="4"/>
        <v/>
      </c>
    </row>
    <row r="518" ht="15.0" customHeight="1">
      <c r="B518" s="81"/>
      <c r="C518" s="82"/>
      <c r="D518" s="82"/>
      <c r="E518" s="82"/>
      <c r="F518" s="84"/>
      <c r="G518" s="85"/>
      <c r="H518" s="71"/>
      <c r="I518" s="72"/>
      <c r="J518" s="73"/>
      <c r="K518" s="74"/>
      <c r="L518" s="75"/>
      <c r="M518" s="76">
        <f t="shared" si="1"/>
        <v>0</v>
      </c>
      <c r="N518" s="77" t="str">
        <f t="shared" si="2"/>
        <v/>
      </c>
      <c r="O518" s="78" t="str">
        <f t="shared" si="3"/>
        <v/>
      </c>
      <c r="P518" s="78" t="str">
        <f t="array" ref="P518">IFERROR(ROUND(IF('1.Clusters'!$H$3&lt;&gt;"",( INDEX('1.Clusters'!$C$6:$C$15,MATCH(C518,'1.Clusters'!$B$6:$B$15,0))+INDEX('1.Clusters'!$F$6:$F$15,MATCH(D518,'1.Clusters'!$E$6:$E$15,0))+INDEX('1.Clusters'!$I$6:$I$15,MATCH(E518,'1.Clusters'!$H$6:$H$15,0)))/3,( INDEX('1.Clusters'!$C$6:$C$15,MATCH(C518,'1.Clusters'!$B$6:$B$15,0))+INDEX('1.Clusters'!$F$6:$F$15,MATCH(D518,'1.Clusters'!$E$6:$E$15,0)))/2),3),"")</f>
        <v/>
      </c>
      <c r="Q518" s="79" t="str">
        <f t="shared" si="4"/>
        <v/>
      </c>
    </row>
    <row r="519" ht="15.0" customHeight="1">
      <c r="B519" s="81"/>
      <c r="C519" s="82"/>
      <c r="D519" s="82"/>
      <c r="E519" s="82"/>
      <c r="F519" s="84"/>
      <c r="G519" s="85"/>
      <c r="H519" s="71"/>
      <c r="I519" s="72"/>
      <c r="J519" s="73"/>
      <c r="K519" s="74"/>
      <c r="L519" s="75"/>
      <c r="M519" s="76">
        <f t="shared" si="1"/>
        <v>0</v>
      </c>
      <c r="N519" s="77" t="str">
        <f t="shared" si="2"/>
        <v/>
      </c>
      <c r="O519" s="78" t="str">
        <f t="shared" si="3"/>
        <v/>
      </c>
      <c r="P519" s="78" t="str">
        <f t="array" ref="P519">IFERROR(ROUND(IF('1.Clusters'!$H$3&lt;&gt;"",( INDEX('1.Clusters'!$C$6:$C$15,MATCH(C519,'1.Clusters'!$B$6:$B$15,0))+INDEX('1.Clusters'!$F$6:$F$15,MATCH(D519,'1.Clusters'!$E$6:$E$15,0))+INDEX('1.Clusters'!$I$6:$I$15,MATCH(E519,'1.Clusters'!$H$6:$H$15,0)))/3,( INDEX('1.Clusters'!$C$6:$C$15,MATCH(C519,'1.Clusters'!$B$6:$B$15,0))+INDEX('1.Clusters'!$F$6:$F$15,MATCH(D519,'1.Clusters'!$E$6:$E$15,0)))/2),3),"")</f>
        <v/>
      </c>
      <c r="Q519" s="79" t="str">
        <f t="shared" si="4"/>
        <v/>
      </c>
    </row>
    <row r="520" ht="15.0" customHeight="1">
      <c r="B520" s="81"/>
      <c r="C520" s="82"/>
      <c r="D520" s="82"/>
      <c r="E520" s="82"/>
      <c r="F520" s="84"/>
      <c r="G520" s="85"/>
      <c r="H520" s="71"/>
      <c r="I520" s="72"/>
      <c r="J520" s="73"/>
      <c r="K520" s="74"/>
      <c r="L520" s="75"/>
      <c r="M520" s="76">
        <f t="shared" si="1"/>
        <v>0</v>
      </c>
      <c r="N520" s="77" t="str">
        <f t="shared" si="2"/>
        <v/>
      </c>
      <c r="O520" s="78" t="str">
        <f t="shared" si="3"/>
        <v/>
      </c>
      <c r="P520" s="78" t="str">
        <f t="array" ref="P520">IFERROR(ROUND(IF('1.Clusters'!$H$3&lt;&gt;"",( INDEX('1.Clusters'!$C$6:$C$15,MATCH(C520,'1.Clusters'!$B$6:$B$15,0))+INDEX('1.Clusters'!$F$6:$F$15,MATCH(D520,'1.Clusters'!$E$6:$E$15,0))+INDEX('1.Clusters'!$I$6:$I$15,MATCH(E520,'1.Clusters'!$H$6:$H$15,0)))/3,( INDEX('1.Clusters'!$C$6:$C$15,MATCH(C520,'1.Clusters'!$B$6:$B$15,0))+INDEX('1.Clusters'!$F$6:$F$15,MATCH(D520,'1.Clusters'!$E$6:$E$15,0)))/2),3),"")</f>
        <v/>
      </c>
      <c r="Q520" s="79" t="str">
        <f t="shared" si="4"/>
        <v/>
      </c>
    </row>
    <row r="521" ht="15.0" customHeight="1">
      <c r="B521" s="81"/>
      <c r="C521" s="82"/>
      <c r="D521" s="82"/>
      <c r="E521" s="82"/>
      <c r="F521" s="84"/>
      <c r="G521" s="85"/>
      <c r="H521" s="71"/>
      <c r="I521" s="72"/>
      <c r="J521" s="73"/>
      <c r="K521" s="74"/>
      <c r="L521" s="75"/>
      <c r="M521" s="76">
        <f t="shared" si="1"/>
        <v>0</v>
      </c>
      <c r="N521" s="77" t="str">
        <f t="shared" si="2"/>
        <v/>
      </c>
      <c r="O521" s="78" t="str">
        <f t="shared" si="3"/>
        <v/>
      </c>
      <c r="P521" s="78" t="str">
        <f t="array" ref="P521">IFERROR(ROUND(IF('1.Clusters'!$H$3&lt;&gt;"",( INDEX('1.Clusters'!$C$6:$C$15,MATCH(C521,'1.Clusters'!$B$6:$B$15,0))+INDEX('1.Clusters'!$F$6:$F$15,MATCH(D521,'1.Clusters'!$E$6:$E$15,0))+INDEX('1.Clusters'!$I$6:$I$15,MATCH(E521,'1.Clusters'!$H$6:$H$15,0)))/3,( INDEX('1.Clusters'!$C$6:$C$15,MATCH(C521,'1.Clusters'!$B$6:$B$15,0))+INDEX('1.Clusters'!$F$6:$F$15,MATCH(D521,'1.Clusters'!$E$6:$E$15,0)))/2),3),"")</f>
        <v/>
      </c>
      <c r="Q521" s="79" t="str">
        <f t="shared" si="4"/>
        <v/>
      </c>
    </row>
    <row r="522" ht="15.0" customHeight="1">
      <c r="B522" s="81"/>
      <c r="C522" s="82"/>
      <c r="D522" s="82"/>
      <c r="E522" s="82"/>
      <c r="F522" s="84"/>
      <c r="G522" s="85"/>
      <c r="H522" s="71"/>
      <c r="I522" s="72"/>
      <c r="J522" s="73"/>
      <c r="K522" s="74"/>
      <c r="L522" s="75"/>
      <c r="M522" s="76">
        <f t="shared" si="1"/>
        <v>0</v>
      </c>
      <c r="N522" s="77" t="str">
        <f t="shared" si="2"/>
        <v/>
      </c>
      <c r="O522" s="78" t="str">
        <f t="shared" si="3"/>
        <v/>
      </c>
      <c r="P522" s="78" t="str">
        <f t="array" ref="P522">IFERROR(ROUND(IF('1.Clusters'!$H$3&lt;&gt;"",( INDEX('1.Clusters'!$C$6:$C$15,MATCH(C522,'1.Clusters'!$B$6:$B$15,0))+INDEX('1.Clusters'!$F$6:$F$15,MATCH(D522,'1.Clusters'!$E$6:$E$15,0))+INDEX('1.Clusters'!$I$6:$I$15,MATCH(E522,'1.Clusters'!$H$6:$H$15,0)))/3,( INDEX('1.Clusters'!$C$6:$C$15,MATCH(C522,'1.Clusters'!$B$6:$B$15,0))+INDEX('1.Clusters'!$F$6:$F$15,MATCH(D522,'1.Clusters'!$E$6:$E$15,0)))/2),3),"")</f>
        <v/>
      </c>
      <c r="Q522" s="79" t="str">
        <f t="shared" si="4"/>
        <v/>
      </c>
    </row>
    <row r="523" ht="15.0" customHeight="1">
      <c r="B523" s="81"/>
      <c r="C523" s="82"/>
      <c r="D523" s="82"/>
      <c r="E523" s="82"/>
      <c r="F523" s="84"/>
      <c r="G523" s="85"/>
      <c r="H523" s="71"/>
      <c r="I523" s="72"/>
      <c r="J523" s="73"/>
      <c r="K523" s="74"/>
      <c r="L523" s="75"/>
      <c r="M523" s="76">
        <f t="shared" si="1"/>
        <v>0</v>
      </c>
      <c r="N523" s="77" t="str">
        <f t="shared" si="2"/>
        <v/>
      </c>
      <c r="O523" s="78" t="str">
        <f t="shared" si="3"/>
        <v/>
      </c>
      <c r="P523" s="78" t="str">
        <f t="array" ref="P523">IFERROR(ROUND(IF('1.Clusters'!$H$3&lt;&gt;"",( INDEX('1.Clusters'!$C$6:$C$15,MATCH(C523,'1.Clusters'!$B$6:$B$15,0))+INDEX('1.Clusters'!$F$6:$F$15,MATCH(D523,'1.Clusters'!$E$6:$E$15,0))+INDEX('1.Clusters'!$I$6:$I$15,MATCH(E523,'1.Clusters'!$H$6:$H$15,0)))/3,( INDEX('1.Clusters'!$C$6:$C$15,MATCH(C523,'1.Clusters'!$B$6:$B$15,0))+INDEX('1.Clusters'!$F$6:$F$15,MATCH(D523,'1.Clusters'!$E$6:$E$15,0)))/2),3),"")</f>
        <v/>
      </c>
      <c r="Q523" s="79" t="str">
        <f t="shared" si="4"/>
        <v/>
      </c>
    </row>
    <row r="524" ht="15.0" customHeight="1">
      <c r="B524" s="81"/>
      <c r="C524" s="82"/>
      <c r="D524" s="82"/>
      <c r="E524" s="82"/>
      <c r="F524" s="84"/>
      <c r="G524" s="85"/>
      <c r="H524" s="71"/>
      <c r="I524" s="72"/>
      <c r="J524" s="73"/>
      <c r="K524" s="74"/>
      <c r="L524" s="75"/>
      <c r="M524" s="76">
        <f t="shared" si="1"/>
        <v>0</v>
      </c>
      <c r="N524" s="77" t="str">
        <f t="shared" si="2"/>
        <v/>
      </c>
      <c r="O524" s="78" t="str">
        <f t="shared" si="3"/>
        <v/>
      </c>
      <c r="P524" s="78" t="str">
        <f t="array" ref="P524">IFERROR(ROUND(IF('1.Clusters'!$H$3&lt;&gt;"",( INDEX('1.Clusters'!$C$6:$C$15,MATCH(C524,'1.Clusters'!$B$6:$B$15,0))+INDEX('1.Clusters'!$F$6:$F$15,MATCH(D524,'1.Clusters'!$E$6:$E$15,0))+INDEX('1.Clusters'!$I$6:$I$15,MATCH(E524,'1.Clusters'!$H$6:$H$15,0)))/3,( INDEX('1.Clusters'!$C$6:$C$15,MATCH(C524,'1.Clusters'!$B$6:$B$15,0))+INDEX('1.Clusters'!$F$6:$F$15,MATCH(D524,'1.Clusters'!$E$6:$E$15,0)))/2),3),"")</f>
        <v/>
      </c>
      <c r="Q524" s="79" t="str">
        <f t="shared" si="4"/>
        <v/>
      </c>
    </row>
    <row r="525" ht="15.0" customHeight="1">
      <c r="B525" s="81"/>
      <c r="C525" s="82"/>
      <c r="D525" s="82"/>
      <c r="E525" s="82"/>
      <c r="F525" s="84"/>
      <c r="G525" s="85"/>
      <c r="H525" s="71"/>
      <c r="I525" s="72"/>
      <c r="J525" s="73"/>
      <c r="K525" s="74"/>
      <c r="L525" s="75"/>
      <c r="M525" s="76">
        <f t="shared" si="1"/>
        <v>0</v>
      </c>
      <c r="N525" s="77" t="str">
        <f t="shared" si="2"/>
        <v/>
      </c>
      <c r="O525" s="78" t="str">
        <f t="shared" si="3"/>
        <v/>
      </c>
      <c r="P525" s="78" t="str">
        <f t="array" ref="P525">IFERROR(ROUND(IF('1.Clusters'!$H$3&lt;&gt;"",( INDEX('1.Clusters'!$C$6:$C$15,MATCH(C525,'1.Clusters'!$B$6:$B$15,0))+INDEX('1.Clusters'!$F$6:$F$15,MATCH(D525,'1.Clusters'!$E$6:$E$15,0))+INDEX('1.Clusters'!$I$6:$I$15,MATCH(E525,'1.Clusters'!$H$6:$H$15,0)))/3,( INDEX('1.Clusters'!$C$6:$C$15,MATCH(C525,'1.Clusters'!$B$6:$B$15,0))+INDEX('1.Clusters'!$F$6:$F$15,MATCH(D525,'1.Clusters'!$E$6:$E$15,0)))/2),3),"")</f>
        <v/>
      </c>
      <c r="Q525" s="79" t="str">
        <f t="shared" si="4"/>
        <v/>
      </c>
    </row>
    <row r="526" ht="15.0" customHeight="1">
      <c r="B526" s="81"/>
      <c r="C526" s="82"/>
      <c r="D526" s="82"/>
      <c r="E526" s="82"/>
      <c r="F526" s="84"/>
      <c r="G526" s="85"/>
      <c r="H526" s="71"/>
      <c r="I526" s="72"/>
      <c r="J526" s="73"/>
      <c r="K526" s="74"/>
      <c r="L526" s="75"/>
      <c r="M526" s="76">
        <f t="shared" si="1"/>
        <v>0</v>
      </c>
      <c r="N526" s="77" t="str">
        <f t="shared" si="2"/>
        <v/>
      </c>
      <c r="O526" s="78" t="str">
        <f t="shared" si="3"/>
        <v/>
      </c>
      <c r="P526" s="78" t="str">
        <f t="array" ref="P526">IFERROR(ROUND(IF('1.Clusters'!$H$3&lt;&gt;"",( INDEX('1.Clusters'!$C$6:$C$15,MATCH(C526,'1.Clusters'!$B$6:$B$15,0))+INDEX('1.Clusters'!$F$6:$F$15,MATCH(D526,'1.Clusters'!$E$6:$E$15,0))+INDEX('1.Clusters'!$I$6:$I$15,MATCH(E526,'1.Clusters'!$H$6:$H$15,0)))/3,( INDEX('1.Clusters'!$C$6:$C$15,MATCH(C526,'1.Clusters'!$B$6:$B$15,0))+INDEX('1.Clusters'!$F$6:$F$15,MATCH(D526,'1.Clusters'!$E$6:$E$15,0)))/2),3),"")</f>
        <v/>
      </c>
      <c r="Q526" s="79" t="str">
        <f t="shared" si="4"/>
        <v/>
      </c>
    </row>
    <row r="527" ht="15.0" customHeight="1">
      <c r="B527" s="81"/>
      <c r="C527" s="82"/>
      <c r="D527" s="82"/>
      <c r="E527" s="82"/>
      <c r="F527" s="84"/>
      <c r="G527" s="85"/>
      <c r="H527" s="71"/>
      <c r="I527" s="72"/>
      <c r="J527" s="73"/>
      <c r="K527" s="74"/>
      <c r="L527" s="75"/>
      <c r="M527" s="76">
        <f t="shared" si="1"/>
        <v>0</v>
      </c>
      <c r="N527" s="77" t="str">
        <f t="shared" si="2"/>
        <v/>
      </c>
      <c r="O527" s="78" t="str">
        <f t="shared" si="3"/>
        <v/>
      </c>
      <c r="P527" s="78" t="str">
        <f t="array" ref="P527">IFERROR(ROUND(IF('1.Clusters'!$H$3&lt;&gt;"",( INDEX('1.Clusters'!$C$6:$C$15,MATCH(C527,'1.Clusters'!$B$6:$B$15,0))+INDEX('1.Clusters'!$F$6:$F$15,MATCH(D527,'1.Clusters'!$E$6:$E$15,0))+INDEX('1.Clusters'!$I$6:$I$15,MATCH(E527,'1.Clusters'!$H$6:$H$15,0)))/3,( INDEX('1.Clusters'!$C$6:$C$15,MATCH(C527,'1.Clusters'!$B$6:$B$15,0))+INDEX('1.Clusters'!$F$6:$F$15,MATCH(D527,'1.Clusters'!$E$6:$E$15,0)))/2),3),"")</f>
        <v/>
      </c>
      <c r="Q527" s="79" t="str">
        <f t="shared" si="4"/>
        <v/>
      </c>
    </row>
    <row r="528" ht="15.0" customHeight="1">
      <c r="B528" s="81"/>
      <c r="C528" s="82"/>
      <c r="D528" s="82"/>
      <c r="E528" s="82"/>
      <c r="F528" s="84"/>
      <c r="G528" s="85"/>
      <c r="H528" s="71"/>
      <c r="I528" s="72"/>
      <c r="J528" s="73"/>
      <c r="K528" s="74"/>
      <c r="L528" s="75"/>
      <c r="M528" s="76">
        <f t="shared" si="1"/>
        <v>0</v>
      </c>
      <c r="N528" s="77" t="str">
        <f t="shared" si="2"/>
        <v/>
      </c>
      <c r="O528" s="78" t="str">
        <f t="shared" si="3"/>
        <v/>
      </c>
      <c r="P528" s="78" t="str">
        <f t="array" ref="P528">IFERROR(ROUND(IF('1.Clusters'!$H$3&lt;&gt;"",( INDEX('1.Clusters'!$C$6:$C$15,MATCH(C528,'1.Clusters'!$B$6:$B$15,0))+INDEX('1.Clusters'!$F$6:$F$15,MATCH(D528,'1.Clusters'!$E$6:$E$15,0))+INDEX('1.Clusters'!$I$6:$I$15,MATCH(E528,'1.Clusters'!$H$6:$H$15,0)))/3,( INDEX('1.Clusters'!$C$6:$C$15,MATCH(C528,'1.Clusters'!$B$6:$B$15,0))+INDEX('1.Clusters'!$F$6:$F$15,MATCH(D528,'1.Clusters'!$E$6:$E$15,0)))/2),3),"")</f>
        <v/>
      </c>
      <c r="Q528" s="79" t="str">
        <f t="shared" si="4"/>
        <v/>
      </c>
    </row>
    <row r="529" ht="15.0" customHeight="1">
      <c r="B529" s="81"/>
      <c r="C529" s="82"/>
      <c r="D529" s="82"/>
      <c r="E529" s="82"/>
      <c r="F529" s="84"/>
      <c r="G529" s="85"/>
      <c r="H529" s="71"/>
      <c r="I529" s="72"/>
      <c r="J529" s="73"/>
      <c r="K529" s="74"/>
      <c r="L529" s="75"/>
      <c r="M529" s="76">
        <f t="shared" si="1"/>
        <v>0</v>
      </c>
      <c r="N529" s="77" t="str">
        <f t="shared" si="2"/>
        <v/>
      </c>
      <c r="O529" s="78" t="str">
        <f t="shared" si="3"/>
        <v/>
      </c>
      <c r="P529" s="78" t="str">
        <f t="array" ref="P529">IFERROR(ROUND(IF('1.Clusters'!$H$3&lt;&gt;"",( INDEX('1.Clusters'!$C$6:$C$15,MATCH(C529,'1.Clusters'!$B$6:$B$15,0))+INDEX('1.Clusters'!$F$6:$F$15,MATCH(D529,'1.Clusters'!$E$6:$E$15,0))+INDEX('1.Clusters'!$I$6:$I$15,MATCH(E529,'1.Clusters'!$H$6:$H$15,0)))/3,( INDEX('1.Clusters'!$C$6:$C$15,MATCH(C529,'1.Clusters'!$B$6:$B$15,0))+INDEX('1.Clusters'!$F$6:$F$15,MATCH(D529,'1.Clusters'!$E$6:$E$15,0)))/2),3),"")</f>
        <v/>
      </c>
      <c r="Q529" s="79" t="str">
        <f t="shared" si="4"/>
        <v/>
      </c>
    </row>
    <row r="530" ht="15.0" customHeight="1">
      <c r="B530" s="81"/>
      <c r="C530" s="82"/>
      <c r="D530" s="82"/>
      <c r="E530" s="82"/>
      <c r="F530" s="84"/>
      <c r="G530" s="85"/>
      <c r="H530" s="71"/>
      <c r="I530" s="72"/>
      <c r="J530" s="73"/>
      <c r="K530" s="74"/>
      <c r="L530" s="75"/>
      <c r="M530" s="76">
        <f t="shared" si="1"/>
        <v>0</v>
      </c>
      <c r="N530" s="77" t="str">
        <f t="shared" si="2"/>
        <v/>
      </c>
      <c r="O530" s="78" t="str">
        <f t="shared" si="3"/>
        <v/>
      </c>
      <c r="P530" s="78" t="str">
        <f t="array" ref="P530">IFERROR(ROUND(IF('1.Clusters'!$H$3&lt;&gt;"",( INDEX('1.Clusters'!$C$6:$C$15,MATCH(C530,'1.Clusters'!$B$6:$B$15,0))+INDEX('1.Clusters'!$F$6:$F$15,MATCH(D530,'1.Clusters'!$E$6:$E$15,0))+INDEX('1.Clusters'!$I$6:$I$15,MATCH(E530,'1.Clusters'!$H$6:$H$15,0)))/3,( INDEX('1.Clusters'!$C$6:$C$15,MATCH(C530,'1.Clusters'!$B$6:$B$15,0))+INDEX('1.Clusters'!$F$6:$F$15,MATCH(D530,'1.Clusters'!$E$6:$E$15,0)))/2),3),"")</f>
        <v/>
      </c>
      <c r="Q530" s="79" t="str">
        <f t="shared" si="4"/>
        <v/>
      </c>
    </row>
    <row r="531" ht="15.0" customHeight="1">
      <c r="B531" s="81"/>
      <c r="C531" s="82"/>
      <c r="D531" s="82"/>
      <c r="E531" s="82"/>
      <c r="F531" s="84"/>
      <c r="G531" s="85"/>
      <c r="H531" s="71"/>
      <c r="I531" s="72"/>
      <c r="J531" s="73"/>
      <c r="K531" s="74"/>
      <c r="L531" s="75"/>
      <c r="M531" s="76">
        <f t="shared" si="1"/>
        <v>0</v>
      </c>
      <c r="N531" s="77" t="str">
        <f t="shared" si="2"/>
        <v/>
      </c>
      <c r="O531" s="78" t="str">
        <f t="shared" si="3"/>
        <v/>
      </c>
      <c r="P531" s="78" t="str">
        <f t="array" ref="P531">IFERROR(ROUND(IF('1.Clusters'!$H$3&lt;&gt;"",( INDEX('1.Clusters'!$C$6:$C$15,MATCH(C531,'1.Clusters'!$B$6:$B$15,0))+INDEX('1.Clusters'!$F$6:$F$15,MATCH(D531,'1.Clusters'!$E$6:$E$15,0))+INDEX('1.Clusters'!$I$6:$I$15,MATCH(E531,'1.Clusters'!$H$6:$H$15,0)))/3,( INDEX('1.Clusters'!$C$6:$C$15,MATCH(C531,'1.Clusters'!$B$6:$B$15,0))+INDEX('1.Clusters'!$F$6:$F$15,MATCH(D531,'1.Clusters'!$E$6:$E$15,0)))/2),3),"")</f>
        <v/>
      </c>
      <c r="Q531" s="79" t="str">
        <f t="shared" si="4"/>
        <v/>
      </c>
    </row>
    <row r="532" ht="15.0" customHeight="1">
      <c r="B532" s="81"/>
      <c r="C532" s="82"/>
      <c r="D532" s="82"/>
      <c r="E532" s="82"/>
      <c r="F532" s="84"/>
      <c r="G532" s="85"/>
      <c r="H532" s="71"/>
      <c r="I532" s="72"/>
      <c r="J532" s="73"/>
      <c r="K532" s="74"/>
      <c r="L532" s="75"/>
      <c r="M532" s="76">
        <f t="shared" si="1"/>
        <v>0</v>
      </c>
      <c r="N532" s="77" t="str">
        <f t="shared" si="2"/>
        <v/>
      </c>
      <c r="O532" s="78" t="str">
        <f t="shared" si="3"/>
        <v/>
      </c>
      <c r="P532" s="78" t="str">
        <f t="array" ref="P532">IFERROR(ROUND(IF('1.Clusters'!$H$3&lt;&gt;"",( INDEX('1.Clusters'!$C$6:$C$15,MATCH(C532,'1.Clusters'!$B$6:$B$15,0))+INDEX('1.Clusters'!$F$6:$F$15,MATCH(D532,'1.Clusters'!$E$6:$E$15,0))+INDEX('1.Clusters'!$I$6:$I$15,MATCH(E532,'1.Clusters'!$H$6:$H$15,0)))/3,( INDEX('1.Clusters'!$C$6:$C$15,MATCH(C532,'1.Clusters'!$B$6:$B$15,0))+INDEX('1.Clusters'!$F$6:$F$15,MATCH(D532,'1.Clusters'!$E$6:$E$15,0)))/2),3),"")</f>
        <v/>
      </c>
      <c r="Q532" s="79" t="str">
        <f t="shared" si="4"/>
        <v/>
      </c>
    </row>
    <row r="533" ht="15.0" customHeight="1">
      <c r="B533" s="81"/>
      <c r="C533" s="82"/>
      <c r="D533" s="82"/>
      <c r="E533" s="82"/>
      <c r="F533" s="84"/>
      <c r="G533" s="85"/>
      <c r="H533" s="71"/>
      <c r="I533" s="72"/>
      <c r="J533" s="73"/>
      <c r="K533" s="74"/>
      <c r="L533" s="75"/>
      <c r="M533" s="76">
        <f t="shared" si="1"/>
        <v>0</v>
      </c>
      <c r="N533" s="77" t="str">
        <f t="shared" si="2"/>
        <v/>
      </c>
      <c r="O533" s="78" t="str">
        <f t="shared" si="3"/>
        <v/>
      </c>
      <c r="P533" s="78" t="str">
        <f t="array" ref="P533">IFERROR(ROUND(IF('1.Clusters'!$H$3&lt;&gt;"",( INDEX('1.Clusters'!$C$6:$C$15,MATCH(C533,'1.Clusters'!$B$6:$B$15,0))+INDEX('1.Clusters'!$F$6:$F$15,MATCH(D533,'1.Clusters'!$E$6:$E$15,0))+INDEX('1.Clusters'!$I$6:$I$15,MATCH(E533,'1.Clusters'!$H$6:$H$15,0)))/3,( INDEX('1.Clusters'!$C$6:$C$15,MATCH(C533,'1.Clusters'!$B$6:$B$15,0))+INDEX('1.Clusters'!$F$6:$F$15,MATCH(D533,'1.Clusters'!$E$6:$E$15,0)))/2),3),"")</f>
        <v/>
      </c>
      <c r="Q533" s="79" t="str">
        <f t="shared" si="4"/>
        <v/>
      </c>
    </row>
    <row r="534" ht="15.0" customHeight="1">
      <c r="B534" s="81"/>
      <c r="C534" s="82"/>
      <c r="D534" s="82"/>
      <c r="E534" s="82"/>
      <c r="F534" s="84"/>
      <c r="G534" s="85"/>
      <c r="H534" s="71"/>
      <c r="I534" s="72"/>
      <c r="J534" s="73"/>
      <c r="K534" s="74"/>
      <c r="L534" s="75"/>
      <c r="M534" s="76">
        <f t="shared" si="1"/>
        <v>0</v>
      </c>
      <c r="N534" s="77" t="str">
        <f t="shared" si="2"/>
        <v/>
      </c>
      <c r="O534" s="78" t="str">
        <f t="shared" si="3"/>
        <v/>
      </c>
      <c r="P534" s="78" t="str">
        <f t="array" ref="P534">IFERROR(ROUND(IF('1.Clusters'!$H$3&lt;&gt;"",( INDEX('1.Clusters'!$C$6:$C$15,MATCH(C534,'1.Clusters'!$B$6:$B$15,0))+INDEX('1.Clusters'!$F$6:$F$15,MATCH(D534,'1.Clusters'!$E$6:$E$15,0))+INDEX('1.Clusters'!$I$6:$I$15,MATCH(E534,'1.Clusters'!$H$6:$H$15,0)))/3,( INDEX('1.Clusters'!$C$6:$C$15,MATCH(C534,'1.Clusters'!$B$6:$B$15,0))+INDEX('1.Clusters'!$F$6:$F$15,MATCH(D534,'1.Clusters'!$E$6:$E$15,0)))/2),3),"")</f>
        <v/>
      </c>
      <c r="Q534" s="79" t="str">
        <f t="shared" si="4"/>
        <v/>
      </c>
    </row>
    <row r="535" ht="15.0" customHeight="1">
      <c r="B535" s="81"/>
      <c r="C535" s="82"/>
      <c r="D535" s="82"/>
      <c r="E535" s="82"/>
      <c r="F535" s="84"/>
      <c r="G535" s="85"/>
      <c r="H535" s="71"/>
      <c r="I535" s="72"/>
      <c r="J535" s="73"/>
      <c r="K535" s="74"/>
      <c r="L535" s="75"/>
      <c r="M535" s="76">
        <f t="shared" si="1"/>
        <v>0</v>
      </c>
      <c r="N535" s="77" t="str">
        <f t="shared" si="2"/>
        <v/>
      </c>
      <c r="O535" s="78" t="str">
        <f t="shared" si="3"/>
        <v/>
      </c>
      <c r="P535" s="78" t="str">
        <f t="array" ref="P535">IFERROR(ROUND(IF('1.Clusters'!$H$3&lt;&gt;"",( INDEX('1.Clusters'!$C$6:$C$15,MATCH(C535,'1.Clusters'!$B$6:$B$15,0))+INDEX('1.Clusters'!$F$6:$F$15,MATCH(D535,'1.Clusters'!$E$6:$E$15,0))+INDEX('1.Clusters'!$I$6:$I$15,MATCH(E535,'1.Clusters'!$H$6:$H$15,0)))/3,( INDEX('1.Clusters'!$C$6:$C$15,MATCH(C535,'1.Clusters'!$B$6:$B$15,0))+INDEX('1.Clusters'!$F$6:$F$15,MATCH(D535,'1.Clusters'!$E$6:$E$15,0)))/2),3),"")</f>
        <v/>
      </c>
      <c r="Q535" s="79" t="str">
        <f t="shared" si="4"/>
        <v/>
      </c>
    </row>
    <row r="536" ht="15.0" customHeight="1">
      <c r="B536" s="81"/>
      <c r="C536" s="82"/>
      <c r="D536" s="82"/>
      <c r="E536" s="82"/>
      <c r="F536" s="84"/>
      <c r="G536" s="85"/>
      <c r="H536" s="71"/>
      <c r="I536" s="72"/>
      <c r="J536" s="73"/>
      <c r="K536" s="74"/>
      <c r="L536" s="75"/>
      <c r="M536" s="76">
        <f t="shared" si="1"/>
        <v>0</v>
      </c>
      <c r="N536" s="77" t="str">
        <f t="shared" si="2"/>
        <v/>
      </c>
      <c r="O536" s="78" t="str">
        <f t="shared" si="3"/>
        <v/>
      </c>
      <c r="P536" s="78" t="str">
        <f t="array" ref="P536">IFERROR(ROUND(IF('1.Clusters'!$H$3&lt;&gt;"",( INDEX('1.Clusters'!$C$6:$C$15,MATCH(C536,'1.Clusters'!$B$6:$B$15,0))+INDEX('1.Clusters'!$F$6:$F$15,MATCH(D536,'1.Clusters'!$E$6:$E$15,0))+INDEX('1.Clusters'!$I$6:$I$15,MATCH(E536,'1.Clusters'!$H$6:$H$15,0)))/3,( INDEX('1.Clusters'!$C$6:$C$15,MATCH(C536,'1.Clusters'!$B$6:$B$15,0))+INDEX('1.Clusters'!$F$6:$F$15,MATCH(D536,'1.Clusters'!$E$6:$E$15,0)))/2),3),"")</f>
        <v/>
      </c>
      <c r="Q536" s="79" t="str">
        <f t="shared" si="4"/>
        <v/>
      </c>
    </row>
    <row r="537" ht="15.0" customHeight="1">
      <c r="B537" s="81"/>
      <c r="C537" s="82"/>
      <c r="D537" s="82"/>
      <c r="E537" s="82"/>
      <c r="F537" s="84"/>
      <c r="G537" s="85"/>
      <c r="H537" s="71"/>
      <c r="I537" s="72"/>
      <c r="J537" s="73"/>
      <c r="K537" s="74"/>
      <c r="L537" s="75"/>
      <c r="M537" s="76">
        <f t="shared" si="1"/>
        <v>0</v>
      </c>
      <c r="N537" s="77" t="str">
        <f t="shared" si="2"/>
        <v/>
      </c>
      <c r="O537" s="78" t="str">
        <f t="shared" si="3"/>
        <v/>
      </c>
      <c r="P537" s="78" t="str">
        <f t="array" ref="P537">IFERROR(ROUND(IF('1.Clusters'!$H$3&lt;&gt;"",( INDEX('1.Clusters'!$C$6:$C$15,MATCH(C537,'1.Clusters'!$B$6:$B$15,0))+INDEX('1.Clusters'!$F$6:$F$15,MATCH(D537,'1.Clusters'!$E$6:$E$15,0))+INDEX('1.Clusters'!$I$6:$I$15,MATCH(E537,'1.Clusters'!$H$6:$H$15,0)))/3,( INDEX('1.Clusters'!$C$6:$C$15,MATCH(C537,'1.Clusters'!$B$6:$B$15,0))+INDEX('1.Clusters'!$F$6:$F$15,MATCH(D537,'1.Clusters'!$E$6:$E$15,0)))/2),3),"")</f>
        <v/>
      </c>
      <c r="Q537" s="79" t="str">
        <f t="shared" si="4"/>
        <v/>
      </c>
    </row>
    <row r="538" ht="15.0" customHeight="1">
      <c r="B538" s="81"/>
      <c r="C538" s="82"/>
      <c r="D538" s="82"/>
      <c r="E538" s="82"/>
      <c r="F538" s="84"/>
      <c r="G538" s="86"/>
      <c r="H538" s="71"/>
      <c r="I538" s="72"/>
      <c r="J538" s="73"/>
      <c r="K538" s="74"/>
      <c r="L538" s="75"/>
      <c r="M538" s="76">
        <f t="shared" si="1"/>
        <v>0</v>
      </c>
      <c r="N538" s="77" t="str">
        <f t="shared" si="2"/>
        <v/>
      </c>
      <c r="O538" s="78" t="str">
        <f t="shared" si="3"/>
        <v/>
      </c>
      <c r="P538" s="78" t="str">
        <f t="array" ref="P538">IFERROR(ROUND(IF('1.Clusters'!$H$3&lt;&gt;"",( INDEX('1.Clusters'!$C$6:$C$15,MATCH(C538,'1.Clusters'!$B$6:$B$15,0))+INDEX('1.Clusters'!$F$6:$F$15,MATCH(D538,'1.Clusters'!$E$6:$E$15,0))+INDEX('1.Clusters'!$I$6:$I$15,MATCH(E538,'1.Clusters'!$H$6:$H$15,0)))/3,( INDEX('1.Clusters'!$C$6:$C$15,MATCH(C538,'1.Clusters'!$B$6:$B$15,0))+INDEX('1.Clusters'!$F$6:$F$15,MATCH(D538,'1.Clusters'!$E$6:$E$15,0)))/2),3),"")</f>
        <v/>
      </c>
      <c r="Q538" s="79" t="str">
        <f t="shared" si="4"/>
        <v/>
      </c>
    </row>
    <row r="539" ht="15.0" customHeight="1">
      <c r="B539" s="81"/>
      <c r="C539" s="82"/>
      <c r="D539" s="82"/>
      <c r="E539" s="82"/>
      <c r="F539" s="84"/>
      <c r="G539" s="85"/>
      <c r="H539" s="71"/>
      <c r="I539" s="72"/>
      <c r="J539" s="73"/>
      <c r="K539" s="74"/>
      <c r="L539" s="75"/>
      <c r="M539" s="76">
        <f t="shared" si="1"/>
        <v>0</v>
      </c>
      <c r="N539" s="77" t="str">
        <f t="shared" si="2"/>
        <v/>
      </c>
      <c r="O539" s="78" t="str">
        <f t="shared" si="3"/>
        <v/>
      </c>
      <c r="P539" s="78" t="str">
        <f t="array" ref="P539">IFERROR(ROUND(IF('1.Clusters'!$H$3&lt;&gt;"",( INDEX('1.Clusters'!$C$6:$C$15,MATCH(C539,'1.Clusters'!$B$6:$B$15,0))+INDEX('1.Clusters'!$F$6:$F$15,MATCH(D539,'1.Clusters'!$E$6:$E$15,0))+INDEX('1.Clusters'!$I$6:$I$15,MATCH(E539,'1.Clusters'!$H$6:$H$15,0)))/3,( INDEX('1.Clusters'!$C$6:$C$15,MATCH(C539,'1.Clusters'!$B$6:$B$15,0))+INDEX('1.Clusters'!$F$6:$F$15,MATCH(D539,'1.Clusters'!$E$6:$E$15,0)))/2),3),"")</f>
        <v/>
      </c>
      <c r="Q539" s="79" t="str">
        <f t="shared" si="4"/>
        <v/>
      </c>
    </row>
    <row r="540" ht="15.0" customHeight="1">
      <c r="B540" s="81"/>
      <c r="C540" s="82"/>
      <c r="D540" s="82"/>
      <c r="E540" s="82"/>
      <c r="F540" s="84"/>
      <c r="G540" s="86"/>
      <c r="H540" s="71"/>
      <c r="I540" s="72"/>
      <c r="J540" s="73"/>
      <c r="K540" s="74"/>
      <c r="L540" s="75"/>
      <c r="M540" s="76">
        <f t="shared" si="1"/>
        <v>0</v>
      </c>
      <c r="N540" s="77" t="str">
        <f t="shared" si="2"/>
        <v/>
      </c>
      <c r="O540" s="78" t="str">
        <f t="shared" si="3"/>
        <v/>
      </c>
      <c r="P540" s="78" t="str">
        <f t="array" ref="P540">IFERROR(ROUND(IF('1.Clusters'!$H$3&lt;&gt;"",( INDEX('1.Clusters'!$C$6:$C$15,MATCH(C540,'1.Clusters'!$B$6:$B$15,0))+INDEX('1.Clusters'!$F$6:$F$15,MATCH(D540,'1.Clusters'!$E$6:$E$15,0))+INDEX('1.Clusters'!$I$6:$I$15,MATCH(E540,'1.Clusters'!$H$6:$H$15,0)))/3,( INDEX('1.Clusters'!$C$6:$C$15,MATCH(C540,'1.Clusters'!$B$6:$B$15,0))+INDEX('1.Clusters'!$F$6:$F$15,MATCH(D540,'1.Clusters'!$E$6:$E$15,0)))/2),3),"")</f>
        <v/>
      </c>
      <c r="Q540" s="79" t="str">
        <f t="shared" si="4"/>
        <v/>
      </c>
    </row>
    <row r="541" ht="15.0" customHeight="1">
      <c r="B541" s="81"/>
      <c r="C541" s="82"/>
      <c r="D541" s="82"/>
      <c r="E541" s="82"/>
      <c r="F541" s="84"/>
      <c r="G541" s="85"/>
      <c r="H541" s="71"/>
      <c r="I541" s="72"/>
      <c r="J541" s="73"/>
      <c r="K541" s="74"/>
      <c r="L541" s="75"/>
      <c r="M541" s="76">
        <f t="shared" si="1"/>
        <v>0</v>
      </c>
      <c r="N541" s="77" t="str">
        <f t="shared" si="2"/>
        <v/>
      </c>
      <c r="O541" s="78" t="str">
        <f t="shared" si="3"/>
        <v/>
      </c>
      <c r="P541" s="78" t="str">
        <f t="array" ref="P541">IFERROR(ROUND(IF('1.Clusters'!$H$3&lt;&gt;"",( INDEX('1.Clusters'!$C$6:$C$15,MATCH(C541,'1.Clusters'!$B$6:$B$15,0))+INDEX('1.Clusters'!$F$6:$F$15,MATCH(D541,'1.Clusters'!$E$6:$E$15,0))+INDEX('1.Clusters'!$I$6:$I$15,MATCH(E541,'1.Clusters'!$H$6:$H$15,0)))/3,( INDEX('1.Clusters'!$C$6:$C$15,MATCH(C541,'1.Clusters'!$B$6:$B$15,0))+INDEX('1.Clusters'!$F$6:$F$15,MATCH(D541,'1.Clusters'!$E$6:$E$15,0)))/2),3),"")</f>
        <v/>
      </c>
      <c r="Q541" s="79" t="str">
        <f t="shared" si="4"/>
        <v/>
      </c>
    </row>
    <row r="542" ht="15.0" customHeight="1">
      <c r="B542" s="81"/>
      <c r="C542" s="82"/>
      <c r="D542" s="82"/>
      <c r="E542" s="82"/>
      <c r="F542" s="84"/>
      <c r="G542" s="86"/>
      <c r="H542" s="71"/>
      <c r="I542" s="72"/>
      <c r="J542" s="73"/>
      <c r="K542" s="74"/>
      <c r="L542" s="75"/>
      <c r="M542" s="76">
        <f t="shared" si="1"/>
        <v>0</v>
      </c>
      <c r="N542" s="77" t="str">
        <f t="shared" si="2"/>
        <v/>
      </c>
      <c r="O542" s="78" t="str">
        <f t="shared" si="3"/>
        <v/>
      </c>
      <c r="P542" s="78" t="str">
        <f t="array" ref="P542">IFERROR(ROUND(IF('1.Clusters'!$H$3&lt;&gt;"",( INDEX('1.Clusters'!$C$6:$C$15,MATCH(C542,'1.Clusters'!$B$6:$B$15,0))+INDEX('1.Clusters'!$F$6:$F$15,MATCH(D542,'1.Clusters'!$E$6:$E$15,0))+INDEX('1.Clusters'!$I$6:$I$15,MATCH(E542,'1.Clusters'!$H$6:$H$15,0)))/3,( INDEX('1.Clusters'!$C$6:$C$15,MATCH(C542,'1.Clusters'!$B$6:$B$15,0))+INDEX('1.Clusters'!$F$6:$F$15,MATCH(D542,'1.Clusters'!$E$6:$E$15,0)))/2),3),"")</f>
        <v/>
      </c>
      <c r="Q542" s="79" t="str">
        <f t="shared" si="4"/>
        <v/>
      </c>
    </row>
    <row r="543" ht="15.0" customHeight="1">
      <c r="B543" s="81"/>
      <c r="C543" s="82"/>
      <c r="D543" s="82"/>
      <c r="E543" s="82"/>
      <c r="F543" s="84"/>
      <c r="G543" s="85"/>
      <c r="H543" s="71"/>
      <c r="I543" s="72"/>
      <c r="J543" s="73"/>
      <c r="K543" s="74"/>
      <c r="L543" s="75"/>
      <c r="M543" s="76">
        <f t="shared" si="1"/>
        <v>0</v>
      </c>
      <c r="N543" s="77" t="str">
        <f t="shared" si="2"/>
        <v/>
      </c>
      <c r="O543" s="78" t="str">
        <f t="shared" si="3"/>
        <v/>
      </c>
      <c r="P543" s="78" t="str">
        <f t="array" ref="P543">IFERROR(ROUND(IF('1.Clusters'!$H$3&lt;&gt;"",( INDEX('1.Clusters'!$C$6:$C$15,MATCH(C543,'1.Clusters'!$B$6:$B$15,0))+INDEX('1.Clusters'!$F$6:$F$15,MATCH(D543,'1.Clusters'!$E$6:$E$15,0))+INDEX('1.Clusters'!$I$6:$I$15,MATCH(E543,'1.Clusters'!$H$6:$H$15,0)))/3,( INDEX('1.Clusters'!$C$6:$C$15,MATCH(C543,'1.Clusters'!$B$6:$B$15,0))+INDEX('1.Clusters'!$F$6:$F$15,MATCH(D543,'1.Clusters'!$E$6:$E$15,0)))/2),3),"")</f>
        <v/>
      </c>
      <c r="Q543" s="79" t="str">
        <f t="shared" si="4"/>
        <v/>
      </c>
    </row>
    <row r="544" ht="15.0" customHeight="1">
      <c r="B544" s="81"/>
      <c r="C544" s="82"/>
      <c r="D544" s="82"/>
      <c r="E544" s="82"/>
      <c r="F544" s="84"/>
      <c r="G544" s="85"/>
      <c r="H544" s="71"/>
      <c r="I544" s="72"/>
      <c r="J544" s="73"/>
      <c r="K544" s="74"/>
      <c r="L544" s="75"/>
      <c r="M544" s="76">
        <f t="shared" si="1"/>
        <v>0</v>
      </c>
      <c r="N544" s="77" t="str">
        <f t="shared" si="2"/>
        <v/>
      </c>
      <c r="O544" s="78" t="str">
        <f t="shared" si="3"/>
        <v/>
      </c>
      <c r="P544" s="78" t="str">
        <f t="array" ref="P544">IFERROR(ROUND(IF('1.Clusters'!$H$3&lt;&gt;"",( INDEX('1.Clusters'!$C$6:$C$15,MATCH(C544,'1.Clusters'!$B$6:$B$15,0))+INDEX('1.Clusters'!$F$6:$F$15,MATCH(D544,'1.Clusters'!$E$6:$E$15,0))+INDEX('1.Clusters'!$I$6:$I$15,MATCH(E544,'1.Clusters'!$H$6:$H$15,0)))/3,( INDEX('1.Clusters'!$C$6:$C$15,MATCH(C544,'1.Clusters'!$B$6:$B$15,0))+INDEX('1.Clusters'!$F$6:$F$15,MATCH(D544,'1.Clusters'!$E$6:$E$15,0)))/2),3),"")</f>
        <v/>
      </c>
      <c r="Q544" s="79" t="str">
        <f t="shared" si="4"/>
        <v/>
      </c>
    </row>
    <row r="545" ht="15.0" customHeight="1">
      <c r="B545" s="81"/>
      <c r="C545" s="82"/>
      <c r="D545" s="82"/>
      <c r="E545" s="82"/>
      <c r="F545" s="84"/>
      <c r="G545" s="85"/>
      <c r="H545" s="71"/>
      <c r="I545" s="72"/>
      <c r="J545" s="73"/>
      <c r="K545" s="74"/>
      <c r="L545" s="75"/>
      <c r="M545" s="76">
        <f t="shared" si="1"/>
        <v>0</v>
      </c>
      <c r="N545" s="77" t="str">
        <f t="shared" si="2"/>
        <v/>
      </c>
      <c r="O545" s="78" t="str">
        <f t="shared" si="3"/>
        <v/>
      </c>
      <c r="P545" s="78" t="str">
        <f t="array" ref="P545">IFERROR(ROUND(IF('1.Clusters'!$H$3&lt;&gt;"",( INDEX('1.Clusters'!$C$6:$C$15,MATCH(C545,'1.Clusters'!$B$6:$B$15,0))+INDEX('1.Clusters'!$F$6:$F$15,MATCH(D545,'1.Clusters'!$E$6:$E$15,0))+INDEX('1.Clusters'!$I$6:$I$15,MATCH(E545,'1.Clusters'!$H$6:$H$15,0)))/3,( INDEX('1.Clusters'!$C$6:$C$15,MATCH(C545,'1.Clusters'!$B$6:$B$15,0))+INDEX('1.Clusters'!$F$6:$F$15,MATCH(D545,'1.Clusters'!$E$6:$E$15,0)))/2),3),"")</f>
        <v/>
      </c>
      <c r="Q545" s="79" t="str">
        <f t="shared" si="4"/>
        <v/>
      </c>
    </row>
    <row r="546" ht="15.0" customHeight="1">
      <c r="B546" s="81"/>
      <c r="C546" s="82"/>
      <c r="D546" s="82"/>
      <c r="E546" s="82"/>
      <c r="F546" s="84"/>
      <c r="G546" s="85"/>
      <c r="H546" s="71"/>
      <c r="I546" s="72"/>
      <c r="J546" s="73"/>
      <c r="K546" s="74"/>
      <c r="L546" s="75"/>
      <c r="M546" s="76">
        <f t="shared" si="1"/>
        <v>0</v>
      </c>
      <c r="N546" s="77" t="str">
        <f t="shared" si="2"/>
        <v/>
      </c>
      <c r="O546" s="78" t="str">
        <f t="shared" si="3"/>
        <v/>
      </c>
      <c r="P546" s="78" t="str">
        <f t="array" ref="P546">IFERROR(ROUND(IF('1.Clusters'!$H$3&lt;&gt;"",( INDEX('1.Clusters'!$C$6:$C$15,MATCH(C546,'1.Clusters'!$B$6:$B$15,0))+INDEX('1.Clusters'!$F$6:$F$15,MATCH(D546,'1.Clusters'!$E$6:$E$15,0))+INDEX('1.Clusters'!$I$6:$I$15,MATCH(E546,'1.Clusters'!$H$6:$H$15,0)))/3,( INDEX('1.Clusters'!$C$6:$C$15,MATCH(C546,'1.Clusters'!$B$6:$B$15,0))+INDEX('1.Clusters'!$F$6:$F$15,MATCH(D546,'1.Clusters'!$E$6:$E$15,0)))/2),3),"")</f>
        <v/>
      </c>
      <c r="Q546" s="79" t="str">
        <f t="shared" si="4"/>
        <v/>
      </c>
    </row>
    <row r="547" ht="15.0" customHeight="1">
      <c r="B547" s="81"/>
      <c r="C547" s="82"/>
      <c r="D547" s="82"/>
      <c r="E547" s="82"/>
      <c r="F547" s="84"/>
      <c r="G547" s="85"/>
      <c r="H547" s="71"/>
      <c r="I547" s="72"/>
      <c r="J547" s="73"/>
      <c r="K547" s="74"/>
      <c r="L547" s="75"/>
      <c r="M547" s="76">
        <f t="shared" si="1"/>
        <v>0</v>
      </c>
      <c r="N547" s="77" t="str">
        <f t="shared" si="2"/>
        <v/>
      </c>
      <c r="O547" s="78" t="str">
        <f t="shared" si="3"/>
        <v/>
      </c>
      <c r="P547" s="78" t="str">
        <f t="array" ref="P547">IFERROR(ROUND(IF('1.Clusters'!$H$3&lt;&gt;"",( INDEX('1.Clusters'!$C$6:$C$15,MATCH(C547,'1.Clusters'!$B$6:$B$15,0))+INDEX('1.Clusters'!$F$6:$F$15,MATCH(D547,'1.Clusters'!$E$6:$E$15,0))+INDEX('1.Clusters'!$I$6:$I$15,MATCH(E547,'1.Clusters'!$H$6:$H$15,0)))/3,( INDEX('1.Clusters'!$C$6:$C$15,MATCH(C547,'1.Clusters'!$B$6:$B$15,0))+INDEX('1.Clusters'!$F$6:$F$15,MATCH(D547,'1.Clusters'!$E$6:$E$15,0)))/2),3),"")</f>
        <v/>
      </c>
      <c r="Q547" s="79" t="str">
        <f t="shared" si="4"/>
        <v/>
      </c>
    </row>
    <row r="548" ht="15.0" customHeight="1">
      <c r="B548" s="81"/>
      <c r="C548" s="82"/>
      <c r="D548" s="82"/>
      <c r="E548" s="82"/>
      <c r="F548" s="84"/>
      <c r="G548" s="85"/>
      <c r="H548" s="71"/>
      <c r="I548" s="72"/>
      <c r="J548" s="73"/>
      <c r="K548" s="74"/>
      <c r="L548" s="75"/>
      <c r="M548" s="76">
        <f t="shared" si="1"/>
        <v>0</v>
      </c>
      <c r="N548" s="77" t="str">
        <f t="shared" si="2"/>
        <v/>
      </c>
      <c r="O548" s="78" t="str">
        <f t="shared" si="3"/>
        <v/>
      </c>
      <c r="P548" s="78" t="str">
        <f t="array" ref="P548">IFERROR(ROUND(IF('1.Clusters'!$H$3&lt;&gt;"",( INDEX('1.Clusters'!$C$6:$C$15,MATCH(C548,'1.Clusters'!$B$6:$B$15,0))+INDEX('1.Clusters'!$F$6:$F$15,MATCH(D548,'1.Clusters'!$E$6:$E$15,0))+INDEX('1.Clusters'!$I$6:$I$15,MATCH(E548,'1.Clusters'!$H$6:$H$15,0)))/3,( INDEX('1.Clusters'!$C$6:$C$15,MATCH(C548,'1.Clusters'!$B$6:$B$15,0))+INDEX('1.Clusters'!$F$6:$F$15,MATCH(D548,'1.Clusters'!$E$6:$E$15,0)))/2),3),"")</f>
        <v/>
      </c>
      <c r="Q548" s="79" t="str">
        <f t="shared" si="4"/>
        <v/>
      </c>
    </row>
    <row r="549" ht="15.0" customHeight="1">
      <c r="B549" s="81"/>
      <c r="C549" s="82"/>
      <c r="D549" s="82"/>
      <c r="E549" s="82"/>
      <c r="F549" s="84"/>
      <c r="G549" s="85"/>
      <c r="H549" s="71"/>
      <c r="I549" s="72"/>
      <c r="J549" s="73"/>
      <c r="K549" s="74"/>
      <c r="L549" s="75"/>
      <c r="M549" s="76">
        <f t="shared" si="1"/>
        <v>0</v>
      </c>
      <c r="N549" s="77" t="str">
        <f t="shared" si="2"/>
        <v/>
      </c>
      <c r="O549" s="78" t="str">
        <f t="shared" si="3"/>
        <v/>
      </c>
      <c r="P549" s="78" t="str">
        <f t="array" ref="P549">IFERROR(ROUND(IF('1.Clusters'!$H$3&lt;&gt;"",( INDEX('1.Clusters'!$C$6:$C$15,MATCH(C549,'1.Clusters'!$B$6:$B$15,0))+INDEX('1.Clusters'!$F$6:$F$15,MATCH(D549,'1.Clusters'!$E$6:$E$15,0))+INDEX('1.Clusters'!$I$6:$I$15,MATCH(E549,'1.Clusters'!$H$6:$H$15,0)))/3,( INDEX('1.Clusters'!$C$6:$C$15,MATCH(C549,'1.Clusters'!$B$6:$B$15,0))+INDEX('1.Clusters'!$F$6:$F$15,MATCH(D549,'1.Clusters'!$E$6:$E$15,0)))/2),3),"")</f>
        <v/>
      </c>
      <c r="Q549" s="79" t="str">
        <f t="shared" si="4"/>
        <v/>
      </c>
    </row>
    <row r="550" ht="15.0" customHeight="1">
      <c r="B550" s="81"/>
      <c r="C550" s="82"/>
      <c r="D550" s="82"/>
      <c r="E550" s="82"/>
      <c r="F550" s="84"/>
      <c r="G550" s="85"/>
      <c r="H550" s="71"/>
      <c r="I550" s="72"/>
      <c r="J550" s="73"/>
      <c r="K550" s="74"/>
      <c r="L550" s="75"/>
      <c r="M550" s="76">
        <f t="shared" si="1"/>
        <v>0</v>
      </c>
      <c r="N550" s="77" t="str">
        <f t="shared" si="2"/>
        <v/>
      </c>
      <c r="O550" s="78" t="str">
        <f t="shared" si="3"/>
        <v/>
      </c>
      <c r="P550" s="78" t="str">
        <f t="array" ref="P550">IFERROR(ROUND(IF('1.Clusters'!$H$3&lt;&gt;"",( INDEX('1.Clusters'!$C$6:$C$15,MATCH(C550,'1.Clusters'!$B$6:$B$15,0))+INDEX('1.Clusters'!$F$6:$F$15,MATCH(D550,'1.Clusters'!$E$6:$E$15,0))+INDEX('1.Clusters'!$I$6:$I$15,MATCH(E550,'1.Clusters'!$H$6:$H$15,0)))/3,( INDEX('1.Clusters'!$C$6:$C$15,MATCH(C550,'1.Clusters'!$B$6:$B$15,0))+INDEX('1.Clusters'!$F$6:$F$15,MATCH(D550,'1.Clusters'!$E$6:$E$15,0)))/2),3),"")</f>
        <v/>
      </c>
      <c r="Q550" s="79" t="str">
        <f t="shared" si="4"/>
        <v/>
      </c>
    </row>
    <row r="551" ht="15.0" customHeight="1">
      <c r="B551" s="81"/>
      <c r="C551" s="82"/>
      <c r="D551" s="82"/>
      <c r="E551" s="82"/>
      <c r="F551" s="84"/>
      <c r="G551" s="85"/>
      <c r="H551" s="71"/>
      <c r="I551" s="72"/>
      <c r="J551" s="73"/>
      <c r="K551" s="74"/>
      <c r="L551" s="75"/>
      <c r="M551" s="76">
        <f t="shared" si="1"/>
        <v>0</v>
      </c>
      <c r="N551" s="77" t="str">
        <f t="shared" si="2"/>
        <v/>
      </c>
      <c r="O551" s="78" t="str">
        <f t="shared" si="3"/>
        <v/>
      </c>
      <c r="P551" s="78" t="str">
        <f t="array" ref="P551">IFERROR(ROUND(IF('1.Clusters'!$H$3&lt;&gt;"",( INDEX('1.Clusters'!$C$6:$C$15,MATCH(C551,'1.Clusters'!$B$6:$B$15,0))+INDEX('1.Clusters'!$F$6:$F$15,MATCH(D551,'1.Clusters'!$E$6:$E$15,0))+INDEX('1.Clusters'!$I$6:$I$15,MATCH(E551,'1.Clusters'!$H$6:$H$15,0)))/3,( INDEX('1.Clusters'!$C$6:$C$15,MATCH(C551,'1.Clusters'!$B$6:$B$15,0))+INDEX('1.Clusters'!$F$6:$F$15,MATCH(D551,'1.Clusters'!$E$6:$E$15,0)))/2),3),"")</f>
        <v/>
      </c>
      <c r="Q551" s="79" t="str">
        <f t="shared" si="4"/>
        <v/>
      </c>
    </row>
    <row r="552" ht="15.0" customHeight="1">
      <c r="B552" s="81"/>
      <c r="C552" s="82"/>
      <c r="D552" s="82"/>
      <c r="E552" s="82"/>
      <c r="F552" s="84"/>
      <c r="G552" s="85"/>
      <c r="H552" s="71"/>
      <c r="I552" s="72"/>
      <c r="J552" s="73"/>
      <c r="K552" s="74"/>
      <c r="L552" s="75"/>
      <c r="M552" s="76">
        <f t="shared" si="1"/>
        <v>0</v>
      </c>
      <c r="N552" s="77" t="str">
        <f t="shared" si="2"/>
        <v/>
      </c>
      <c r="O552" s="78" t="str">
        <f t="shared" si="3"/>
        <v/>
      </c>
      <c r="P552" s="78" t="str">
        <f t="array" ref="P552">IFERROR(ROUND(IF('1.Clusters'!$H$3&lt;&gt;"",( INDEX('1.Clusters'!$C$6:$C$15,MATCH(C552,'1.Clusters'!$B$6:$B$15,0))+INDEX('1.Clusters'!$F$6:$F$15,MATCH(D552,'1.Clusters'!$E$6:$E$15,0))+INDEX('1.Clusters'!$I$6:$I$15,MATCH(E552,'1.Clusters'!$H$6:$H$15,0)))/3,( INDEX('1.Clusters'!$C$6:$C$15,MATCH(C552,'1.Clusters'!$B$6:$B$15,0))+INDEX('1.Clusters'!$F$6:$F$15,MATCH(D552,'1.Clusters'!$E$6:$E$15,0)))/2),3),"")</f>
        <v/>
      </c>
      <c r="Q552" s="79" t="str">
        <f t="shared" si="4"/>
        <v/>
      </c>
    </row>
    <row r="553" ht="15.0" customHeight="1">
      <c r="B553" s="81"/>
      <c r="C553" s="82"/>
      <c r="D553" s="82"/>
      <c r="E553" s="82"/>
      <c r="F553" s="84"/>
      <c r="G553" s="85"/>
      <c r="H553" s="71"/>
      <c r="I553" s="72"/>
      <c r="J553" s="73"/>
      <c r="K553" s="74"/>
      <c r="L553" s="75"/>
      <c r="M553" s="76">
        <f t="shared" si="1"/>
        <v>0</v>
      </c>
      <c r="N553" s="77" t="str">
        <f t="shared" si="2"/>
        <v/>
      </c>
      <c r="O553" s="78" t="str">
        <f t="shared" si="3"/>
        <v/>
      </c>
      <c r="P553" s="78" t="str">
        <f t="array" ref="P553">IFERROR(ROUND(IF('1.Clusters'!$H$3&lt;&gt;"",( INDEX('1.Clusters'!$C$6:$C$15,MATCH(C553,'1.Clusters'!$B$6:$B$15,0))+INDEX('1.Clusters'!$F$6:$F$15,MATCH(D553,'1.Clusters'!$E$6:$E$15,0))+INDEX('1.Clusters'!$I$6:$I$15,MATCH(E553,'1.Clusters'!$H$6:$H$15,0)))/3,( INDEX('1.Clusters'!$C$6:$C$15,MATCH(C553,'1.Clusters'!$B$6:$B$15,0))+INDEX('1.Clusters'!$F$6:$F$15,MATCH(D553,'1.Clusters'!$E$6:$E$15,0)))/2),3),"")</f>
        <v/>
      </c>
      <c r="Q553" s="79" t="str">
        <f t="shared" si="4"/>
        <v/>
      </c>
    </row>
    <row r="554" ht="15.0" customHeight="1">
      <c r="B554" s="81"/>
      <c r="C554" s="82"/>
      <c r="D554" s="82"/>
      <c r="E554" s="82"/>
      <c r="F554" s="84"/>
      <c r="G554" s="85"/>
      <c r="H554" s="71"/>
      <c r="I554" s="72"/>
      <c r="J554" s="73"/>
      <c r="K554" s="74"/>
      <c r="L554" s="75"/>
      <c r="M554" s="76">
        <f t="shared" si="1"/>
        <v>0</v>
      </c>
      <c r="N554" s="77" t="str">
        <f t="shared" si="2"/>
        <v/>
      </c>
      <c r="O554" s="78" t="str">
        <f t="shared" si="3"/>
        <v/>
      </c>
      <c r="P554" s="78" t="str">
        <f t="array" ref="P554">IFERROR(ROUND(IF('1.Clusters'!$H$3&lt;&gt;"",( INDEX('1.Clusters'!$C$6:$C$15,MATCH(C554,'1.Clusters'!$B$6:$B$15,0))+INDEX('1.Clusters'!$F$6:$F$15,MATCH(D554,'1.Clusters'!$E$6:$E$15,0))+INDEX('1.Clusters'!$I$6:$I$15,MATCH(E554,'1.Clusters'!$H$6:$H$15,0)))/3,( INDEX('1.Clusters'!$C$6:$C$15,MATCH(C554,'1.Clusters'!$B$6:$B$15,0))+INDEX('1.Clusters'!$F$6:$F$15,MATCH(D554,'1.Clusters'!$E$6:$E$15,0)))/2),3),"")</f>
        <v/>
      </c>
      <c r="Q554" s="79" t="str">
        <f t="shared" si="4"/>
        <v/>
      </c>
    </row>
    <row r="555" ht="15.0" customHeight="1">
      <c r="B555" s="81"/>
      <c r="C555" s="82"/>
      <c r="D555" s="82"/>
      <c r="E555" s="82"/>
      <c r="F555" s="84"/>
      <c r="G555" s="85"/>
      <c r="H555" s="71"/>
      <c r="I555" s="72"/>
      <c r="J555" s="73"/>
      <c r="K555" s="74"/>
      <c r="L555" s="75"/>
      <c r="M555" s="76">
        <f t="shared" si="1"/>
        <v>0</v>
      </c>
      <c r="N555" s="77" t="str">
        <f t="shared" si="2"/>
        <v/>
      </c>
      <c r="O555" s="78" t="str">
        <f t="shared" si="3"/>
        <v/>
      </c>
      <c r="P555" s="78" t="str">
        <f t="array" ref="P555">IFERROR(ROUND(IF('1.Clusters'!$H$3&lt;&gt;"",( INDEX('1.Clusters'!$C$6:$C$15,MATCH(C555,'1.Clusters'!$B$6:$B$15,0))+INDEX('1.Clusters'!$F$6:$F$15,MATCH(D555,'1.Clusters'!$E$6:$E$15,0))+INDEX('1.Clusters'!$I$6:$I$15,MATCH(E555,'1.Clusters'!$H$6:$H$15,0)))/3,( INDEX('1.Clusters'!$C$6:$C$15,MATCH(C555,'1.Clusters'!$B$6:$B$15,0))+INDEX('1.Clusters'!$F$6:$F$15,MATCH(D555,'1.Clusters'!$E$6:$E$15,0)))/2),3),"")</f>
        <v/>
      </c>
      <c r="Q555" s="79" t="str">
        <f t="shared" si="4"/>
        <v/>
      </c>
    </row>
    <row r="556" ht="15.0" customHeight="1">
      <c r="B556" s="81"/>
      <c r="C556" s="82"/>
      <c r="D556" s="82"/>
      <c r="E556" s="82"/>
      <c r="F556" s="84"/>
      <c r="G556" s="85"/>
      <c r="H556" s="71"/>
      <c r="I556" s="72"/>
      <c r="J556" s="73"/>
      <c r="K556" s="74"/>
      <c r="L556" s="75"/>
      <c r="M556" s="76">
        <f t="shared" si="1"/>
        <v>0</v>
      </c>
      <c r="N556" s="77" t="str">
        <f t="shared" si="2"/>
        <v/>
      </c>
      <c r="O556" s="78" t="str">
        <f t="shared" si="3"/>
        <v/>
      </c>
      <c r="P556" s="78" t="str">
        <f t="array" ref="P556">IFERROR(ROUND(IF('1.Clusters'!$H$3&lt;&gt;"",( INDEX('1.Clusters'!$C$6:$C$15,MATCH(C556,'1.Clusters'!$B$6:$B$15,0))+INDEX('1.Clusters'!$F$6:$F$15,MATCH(D556,'1.Clusters'!$E$6:$E$15,0))+INDEX('1.Clusters'!$I$6:$I$15,MATCH(E556,'1.Clusters'!$H$6:$H$15,0)))/3,( INDEX('1.Clusters'!$C$6:$C$15,MATCH(C556,'1.Clusters'!$B$6:$B$15,0))+INDEX('1.Clusters'!$F$6:$F$15,MATCH(D556,'1.Clusters'!$E$6:$E$15,0)))/2),3),"")</f>
        <v/>
      </c>
      <c r="Q556" s="79" t="str">
        <f t="shared" si="4"/>
        <v/>
      </c>
    </row>
    <row r="557" ht="15.0" customHeight="1">
      <c r="B557" s="81"/>
      <c r="C557" s="82"/>
      <c r="D557" s="82"/>
      <c r="E557" s="82"/>
      <c r="F557" s="84"/>
      <c r="G557" s="86"/>
      <c r="H557" s="71"/>
      <c r="I557" s="72"/>
      <c r="J557" s="73"/>
      <c r="K557" s="74"/>
      <c r="L557" s="75"/>
      <c r="M557" s="76">
        <f t="shared" si="1"/>
        <v>0</v>
      </c>
      <c r="N557" s="77" t="str">
        <f t="shared" si="2"/>
        <v/>
      </c>
      <c r="O557" s="78" t="str">
        <f t="shared" si="3"/>
        <v/>
      </c>
      <c r="P557" s="78" t="str">
        <f t="array" ref="P557">IFERROR(ROUND(IF('1.Clusters'!$H$3&lt;&gt;"",( INDEX('1.Clusters'!$C$6:$C$15,MATCH(C557,'1.Clusters'!$B$6:$B$15,0))+INDEX('1.Clusters'!$F$6:$F$15,MATCH(D557,'1.Clusters'!$E$6:$E$15,0))+INDEX('1.Clusters'!$I$6:$I$15,MATCH(E557,'1.Clusters'!$H$6:$H$15,0)))/3,( INDEX('1.Clusters'!$C$6:$C$15,MATCH(C557,'1.Clusters'!$B$6:$B$15,0))+INDEX('1.Clusters'!$F$6:$F$15,MATCH(D557,'1.Clusters'!$E$6:$E$15,0)))/2),3),"")</f>
        <v/>
      </c>
      <c r="Q557" s="79" t="str">
        <f t="shared" si="4"/>
        <v/>
      </c>
    </row>
    <row r="558" ht="15.0" customHeight="1">
      <c r="B558" s="81"/>
      <c r="C558" s="82"/>
      <c r="D558" s="82"/>
      <c r="E558" s="82"/>
      <c r="F558" s="84"/>
      <c r="G558" s="85"/>
      <c r="H558" s="71"/>
      <c r="I558" s="72"/>
      <c r="J558" s="73"/>
      <c r="K558" s="74"/>
      <c r="L558" s="75"/>
      <c r="M558" s="76">
        <f t="shared" si="1"/>
        <v>0</v>
      </c>
      <c r="N558" s="77" t="str">
        <f t="shared" si="2"/>
        <v/>
      </c>
      <c r="O558" s="78" t="str">
        <f t="shared" si="3"/>
        <v/>
      </c>
      <c r="P558" s="78" t="str">
        <f t="array" ref="P558">IFERROR(ROUND(IF('1.Clusters'!$H$3&lt;&gt;"",( INDEX('1.Clusters'!$C$6:$C$15,MATCH(C558,'1.Clusters'!$B$6:$B$15,0))+INDEX('1.Clusters'!$F$6:$F$15,MATCH(D558,'1.Clusters'!$E$6:$E$15,0))+INDEX('1.Clusters'!$I$6:$I$15,MATCH(E558,'1.Clusters'!$H$6:$H$15,0)))/3,( INDEX('1.Clusters'!$C$6:$C$15,MATCH(C558,'1.Clusters'!$B$6:$B$15,0))+INDEX('1.Clusters'!$F$6:$F$15,MATCH(D558,'1.Clusters'!$E$6:$E$15,0)))/2),3),"")</f>
        <v/>
      </c>
      <c r="Q558" s="79" t="str">
        <f t="shared" si="4"/>
        <v/>
      </c>
    </row>
    <row r="559" ht="15.0" customHeight="1">
      <c r="B559" s="81"/>
      <c r="C559" s="82"/>
      <c r="D559" s="82"/>
      <c r="E559" s="82"/>
      <c r="F559" s="84"/>
      <c r="G559" s="85"/>
      <c r="H559" s="71"/>
      <c r="I559" s="72"/>
      <c r="J559" s="73"/>
      <c r="K559" s="74"/>
      <c r="L559" s="75"/>
      <c r="M559" s="76">
        <f t="shared" si="1"/>
        <v>0</v>
      </c>
      <c r="N559" s="77" t="str">
        <f t="shared" si="2"/>
        <v/>
      </c>
      <c r="O559" s="78" t="str">
        <f t="shared" si="3"/>
        <v/>
      </c>
      <c r="P559" s="78" t="str">
        <f t="array" ref="P559">IFERROR(ROUND(IF('1.Clusters'!$H$3&lt;&gt;"",( INDEX('1.Clusters'!$C$6:$C$15,MATCH(C559,'1.Clusters'!$B$6:$B$15,0))+INDEX('1.Clusters'!$F$6:$F$15,MATCH(D559,'1.Clusters'!$E$6:$E$15,0))+INDEX('1.Clusters'!$I$6:$I$15,MATCH(E559,'1.Clusters'!$H$6:$H$15,0)))/3,( INDEX('1.Clusters'!$C$6:$C$15,MATCH(C559,'1.Clusters'!$B$6:$B$15,0))+INDEX('1.Clusters'!$F$6:$F$15,MATCH(D559,'1.Clusters'!$E$6:$E$15,0)))/2),3),"")</f>
        <v/>
      </c>
      <c r="Q559" s="79" t="str">
        <f t="shared" si="4"/>
        <v/>
      </c>
    </row>
    <row r="560" ht="15.0" customHeight="1">
      <c r="B560" s="81"/>
      <c r="C560" s="82"/>
      <c r="D560" s="82"/>
      <c r="E560" s="82"/>
      <c r="F560" s="84"/>
      <c r="G560" s="85"/>
      <c r="H560" s="71"/>
      <c r="I560" s="72"/>
      <c r="J560" s="73"/>
      <c r="K560" s="74"/>
      <c r="L560" s="75"/>
      <c r="M560" s="76">
        <f t="shared" si="1"/>
        <v>0</v>
      </c>
      <c r="N560" s="77" t="str">
        <f t="shared" si="2"/>
        <v/>
      </c>
      <c r="O560" s="78" t="str">
        <f t="shared" si="3"/>
        <v/>
      </c>
      <c r="P560" s="78" t="str">
        <f t="array" ref="P560">IFERROR(ROUND(IF('1.Clusters'!$H$3&lt;&gt;"",( INDEX('1.Clusters'!$C$6:$C$15,MATCH(C560,'1.Clusters'!$B$6:$B$15,0))+INDEX('1.Clusters'!$F$6:$F$15,MATCH(D560,'1.Clusters'!$E$6:$E$15,0))+INDEX('1.Clusters'!$I$6:$I$15,MATCH(E560,'1.Clusters'!$H$6:$H$15,0)))/3,( INDEX('1.Clusters'!$C$6:$C$15,MATCH(C560,'1.Clusters'!$B$6:$B$15,0))+INDEX('1.Clusters'!$F$6:$F$15,MATCH(D560,'1.Clusters'!$E$6:$E$15,0)))/2),3),"")</f>
        <v/>
      </c>
      <c r="Q560" s="79" t="str">
        <f t="shared" si="4"/>
        <v/>
      </c>
    </row>
    <row r="561" ht="15.0" customHeight="1">
      <c r="B561" s="81"/>
      <c r="C561" s="82"/>
      <c r="D561" s="82"/>
      <c r="E561" s="82"/>
      <c r="F561" s="84"/>
      <c r="G561" s="85"/>
      <c r="H561" s="71"/>
      <c r="I561" s="72"/>
      <c r="J561" s="73"/>
      <c r="K561" s="74"/>
      <c r="L561" s="75"/>
      <c r="M561" s="76">
        <f t="shared" si="1"/>
        <v>0</v>
      </c>
      <c r="N561" s="77" t="str">
        <f t="shared" si="2"/>
        <v/>
      </c>
      <c r="O561" s="78" t="str">
        <f t="shared" si="3"/>
        <v/>
      </c>
      <c r="P561" s="78" t="str">
        <f t="array" ref="P561">IFERROR(ROUND(IF('1.Clusters'!$H$3&lt;&gt;"",( INDEX('1.Clusters'!$C$6:$C$15,MATCH(C561,'1.Clusters'!$B$6:$B$15,0))+INDEX('1.Clusters'!$F$6:$F$15,MATCH(D561,'1.Clusters'!$E$6:$E$15,0))+INDEX('1.Clusters'!$I$6:$I$15,MATCH(E561,'1.Clusters'!$H$6:$H$15,0)))/3,( INDEX('1.Clusters'!$C$6:$C$15,MATCH(C561,'1.Clusters'!$B$6:$B$15,0))+INDEX('1.Clusters'!$F$6:$F$15,MATCH(D561,'1.Clusters'!$E$6:$E$15,0)))/2),3),"")</f>
        <v/>
      </c>
      <c r="Q561" s="79" t="str">
        <f t="shared" si="4"/>
        <v/>
      </c>
    </row>
    <row r="562" ht="15.0" customHeight="1">
      <c r="B562" s="81"/>
      <c r="C562" s="82"/>
      <c r="D562" s="82"/>
      <c r="E562" s="82"/>
      <c r="F562" s="84"/>
      <c r="G562" s="85"/>
      <c r="H562" s="71"/>
      <c r="I562" s="72"/>
      <c r="J562" s="73"/>
      <c r="K562" s="74"/>
      <c r="L562" s="75"/>
      <c r="M562" s="76">
        <f t="shared" si="1"/>
        <v>0</v>
      </c>
      <c r="N562" s="77" t="str">
        <f t="shared" si="2"/>
        <v/>
      </c>
      <c r="O562" s="78" t="str">
        <f t="shared" si="3"/>
        <v/>
      </c>
      <c r="P562" s="78" t="str">
        <f t="array" ref="P562">IFERROR(ROUND(IF('1.Clusters'!$H$3&lt;&gt;"",( INDEX('1.Clusters'!$C$6:$C$15,MATCH(C562,'1.Clusters'!$B$6:$B$15,0))+INDEX('1.Clusters'!$F$6:$F$15,MATCH(D562,'1.Clusters'!$E$6:$E$15,0))+INDEX('1.Clusters'!$I$6:$I$15,MATCH(E562,'1.Clusters'!$H$6:$H$15,0)))/3,( INDEX('1.Clusters'!$C$6:$C$15,MATCH(C562,'1.Clusters'!$B$6:$B$15,0))+INDEX('1.Clusters'!$F$6:$F$15,MATCH(D562,'1.Clusters'!$E$6:$E$15,0)))/2),3),"")</f>
        <v/>
      </c>
      <c r="Q562" s="79" t="str">
        <f t="shared" si="4"/>
        <v/>
      </c>
    </row>
    <row r="563" ht="15.0" customHeight="1">
      <c r="B563" s="81"/>
      <c r="C563" s="82"/>
      <c r="D563" s="82"/>
      <c r="E563" s="82"/>
      <c r="F563" s="84"/>
      <c r="G563" s="85"/>
      <c r="H563" s="71"/>
      <c r="I563" s="72"/>
      <c r="J563" s="73"/>
      <c r="K563" s="74"/>
      <c r="L563" s="75"/>
      <c r="M563" s="76">
        <f t="shared" si="1"/>
        <v>0</v>
      </c>
      <c r="N563" s="77" t="str">
        <f t="shared" si="2"/>
        <v/>
      </c>
      <c r="O563" s="78" t="str">
        <f t="shared" si="3"/>
        <v/>
      </c>
      <c r="P563" s="78" t="str">
        <f t="array" ref="P563">IFERROR(ROUND(IF('1.Clusters'!$H$3&lt;&gt;"",( INDEX('1.Clusters'!$C$6:$C$15,MATCH(C563,'1.Clusters'!$B$6:$B$15,0))+INDEX('1.Clusters'!$F$6:$F$15,MATCH(D563,'1.Clusters'!$E$6:$E$15,0))+INDEX('1.Clusters'!$I$6:$I$15,MATCH(E563,'1.Clusters'!$H$6:$H$15,0)))/3,( INDEX('1.Clusters'!$C$6:$C$15,MATCH(C563,'1.Clusters'!$B$6:$B$15,0))+INDEX('1.Clusters'!$F$6:$F$15,MATCH(D563,'1.Clusters'!$E$6:$E$15,0)))/2),3),"")</f>
        <v/>
      </c>
      <c r="Q563" s="79" t="str">
        <f t="shared" si="4"/>
        <v/>
      </c>
    </row>
    <row r="564" ht="15.0" customHeight="1">
      <c r="B564" s="81"/>
      <c r="C564" s="82"/>
      <c r="D564" s="82"/>
      <c r="E564" s="82"/>
      <c r="F564" s="84"/>
      <c r="G564" s="85"/>
      <c r="H564" s="71"/>
      <c r="I564" s="72"/>
      <c r="J564" s="73"/>
      <c r="K564" s="74"/>
      <c r="L564" s="75"/>
      <c r="M564" s="76">
        <f t="shared" si="1"/>
        <v>0</v>
      </c>
      <c r="N564" s="77" t="str">
        <f t="shared" si="2"/>
        <v/>
      </c>
      <c r="O564" s="78" t="str">
        <f t="shared" si="3"/>
        <v/>
      </c>
      <c r="P564" s="78" t="str">
        <f t="array" ref="P564">IFERROR(ROUND(IF('1.Clusters'!$H$3&lt;&gt;"",( INDEX('1.Clusters'!$C$6:$C$15,MATCH(C564,'1.Clusters'!$B$6:$B$15,0))+INDEX('1.Clusters'!$F$6:$F$15,MATCH(D564,'1.Clusters'!$E$6:$E$15,0))+INDEX('1.Clusters'!$I$6:$I$15,MATCH(E564,'1.Clusters'!$H$6:$H$15,0)))/3,( INDEX('1.Clusters'!$C$6:$C$15,MATCH(C564,'1.Clusters'!$B$6:$B$15,0))+INDEX('1.Clusters'!$F$6:$F$15,MATCH(D564,'1.Clusters'!$E$6:$E$15,0)))/2),3),"")</f>
        <v/>
      </c>
      <c r="Q564" s="79" t="str">
        <f t="shared" si="4"/>
        <v/>
      </c>
    </row>
    <row r="565" ht="15.0" customHeight="1">
      <c r="B565" s="81"/>
      <c r="C565" s="82"/>
      <c r="D565" s="82"/>
      <c r="E565" s="82"/>
      <c r="F565" s="84"/>
      <c r="G565" s="85"/>
      <c r="H565" s="71"/>
      <c r="I565" s="72"/>
      <c r="J565" s="73"/>
      <c r="K565" s="74"/>
      <c r="L565" s="75"/>
      <c r="M565" s="76">
        <f t="shared" si="1"/>
        <v>0</v>
      </c>
      <c r="N565" s="77" t="str">
        <f t="shared" si="2"/>
        <v/>
      </c>
      <c r="O565" s="78" t="str">
        <f t="shared" si="3"/>
        <v/>
      </c>
      <c r="P565" s="78" t="str">
        <f t="array" ref="P565">IFERROR(ROUND(IF('1.Clusters'!$H$3&lt;&gt;"",( INDEX('1.Clusters'!$C$6:$C$15,MATCH(C565,'1.Clusters'!$B$6:$B$15,0))+INDEX('1.Clusters'!$F$6:$F$15,MATCH(D565,'1.Clusters'!$E$6:$E$15,0))+INDEX('1.Clusters'!$I$6:$I$15,MATCH(E565,'1.Clusters'!$H$6:$H$15,0)))/3,( INDEX('1.Clusters'!$C$6:$C$15,MATCH(C565,'1.Clusters'!$B$6:$B$15,0))+INDEX('1.Clusters'!$F$6:$F$15,MATCH(D565,'1.Clusters'!$E$6:$E$15,0)))/2),3),"")</f>
        <v/>
      </c>
      <c r="Q565" s="79" t="str">
        <f t="shared" si="4"/>
        <v/>
      </c>
    </row>
    <row r="566" ht="15.0" customHeight="1">
      <c r="B566" s="81"/>
      <c r="C566" s="82"/>
      <c r="D566" s="82"/>
      <c r="E566" s="82"/>
      <c r="F566" s="84"/>
      <c r="G566" s="85"/>
      <c r="H566" s="71"/>
      <c r="I566" s="72"/>
      <c r="J566" s="73"/>
      <c r="K566" s="74"/>
      <c r="L566" s="75"/>
      <c r="M566" s="76">
        <f t="shared" si="1"/>
        <v>0</v>
      </c>
      <c r="N566" s="77" t="str">
        <f t="shared" si="2"/>
        <v/>
      </c>
      <c r="O566" s="78" t="str">
        <f t="shared" si="3"/>
        <v/>
      </c>
      <c r="P566" s="78" t="str">
        <f t="array" ref="P566">IFERROR(ROUND(IF('1.Clusters'!$H$3&lt;&gt;"",( INDEX('1.Clusters'!$C$6:$C$15,MATCH(C566,'1.Clusters'!$B$6:$B$15,0))+INDEX('1.Clusters'!$F$6:$F$15,MATCH(D566,'1.Clusters'!$E$6:$E$15,0))+INDEX('1.Clusters'!$I$6:$I$15,MATCH(E566,'1.Clusters'!$H$6:$H$15,0)))/3,( INDEX('1.Clusters'!$C$6:$C$15,MATCH(C566,'1.Clusters'!$B$6:$B$15,0))+INDEX('1.Clusters'!$F$6:$F$15,MATCH(D566,'1.Clusters'!$E$6:$E$15,0)))/2),3),"")</f>
        <v/>
      </c>
      <c r="Q566" s="79" t="str">
        <f t="shared" si="4"/>
        <v/>
      </c>
    </row>
    <row r="567" ht="15.0" customHeight="1">
      <c r="B567" s="81"/>
      <c r="C567" s="82"/>
      <c r="D567" s="82"/>
      <c r="E567" s="82"/>
      <c r="F567" s="84"/>
      <c r="G567" s="85"/>
      <c r="H567" s="71"/>
      <c r="I567" s="72"/>
      <c r="J567" s="73"/>
      <c r="K567" s="74"/>
      <c r="L567" s="75"/>
      <c r="M567" s="76">
        <f t="shared" si="1"/>
        <v>0</v>
      </c>
      <c r="N567" s="77" t="str">
        <f t="shared" si="2"/>
        <v/>
      </c>
      <c r="O567" s="78" t="str">
        <f t="shared" si="3"/>
        <v/>
      </c>
      <c r="P567" s="78" t="str">
        <f t="array" ref="P567">IFERROR(ROUND(IF('1.Clusters'!$H$3&lt;&gt;"",( INDEX('1.Clusters'!$C$6:$C$15,MATCH(C567,'1.Clusters'!$B$6:$B$15,0))+INDEX('1.Clusters'!$F$6:$F$15,MATCH(D567,'1.Clusters'!$E$6:$E$15,0))+INDEX('1.Clusters'!$I$6:$I$15,MATCH(E567,'1.Clusters'!$H$6:$H$15,0)))/3,( INDEX('1.Clusters'!$C$6:$C$15,MATCH(C567,'1.Clusters'!$B$6:$B$15,0))+INDEX('1.Clusters'!$F$6:$F$15,MATCH(D567,'1.Clusters'!$E$6:$E$15,0)))/2),3),"")</f>
        <v/>
      </c>
      <c r="Q567" s="79" t="str">
        <f t="shared" si="4"/>
        <v/>
      </c>
    </row>
    <row r="568" ht="15.0" customHeight="1">
      <c r="B568" s="81"/>
      <c r="C568" s="82"/>
      <c r="D568" s="82"/>
      <c r="E568" s="82"/>
      <c r="F568" s="84"/>
      <c r="G568" s="85"/>
      <c r="H568" s="71"/>
      <c r="I568" s="72"/>
      <c r="J568" s="73"/>
      <c r="K568" s="74"/>
      <c r="L568" s="75"/>
      <c r="M568" s="76">
        <f t="shared" si="1"/>
        <v>0</v>
      </c>
      <c r="N568" s="77" t="str">
        <f t="shared" si="2"/>
        <v/>
      </c>
      <c r="O568" s="78" t="str">
        <f t="shared" si="3"/>
        <v/>
      </c>
      <c r="P568" s="78" t="str">
        <f t="array" ref="P568">IFERROR(ROUND(IF('1.Clusters'!$H$3&lt;&gt;"",( INDEX('1.Clusters'!$C$6:$C$15,MATCH(C568,'1.Clusters'!$B$6:$B$15,0))+INDEX('1.Clusters'!$F$6:$F$15,MATCH(D568,'1.Clusters'!$E$6:$E$15,0))+INDEX('1.Clusters'!$I$6:$I$15,MATCH(E568,'1.Clusters'!$H$6:$H$15,0)))/3,( INDEX('1.Clusters'!$C$6:$C$15,MATCH(C568,'1.Clusters'!$B$6:$B$15,0))+INDEX('1.Clusters'!$F$6:$F$15,MATCH(D568,'1.Clusters'!$E$6:$E$15,0)))/2),3),"")</f>
        <v/>
      </c>
      <c r="Q568" s="79" t="str">
        <f t="shared" si="4"/>
        <v/>
      </c>
    </row>
    <row r="569" ht="15.0" customHeight="1">
      <c r="B569" s="81"/>
      <c r="C569" s="82"/>
      <c r="D569" s="82"/>
      <c r="E569" s="82"/>
      <c r="F569" s="84"/>
      <c r="G569" s="85"/>
      <c r="H569" s="71"/>
      <c r="I569" s="72"/>
      <c r="J569" s="73"/>
      <c r="K569" s="74"/>
      <c r="L569" s="75"/>
      <c r="M569" s="76">
        <f t="shared" si="1"/>
        <v>0</v>
      </c>
      <c r="N569" s="77" t="str">
        <f t="shared" si="2"/>
        <v/>
      </c>
      <c r="O569" s="78" t="str">
        <f t="shared" si="3"/>
        <v/>
      </c>
      <c r="P569" s="78" t="str">
        <f t="array" ref="P569">IFERROR(ROUND(IF('1.Clusters'!$H$3&lt;&gt;"",( INDEX('1.Clusters'!$C$6:$C$15,MATCH(C569,'1.Clusters'!$B$6:$B$15,0))+INDEX('1.Clusters'!$F$6:$F$15,MATCH(D569,'1.Clusters'!$E$6:$E$15,0))+INDEX('1.Clusters'!$I$6:$I$15,MATCH(E569,'1.Clusters'!$H$6:$H$15,0)))/3,( INDEX('1.Clusters'!$C$6:$C$15,MATCH(C569,'1.Clusters'!$B$6:$B$15,0))+INDEX('1.Clusters'!$F$6:$F$15,MATCH(D569,'1.Clusters'!$E$6:$E$15,0)))/2),3),"")</f>
        <v/>
      </c>
      <c r="Q569" s="79" t="str">
        <f t="shared" si="4"/>
        <v/>
      </c>
    </row>
    <row r="570" ht="15.0" customHeight="1">
      <c r="B570" s="81"/>
      <c r="C570" s="82"/>
      <c r="D570" s="82"/>
      <c r="E570" s="82"/>
      <c r="F570" s="84"/>
      <c r="G570" s="85"/>
      <c r="H570" s="71"/>
      <c r="I570" s="72"/>
      <c r="J570" s="73"/>
      <c r="K570" s="74"/>
      <c r="L570" s="75"/>
      <c r="M570" s="76">
        <f t="shared" si="1"/>
        <v>0</v>
      </c>
      <c r="N570" s="77" t="str">
        <f t="shared" si="2"/>
        <v/>
      </c>
      <c r="O570" s="78" t="str">
        <f t="shared" si="3"/>
        <v/>
      </c>
      <c r="P570" s="78" t="str">
        <f t="array" ref="P570">IFERROR(ROUND(IF('1.Clusters'!$H$3&lt;&gt;"",( INDEX('1.Clusters'!$C$6:$C$15,MATCH(C570,'1.Clusters'!$B$6:$B$15,0))+INDEX('1.Clusters'!$F$6:$F$15,MATCH(D570,'1.Clusters'!$E$6:$E$15,0))+INDEX('1.Clusters'!$I$6:$I$15,MATCH(E570,'1.Clusters'!$H$6:$H$15,0)))/3,( INDEX('1.Clusters'!$C$6:$C$15,MATCH(C570,'1.Clusters'!$B$6:$B$15,0))+INDEX('1.Clusters'!$F$6:$F$15,MATCH(D570,'1.Clusters'!$E$6:$E$15,0)))/2),3),"")</f>
        <v/>
      </c>
      <c r="Q570" s="79" t="str">
        <f t="shared" si="4"/>
        <v/>
      </c>
    </row>
    <row r="571" ht="15.0" customHeight="1">
      <c r="B571" s="81"/>
      <c r="C571" s="82"/>
      <c r="D571" s="82"/>
      <c r="E571" s="82"/>
      <c r="F571" s="84"/>
      <c r="G571" s="85"/>
      <c r="H571" s="71"/>
      <c r="I571" s="72"/>
      <c r="J571" s="73"/>
      <c r="K571" s="74"/>
      <c r="L571" s="75"/>
      <c r="M571" s="76">
        <f t="shared" si="1"/>
        <v>0</v>
      </c>
      <c r="N571" s="77" t="str">
        <f t="shared" si="2"/>
        <v/>
      </c>
      <c r="O571" s="78" t="str">
        <f t="shared" si="3"/>
        <v/>
      </c>
      <c r="P571" s="78" t="str">
        <f t="array" ref="P571">IFERROR(ROUND(IF('1.Clusters'!$H$3&lt;&gt;"",( INDEX('1.Clusters'!$C$6:$C$15,MATCH(C571,'1.Clusters'!$B$6:$B$15,0))+INDEX('1.Clusters'!$F$6:$F$15,MATCH(D571,'1.Clusters'!$E$6:$E$15,0))+INDEX('1.Clusters'!$I$6:$I$15,MATCH(E571,'1.Clusters'!$H$6:$H$15,0)))/3,( INDEX('1.Clusters'!$C$6:$C$15,MATCH(C571,'1.Clusters'!$B$6:$B$15,0))+INDEX('1.Clusters'!$F$6:$F$15,MATCH(D571,'1.Clusters'!$E$6:$E$15,0)))/2),3),"")</f>
        <v/>
      </c>
      <c r="Q571" s="79" t="str">
        <f t="shared" si="4"/>
        <v/>
      </c>
    </row>
    <row r="572" ht="15.0" customHeight="1">
      <c r="B572" s="81"/>
      <c r="C572" s="82"/>
      <c r="D572" s="82"/>
      <c r="E572" s="82"/>
      <c r="F572" s="84"/>
      <c r="G572" s="85"/>
      <c r="H572" s="71"/>
      <c r="I572" s="72"/>
      <c r="J572" s="73"/>
      <c r="K572" s="74"/>
      <c r="L572" s="75"/>
      <c r="M572" s="76">
        <f t="shared" si="1"/>
        <v>0</v>
      </c>
      <c r="N572" s="77" t="str">
        <f t="shared" si="2"/>
        <v/>
      </c>
      <c r="O572" s="78" t="str">
        <f t="shared" si="3"/>
        <v/>
      </c>
      <c r="P572" s="78" t="str">
        <f t="array" ref="P572">IFERROR(ROUND(IF('1.Clusters'!$H$3&lt;&gt;"",( INDEX('1.Clusters'!$C$6:$C$15,MATCH(C572,'1.Clusters'!$B$6:$B$15,0))+INDEX('1.Clusters'!$F$6:$F$15,MATCH(D572,'1.Clusters'!$E$6:$E$15,0))+INDEX('1.Clusters'!$I$6:$I$15,MATCH(E572,'1.Clusters'!$H$6:$H$15,0)))/3,( INDEX('1.Clusters'!$C$6:$C$15,MATCH(C572,'1.Clusters'!$B$6:$B$15,0))+INDEX('1.Clusters'!$F$6:$F$15,MATCH(D572,'1.Clusters'!$E$6:$E$15,0)))/2),3),"")</f>
        <v/>
      </c>
      <c r="Q572" s="79" t="str">
        <f t="shared" si="4"/>
        <v/>
      </c>
    </row>
    <row r="573" ht="15.0" customHeight="1">
      <c r="B573" s="81"/>
      <c r="C573" s="82"/>
      <c r="D573" s="82"/>
      <c r="E573" s="82"/>
      <c r="F573" s="84"/>
      <c r="G573" s="85"/>
      <c r="H573" s="71"/>
      <c r="I573" s="72"/>
      <c r="J573" s="73"/>
      <c r="K573" s="74"/>
      <c r="L573" s="75"/>
      <c r="M573" s="76">
        <f t="shared" si="1"/>
        <v>0</v>
      </c>
      <c r="N573" s="77" t="str">
        <f t="shared" si="2"/>
        <v/>
      </c>
      <c r="O573" s="78" t="str">
        <f t="shared" si="3"/>
        <v/>
      </c>
      <c r="P573" s="78" t="str">
        <f t="array" ref="P573">IFERROR(ROUND(IF('1.Clusters'!$H$3&lt;&gt;"",( INDEX('1.Clusters'!$C$6:$C$15,MATCH(C573,'1.Clusters'!$B$6:$B$15,0))+INDEX('1.Clusters'!$F$6:$F$15,MATCH(D573,'1.Clusters'!$E$6:$E$15,0))+INDEX('1.Clusters'!$I$6:$I$15,MATCH(E573,'1.Clusters'!$H$6:$H$15,0)))/3,( INDEX('1.Clusters'!$C$6:$C$15,MATCH(C573,'1.Clusters'!$B$6:$B$15,0))+INDEX('1.Clusters'!$F$6:$F$15,MATCH(D573,'1.Clusters'!$E$6:$E$15,0)))/2),3),"")</f>
        <v/>
      </c>
      <c r="Q573" s="79" t="str">
        <f t="shared" si="4"/>
        <v/>
      </c>
    </row>
    <row r="574" ht="15.0" customHeight="1">
      <c r="B574" s="81"/>
      <c r="C574" s="82"/>
      <c r="D574" s="82"/>
      <c r="E574" s="82"/>
      <c r="F574" s="84"/>
      <c r="G574" s="85"/>
      <c r="H574" s="71"/>
      <c r="I574" s="72"/>
      <c r="J574" s="73"/>
      <c r="K574" s="74"/>
      <c r="L574" s="75"/>
      <c r="M574" s="76">
        <f t="shared" si="1"/>
        <v>0</v>
      </c>
      <c r="N574" s="77" t="str">
        <f t="shared" si="2"/>
        <v/>
      </c>
      <c r="O574" s="78" t="str">
        <f t="shared" si="3"/>
        <v/>
      </c>
      <c r="P574" s="78" t="str">
        <f t="array" ref="P574">IFERROR(ROUND(IF('1.Clusters'!$H$3&lt;&gt;"",( INDEX('1.Clusters'!$C$6:$C$15,MATCH(C574,'1.Clusters'!$B$6:$B$15,0))+INDEX('1.Clusters'!$F$6:$F$15,MATCH(D574,'1.Clusters'!$E$6:$E$15,0))+INDEX('1.Clusters'!$I$6:$I$15,MATCH(E574,'1.Clusters'!$H$6:$H$15,0)))/3,( INDEX('1.Clusters'!$C$6:$C$15,MATCH(C574,'1.Clusters'!$B$6:$B$15,0))+INDEX('1.Clusters'!$F$6:$F$15,MATCH(D574,'1.Clusters'!$E$6:$E$15,0)))/2),3),"")</f>
        <v/>
      </c>
      <c r="Q574" s="79" t="str">
        <f t="shared" si="4"/>
        <v/>
      </c>
    </row>
    <row r="575" ht="15.0" customHeight="1">
      <c r="B575" s="81"/>
      <c r="C575" s="82"/>
      <c r="D575" s="82"/>
      <c r="E575" s="82"/>
      <c r="F575" s="84"/>
      <c r="G575" s="85"/>
      <c r="H575" s="71"/>
      <c r="I575" s="72"/>
      <c r="J575" s="73"/>
      <c r="K575" s="74"/>
      <c r="L575" s="75"/>
      <c r="M575" s="76">
        <f t="shared" si="1"/>
        <v>0</v>
      </c>
      <c r="N575" s="77" t="str">
        <f t="shared" si="2"/>
        <v/>
      </c>
      <c r="O575" s="78" t="str">
        <f t="shared" si="3"/>
        <v/>
      </c>
      <c r="P575" s="78" t="str">
        <f t="array" ref="P575">IFERROR(ROUND(IF('1.Clusters'!$H$3&lt;&gt;"",( INDEX('1.Clusters'!$C$6:$C$15,MATCH(C575,'1.Clusters'!$B$6:$B$15,0))+INDEX('1.Clusters'!$F$6:$F$15,MATCH(D575,'1.Clusters'!$E$6:$E$15,0))+INDEX('1.Clusters'!$I$6:$I$15,MATCH(E575,'1.Clusters'!$H$6:$H$15,0)))/3,( INDEX('1.Clusters'!$C$6:$C$15,MATCH(C575,'1.Clusters'!$B$6:$B$15,0))+INDEX('1.Clusters'!$F$6:$F$15,MATCH(D575,'1.Clusters'!$E$6:$E$15,0)))/2),3),"")</f>
        <v/>
      </c>
      <c r="Q575" s="79" t="str">
        <f t="shared" si="4"/>
        <v/>
      </c>
    </row>
    <row r="576" ht="15.0" customHeight="1">
      <c r="B576" s="81"/>
      <c r="C576" s="82"/>
      <c r="D576" s="82"/>
      <c r="E576" s="82"/>
      <c r="F576" s="84"/>
      <c r="G576" s="85"/>
      <c r="H576" s="71"/>
      <c r="I576" s="72"/>
      <c r="J576" s="73"/>
      <c r="K576" s="74"/>
      <c r="L576" s="75"/>
      <c r="M576" s="76">
        <f t="shared" si="1"/>
        <v>0</v>
      </c>
      <c r="N576" s="77" t="str">
        <f t="shared" si="2"/>
        <v/>
      </c>
      <c r="O576" s="78" t="str">
        <f t="shared" si="3"/>
        <v/>
      </c>
      <c r="P576" s="78" t="str">
        <f t="array" ref="P576">IFERROR(ROUND(IF('1.Clusters'!$H$3&lt;&gt;"",( INDEX('1.Clusters'!$C$6:$C$15,MATCH(C576,'1.Clusters'!$B$6:$B$15,0))+INDEX('1.Clusters'!$F$6:$F$15,MATCH(D576,'1.Clusters'!$E$6:$E$15,0))+INDEX('1.Clusters'!$I$6:$I$15,MATCH(E576,'1.Clusters'!$H$6:$H$15,0)))/3,( INDEX('1.Clusters'!$C$6:$C$15,MATCH(C576,'1.Clusters'!$B$6:$B$15,0))+INDEX('1.Clusters'!$F$6:$F$15,MATCH(D576,'1.Clusters'!$E$6:$E$15,0)))/2),3),"")</f>
        <v/>
      </c>
      <c r="Q576" s="79" t="str">
        <f t="shared" si="4"/>
        <v/>
      </c>
    </row>
    <row r="577" ht="15.0" customHeight="1">
      <c r="B577" s="81"/>
      <c r="C577" s="82"/>
      <c r="D577" s="82"/>
      <c r="E577" s="82"/>
      <c r="F577" s="84"/>
      <c r="G577" s="86"/>
      <c r="H577" s="71"/>
      <c r="I577" s="72"/>
      <c r="J577" s="73"/>
      <c r="K577" s="74"/>
      <c r="L577" s="75"/>
      <c r="M577" s="76">
        <f t="shared" si="1"/>
        <v>0</v>
      </c>
      <c r="N577" s="77" t="str">
        <f t="shared" si="2"/>
        <v/>
      </c>
      <c r="O577" s="78" t="str">
        <f t="shared" si="3"/>
        <v/>
      </c>
      <c r="P577" s="78" t="str">
        <f t="array" ref="P577">IFERROR(ROUND(IF('1.Clusters'!$H$3&lt;&gt;"",( INDEX('1.Clusters'!$C$6:$C$15,MATCH(C577,'1.Clusters'!$B$6:$B$15,0))+INDEX('1.Clusters'!$F$6:$F$15,MATCH(D577,'1.Clusters'!$E$6:$E$15,0))+INDEX('1.Clusters'!$I$6:$I$15,MATCH(E577,'1.Clusters'!$H$6:$H$15,0)))/3,( INDEX('1.Clusters'!$C$6:$C$15,MATCH(C577,'1.Clusters'!$B$6:$B$15,0))+INDEX('1.Clusters'!$F$6:$F$15,MATCH(D577,'1.Clusters'!$E$6:$E$15,0)))/2),3),"")</f>
        <v/>
      </c>
      <c r="Q577" s="79" t="str">
        <f t="shared" si="4"/>
        <v/>
      </c>
    </row>
    <row r="578" ht="15.0" customHeight="1">
      <c r="B578" s="81"/>
      <c r="C578" s="82"/>
      <c r="D578" s="82"/>
      <c r="E578" s="82"/>
      <c r="F578" s="84"/>
      <c r="G578" s="85"/>
      <c r="H578" s="71"/>
      <c r="I578" s="72"/>
      <c r="J578" s="73"/>
      <c r="K578" s="74"/>
      <c r="L578" s="75"/>
      <c r="M578" s="76">
        <f t="shared" si="1"/>
        <v>0</v>
      </c>
      <c r="N578" s="77" t="str">
        <f t="shared" si="2"/>
        <v/>
      </c>
      <c r="O578" s="78" t="str">
        <f t="shared" si="3"/>
        <v/>
      </c>
      <c r="P578" s="78" t="str">
        <f t="array" ref="P578">IFERROR(ROUND(IF('1.Clusters'!$H$3&lt;&gt;"",( INDEX('1.Clusters'!$C$6:$C$15,MATCH(C578,'1.Clusters'!$B$6:$B$15,0))+INDEX('1.Clusters'!$F$6:$F$15,MATCH(D578,'1.Clusters'!$E$6:$E$15,0))+INDEX('1.Clusters'!$I$6:$I$15,MATCH(E578,'1.Clusters'!$H$6:$H$15,0)))/3,( INDEX('1.Clusters'!$C$6:$C$15,MATCH(C578,'1.Clusters'!$B$6:$B$15,0))+INDEX('1.Clusters'!$F$6:$F$15,MATCH(D578,'1.Clusters'!$E$6:$E$15,0)))/2),3),"")</f>
        <v/>
      </c>
      <c r="Q578" s="79" t="str">
        <f t="shared" si="4"/>
        <v/>
      </c>
    </row>
    <row r="579" ht="15.0" customHeight="1">
      <c r="B579" s="81"/>
      <c r="C579" s="82"/>
      <c r="D579" s="82"/>
      <c r="E579" s="82"/>
      <c r="F579" s="84"/>
      <c r="G579" s="85"/>
      <c r="H579" s="71"/>
      <c r="I579" s="72"/>
      <c r="J579" s="73"/>
      <c r="K579" s="74"/>
      <c r="L579" s="75"/>
      <c r="M579" s="76">
        <f t="shared" si="1"/>
        <v>0</v>
      </c>
      <c r="N579" s="77" t="str">
        <f t="shared" si="2"/>
        <v/>
      </c>
      <c r="O579" s="78" t="str">
        <f t="shared" si="3"/>
        <v/>
      </c>
      <c r="P579" s="78" t="str">
        <f t="array" ref="P579">IFERROR(ROUND(IF('1.Clusters'!$H$3&lt;&gt;"",( INDEX('1.Clusters'!$C$6:$C$15,MATCH(C579,'1.Clusters'!$B$6:$B$15,0))+INDEX('1.Clusters'!$F$6:$F$15,MATCH(D579,'1.Clusters'!$E$6:$E$15,0))+INDEX('1.Clusters'!$I$6:$I$15,MATCH(E579,'1.Clusters'!$H$6:$H$15,0)))/3,( INDEX('1.Clusters'!$C$6:$C$15,MATCH(C579,'1.Clusters'!$B$6:$B$15,0))+INDEX('1.Clusters'!$F$6:$F$15,MATCH(D579,'1.Clusters'!$E$6:$E$15,0)))/2),3),"")</f>
        <v/>
      </c>
      <c r="Q579" s="79" t="str">
        <f t="shared" si="4"/>
        <v/>
      </c>
    </row>
    <row r="580" ht="15.0" customHeight="1">
      <c r="B580" s="81"/>
      <c r="C580" s="82"/>
      <c r="D580" s="82"/>
      <c r="E580" s="82"/>
      <c r="F580" s="84"/>
      <c r="G580" s="85"/>
      <c r="H580" s="71"/>
      <c r="I580" s="72"/>
      <c r="J580" s="73"/>
      <c r="K580" s="74"/>
      <c r="L580" s="75"/>
      <c r="M580" s="76">
        <f t="shared" si="1"/>
        <v>0</v>
      </c>
      <c r="N580" s="77" t="str">
        <f t="shared" si="2"/>
        <v/>
      </c>
      <c r="O580" s="78" t="str">
        <f t="shared" si="3"/>
        <v/>
      </c>
      <c r="P580" s="78" t="str">
        <f t="array" ref="P580">IFERROR(ROUND(IF('1.Clusters'!$H$3&lt;&gt;"",( INDEX('1.Clusters'!$C$6:$C$15,MATCH(C580,'1.Clusters'!$B$6:$B$15,0))+INDEX('1.Clusters'!$F$6:$F$15,MATCH(D580,'1.Clusters'!$E$6:$E$15,0))+INDEX('1.Clusters'!$I$6:$I$15,MATCH(E580,'1.Clusters'!$H$6:$H$15,0)))/3,( INDEX('1.Clusters'!$C$6:$C$15,MATCH(C580,'1.Clusters'!$B$6:$B$15,0))+INDEX('1.Clusters'!$F$6:$F$15,MATCH(D580,'1.Clusters'!$E$6:$E$15,0)))/2),3),"")</f>
        <v/>
      </c>
      <c r="Q580" s="79" t="str">
        <f t="shared" si="4"/>
        <v/>
      </c>
    </row>
    <row r="581" ht="15.0" customHeight="1">
      <c r="B581" s="81"/>
      <c r="C581" s="82"/>
      <c r="D581" s="82"/>
      <c r="E581" s="82"/>
      <c r="F581" s="84"/>
      <c r="G581" s="85"/>
      <c r="H581" s="71"/>
      <c r="I581" s="72"/>
      <c r="J581" s="73"/>
      <c r="K581" s="74"/>
      <c r="L581" s="75"/>
      <c r="M581" s="76">
        <f t="shared" si="1"/>
        <v>0</v>
      </c>
      <c r="N581" s="77" t="str">
        <f t="shared" si="2"/>
        <v/>
      </c>
      <c r="O581" s="78" t="str">
        <f t="shared" si="3"/>
        <v/>
      </c>
      <c r="P581" s="78" t="str">
        <f t="array" ref="P581">IFERROR(ROUND(IF('1.Clusters'!$H$3&lt;&gt;"",( INDEX('1.Clusters'!$C$6:$C$15,MATCH(C581,'1.Clusters'!$B$6:$B$15,0))+INDEX('1.Clusters'!$F$6:$F$15,MATCH(D581,'1.Clusters'!$E$6:$E$15,0))+INDEX('1.Clusters'!$I$6:$I$15,MATCH(E581,'1.Clusters'!$H$6:$H$15,0)))/3,( INDEX('1.Clusters'!$C$6:$C$15,MATCH(C581,'1.Clusters'!$B$6:$B$15,0))+INDEX('1.Clusters'!$F$6:$F$15,MATCH(D581,'1.Clusters'!$E$6:$E$15,0)))/2),3),"")</f>
        <v/>
      </c>
      <c r="Q581" s="79" t="str">
        <f t="shared" si="4"/>
        <v/>
      </c>
    </row>
    <row r="582" ht="15.0" customHeight="1">
      <c r="B582" s="81"/>
      <c r="C582" s="82"/>
      <c r="D582" s="82"/>
      <c r="E582" s="82"/>
      <c r="F582" s="84"/>
      <c r="G582" s="85"/>
      <c r="H582" s="71"/>
      <c r="I582" s="72"/>
      <c r="J582" s="73"/>
      <c r="K582" s="74"/>
      <c r="L582" s="75"/>
      <c r="M582" s="76">
        <f t="shared" si="1"/>
        <v>0</v>
      </c>
      <c r="N582" s="77" t="str">
        <f t="shared" si="2"/>
        <v/>
      </c>
      <c r="O582" s="78" t="str">
        <f t="shared" si="3"/>
        <v/>
      </c>
      <c r="P582" s="78" t="str">
        <f t="array" ref="P582">IFERROR(ROUND(IF('1.Clusters'!$H$3&lt;&gt;"",( INDEX('1.Clusters'!$C$6:$C$15,MATCH(C582,'1.Clusters'!$B$6:$B$15,0))+INDEX('1.Clusters'!$F$6:$F$15,MATCH(D582,'1.Clusters'!$E$6:$E$15,0))+INDEX('1.Clusters'!$I$6:$I$15,MATCH(E582,'1.Clusters'!$H$6:$H$15,0)))/3,( INDEX('1.Clusters'!$C$6:$C$15,MATCH(C582,'1.Clusters'!$B$6:$B$15,0))+INDEX('1.Clusters'!$F$6:$F$15,MATCH(D582,'1.Clusters'!$E$6:$E$15,0)))/2),3),"")</f>
        <v/>
      </c>
      <c r="Q582" s="79" t="str">
        <f t="shared" si="4"/>
        <v/>
      </c>
    </row>
    <row r="583" ht="15.0" customHeight="1">
      <c r="B583" s="81"/>
      <c r="C583" s="82"/>
      <c r="D583" s="82"/>
      <c r="E583" s="82"/>
      <c r="F583" s="84"/>
      <c r="G583" s="85"/>
      <c r="H583" s="71"/>
      <c r="I583" s="72"/>
      <c r="J583" s="73"/>
      <c r="K583" s="74"/>
      <c r="L583" s="75"/>
      <c r="M583" s="76">
        <f t="shared" si="1"/>
        <v>0</v>
      </c>
      <c r="N583" s="77" t="str">
        <f t="shared" si="2"/>
        <v/>
      </c>
      <c r="O583" s="78" t="str">
        <f t="shared" si="3"/>
        <v/>
      </c>
      <c r="P583" s="78" t="str">
        <f t="array" ref="P583">IFERROR(ROUND(IF('1.Clusters'!$H$3&lt;&gt;"",( INDEX('1.Clusters'!$C$6:$C$15,MATCH(C583,'1.Clusters'!$B$6:$B$15,0))+INDEX('1.Clusters'!$F$6:$F$15,MATCH(D583,'1.Clusters'!$E$6:$E$15,0))+INDEX('1.Clusters'!$I$6:$I$15,MATCH(E583,'1.Clusters'!$H$6:$H$15,0)))/3,( INDEX('1.Clusters'!$C$6:$C$15,MATCH(C583,'1.Clusters'!$B$6:$B$15,0))+INDEX('1.Clusters'!$F$6:$F$15,MATCH(D583,'1.Clusters'!$E$6:$E$15,0)))/2),3),"")</f>
        <v/>
      </c>
      <c r="Q583" s="79" t="str">
        <f t="shared" si="4"/>
        <v/>
      </c>
    </row>
    <row r="584" ht="15.0" customHeight="1">
      <c r="B584" s="81"/>
      <c r="C584" s="82"/>
      <c r="D584" s="82"/>
      <c r="E584" s="82"/>
      <c r="F584" s="84"/>
      <c r="G584" s="85"/>
      <c r="H584" s="71"/>
      <c r="I584" s="72"/>
      <c r="J584" s="73"/>
      <c r="K584" s="74"/>
      <c r="L584" s="75"/>
      <c r="M584" s="76">
        <f t="shared" si="1"/>
        <v>0</v>
      </c>
      <c r="N584" s="77" t="str">
        <f t="shared" si="2"/>
        <v/>
      </c>
      <c r="O584" s="78" t="str">
        <f t="shared" si="3"/>
        <v/>
      </c>
      <c r="P584" s="78" t="str">
        <f t="array" ref="P584">IFERROR(ROUND(IF('1.Clusters'!$H$3&lt;&gt;"",( INDEX('1.Clusters'!$C$6:$C$15,MATCH(C584,'1.Clusters'!$B$6:$B$15,0))+INDEX('1.Clusters'!$F$6:$F$15,MATCH(D584,'1.Clusters'!$E$6:$E$15,0))+INDEX('1.Clusters'!$I$6:$I$15,MATCH(E584,'1.Clusters'!$H$6:$H$15,0)))/3,( INDEX('1.Clusters'!$C$6:$C$15,MATCH(C584,'1.Clusters'!$B$6:$B$15,0))+INDEX('1.Clusters'!$F$6:$F$15,MATCH(D584,'1.Clusters'!$E$6:$E$15,0)))/2),3),"")</f>
        <v/>
      </c>
      <c r="Q584" s="79" t="str">
        <f t="shared" si="4"/>
        <v/>
      </c>
    </row>
    <row r="585" ht="15.0" customHeight="1">
      <c r="B585" s="81"/>
      <c r="C585" s="82"/>
      <c r="D585" s="82"/>
      <c r="E585" s="82"/>
      <c r="F585" s="84"/>
      <c r="G585" s="85"/>
      <c r="H585" s="71"/>
      <c r="I585" s="72"/>
      <c r="J585" s="73"/>
      <c r="K585" s="74"/>
      <c r="L585" s="75"/>
      <c r="M585" s="76">
        <f t="shared" si="1"/>
        <v>0</v>
      </c>
      <c r="N585" s="77" t="str">
        <f t="shared" si="2"/>
        <v/>
      </c>
      <c r="O585" s="78" t="str">
        <f t="shared" si="3"/>
        <v/>
      </c>
      <c r="P585" s="78" t="str">
        <f t="array" ref="P585">IFERROR(ROUND(IF('1.Clusters'!$H$3&lt;&gt;"",( INDEX('1.Clusters'!$C$6:$C$15,MATCH(C585,'1.Clusters'!$B$6:$B$15,0))+INDEX('1.Clusters'!$F$6:$F$15,MATCH(D585,'1.Clusters'!$E$6:$E$15,0))+INDEX('1.Clusters'!$I$6:$I$15,MATCH(E585,'1.Clusters'!$H$6:$H$15,0)))/3,( INDEX('1.Clusters'!$C$6:$C$15,MATCH(C585,'1.Clusters'!$B$6:$B$15,0))+INDEX('1.Clusters'!$F$6:$F$15,MATCH(D585,'1.Clusters'!$E$6:$E$15,0)))/2),3),"")</f>
        <v/>
      </c>
      <c r="Q585" s="79" t="str">
        <f t="shared" si="4"/>
        <v/>
      </c>
    </row>
    <row r="586" ht="15.0" customHeight="1">
      <c r="B586" s="81"/>
      <c r="C586" s="82"/>
      <c r="D586" s="82"/>
      <c r="E586" s="82"/>
      <c r="F586" s="84"/>
      <c r="G586" s="85"/>
      <c r="H586" s="71"/>
      <c r="I586" s="72"/>
      <c r="J586" s="73"/>
      <c r="K586" s="74"/>
      <c r="L586" s="75"/>
      <c r="M586" s="76">
        <f t="shared" si="1"/>
        <v>0</v>
      </c>
      <c r="N586" s="77" t="str">
        <f t="shared" si="2"/>
        <v/>
      </c>
      <c r="O586" s="78" t="str">
        <f t="shared" si="3"/>
        <v/>
      </c>
      <c r="P586" s="78" t="str">
        <f t="array" ref="P586">IFERROR(ROUND(IF('1.Clusters'!$H$3&lt;&gt;"",( INDEX('1.Clusters'!$C$6:$C$15,MATCH(C586,'1.Clusters'!$B$6:$B$15,0))+INDEX('1.Clusters'!$F$6:$F$15,MATCH(D586,'1.Clusters'!$E$6:$E$15,0))+INDEX('1.Clusters'!$I$6:$I$15,MATCH(E586,'1.Clusters'!$H$6:$H$15,0)))/3,( INDEX('1.Clusters'!$C$6:$C$15,MATCH(C586,'1.Clusters'!$B$6:$B$15,0))+INDEX('1.Clusters'!$F$6:$F$15,MATCH(D586,'1.Clusters'!$E$6:$E$15,0)))/2),3),"")</f>
        <v/>
      </c>
      <c r="Q586" s="79" t="str">
        <f t="shared" si="4"/>
        <v/>
      </c>
    </row>
    <row r="587" ht="15.0" customHeight="1">
      <c r="B587" s="81"/>
      <c r="C587" s="82"/>
      <c r="D587" s="82"/>
      <c r="E587" s="82"/>
      <c r="F587" s="84"/>
      <c r="G587" s="85"/>
      <c r="H587" s="71"/>
      <c r="I587" s="72"/>
      <c r="J587" s="73"/>
      <c r="K587" s="74"/>
      <c r="L587" s="75"/>
      <c r="M587" s="76">
        <f t="shared" si="1"/>
        <v>0</v>
      </c>
      <c r="N587" s="77" t="str">
        <f t="shared" si="2"/>
        <v/>
      </c>
      <c r="O587" s="78" t="str">
        <f t="shared" si="3"/>
        <v/>
      </c>
      <c r="P587" s="78" t="str">
        <f t="array" ref="P587">IFERROR(ROUND(IF('1.Clusters'!$H$3&lt;&gt;"",( INDEX('1.Clusters'!$C$6:$C$15,MATCH(C587,'1.Clusters'!$B$6:$B$15,0))+INDEX('1.Clusters'!$F$6:$F$15,MATCH(D587,'1.Clusters'!$E$6:$E$15,0))+INDEX('1.Clusters'!$I$6:$I$15,MATCH(E587,'1.Clusters'!$H$6:$H$15,0)))/3,( INDEX('1.Clusters'!$C$6:$C$15,MATCH(C587,'1.Clusters'!$B$6:$B$15,0))+INDEX('1.Clusters'!$F$6:$F$15,MATCH(D587,'1.Clusters'!$E$6:$E$15,0)))/2),3),"")</f>
        <v/>
      </c>
      <c r="Q587" s="79" t="str">
        <f t="shared" si="4"/>
        <v/>
      </c>
    </row>
    <row r="588" ht="15.0" customHeight="1">
      <c r="B588" s="81"/>
      <c r="C588" s="82"/>
      <c r="D588" s="82"/>
      <c r="E588" s="82"/>
      <c r="F588" s="84"/>
      <c r="G588" s="85"/>
      <c r="H588" s="71"/>
      <c r="I588" s="72"/>
      <c r="J588" s="73"/>
      <c r="K588" s="74"/>
      <c r="L588" s="75"/>
      <c r="M588" s="76">
        <f t="shared" si="1"/>
        <v>0</v>
      </c>
      <c r="N588" s="77" t="str">
        <f t="shared" si="2"/>
        <v/>
      </c>
      <c r="O588" s="78" t="str">
        <f t="shared" si="3"/>
        <v/>
      </c>
      <c r="P588" s="78" t="str">
        <f t="array" ref="P588">IFERROR(ROUND(IF('1.Clusters'!$H$3&lt;&gt;"",( INDEX('1.Clusters'!$C$6:$C$15,MATCH(C588,'1.Clusters'!$B$6:$B$15,0))+INDEX('1.Clusters'!$F$6:$F$15,MATCH(D588,'1.Clusters'!$E$6:$E$15,0))+INDEX('1.Clusters'!$I$6:$I$15,MATCH(E588,'1.Clusters'!$H$6:$H$15,0)))/3,( INDEX('1.Clusters'!$C$6:$C$15,MATCH(C588,'1.Clusters'!$B$6:$B$15,0))+INDEX('1.Clusters'!$F$6:$F$15,MATCH(D588,'1.Clusters'!$E$6:$E$15,0)))/2),3),"")</f>
        <v/>
      </c>
      <c r="Q588" s="79" t="str">
        <f t="shared" si="4"/>
        <v/>
      </c>
    </row>
    <row r="589" ht="15.0" customHeight="1">
      <c r="B589" s="81"/>
      <c r="C589" s="82"/>
      <c r="D589" s="82"/>
      <c r="E589" s="82"/>
      <c r="F589" s="84"/>
      <c r="G589" s="85"/>
      <c r="H589" s="71"/>
      <c r="I589" s="72"/>
      <c r="J589" s="73"/>
      <c r="K589" s="74"/>
      <c r="L589" s="75"/>
      <c r="M589" s="76">
        <f t="shared" si="1"/>
        <v>0</v>
      </c>
      <c r="N589" s="77" t="str">
        <f t="shared" si="2"/>
        <v/>
      </c>
      <c r="O589" s="78" t="str">
        <f t="shared" si="3"/>
        <v/>
      </c>
      <c r="P589" s="78" t="str">
        <f t="array" ref="P589">IFERROR(ROUND(IF('1.Clusters'!$H$3&lt;&gt;"",( INDEX('1.Clusters'!$C$6:$C$15,MATCH(C589,'1.Clusters'!$B$6:$B$15,0))+INDEX('1.Clusters'!$F$6:$F$15,MATCH(D589,'1.Clusters'!$E$6:$E$15,0))+INDEX('1.Clusters'!$I$6:$I$15,MATCH(E589,'1.Clusters'!$H$6:$H$15,0)))/3,( INDEX('1.Clusters'!$C$6:$C$15,MATCH(C589,'1.Clusters'!$B$6:$B$15,0))+INDEX('1.Clusters'!$F$6:$F$15,MATCH(D589,'1.Clusters'!$E$6:$E$15,0)))/2),3),"")</f>
        <v/>
      </c>
      <c r="Q589" s="79" t="str">
        <f t="shared" si="4"/>
        <v/>
      </c>
    </row>
    <row r="590" ht="15.0" customHeight="1">
      <c r="B590" s="81"/>
      <c r="C590" s="82"/>
      <c r="D590" s="82"/>
      <c r="E590" s="82"/>
      <c r="F590" s="84"/>
      <c r="G590" s="85"/>
      <c r="H590" s="71"/>
      <c r="I590" s="72"/>
      <c r="J590" s="73"/>
      <c r="K590" s="74"/>
      <c r="L590" s="75"/>
      <c r="M590" s="76">
        <f t="shared" si="1"/>
        <v>0</v>
      </c>
      <c r="N590" s="77" t="str">
        <f t="shared" si="2"/>
        <v/>
      </c>
      <c r="O590" s="78" t="str">
        <f t="shared" si="3"/>
        <v/>
      </c>
      <c r="P590" s="78" t="str">
        <f t="array" ref="P590">IFERROR(ROUND(IF('1.Clusters'!$H$3&lt;&gt;"",( INDEX('1.Clusters'!$C$6:$C$15,MATCH(C590,'1.Clusters'!$B$6:$B$15,0))+INDEX('1.Clusters'!$F$6:$F$15,MATCH(D590,'1.Clusters'!$E$6:$E$15,0))+INDEX('1.Clusters'!$I$6:$I$15,MATCH(E590,'1.Clusters'!$H$6:$H$15,0)))/3,( INDEX('1.Clusters'!$C$6:$C$15,MATCH(C590,'1.Clusters'!$B$6:$B$15,0))+INDEX('1.Clusters'!$F$6:$F$15,MATCH(D590,'1.Clusters'!$E$6:$E$15,0)))/2),3),"")</f>
        <v/>
      </c>
      <c r="Q590" s="79" t="str">
        <f t="shared" si="4"/>
        <v/>
      </c>
    </row>
    <row r="591" ht="15.0" customHeight="1">
      <c r="B591" s="81"/>
      <c r="C591" s="82"/>
      <c r="D591" s="82"/>
      <c r="E591" s="82"/>
      <c r="F591" s="84"/>
      <c r="G591" s="85"/>
      <c r="H591" s="71"/>
      <c r="I591" s="72"/>
      <c r="J591" s="73"/>
      <c r="K591" s="74"/>
      <c r="L591" s="75"/>
      <c r="M591" s="76">
        <f t="shared" si="1"/>
        <v>0</v>
      </c>
      <c r="N591" s="77" t="str">
        <f t="shared" si="2"/>
        <v/>
      </c>
      <c r="O591" s="78" t="str">
        <f t="shared" si="3"/>
        <v/>
      </c>
      <c r="P591" s="78" t="str">
        <f t="array" ref="P591">IFERROR(ROUND(IF('1.Clusters'!$H$3&lt;&gt;"",( INDEX('1.Clusters'!$C$6:$C$15,MATCH(C591,'1.Clusters'!$B$6:$B$15,0))+INDEX('1.Clusters'!$F$6:$F$15,MATCH(D591,'1.Clusters'!$E$6:$E$15,0))+INDEX('1.Clusters'!$I$6:$I$15,MATCH(E591,'1.Clusters'!$H$6:$H$15,0)))/3,( INDEX('1.Clusters'!$C$6:$C$15,MATCH(C591,'1.Clusters'!$B$6:$B$15,0))+INDEX('1.Clusters'!$F$6:$F$15,MATCH(D591,'1.Clusters'!$E$6:$E$15,0)))/2),3),"")</f>
        <v/>
      </c>
      <c r="Q591" s="79" t="str">
        <f t="shared" si="4"/>
        <v/>
      </c>
    </row>
    <row r="592" ht="15.0" customHeight="1">
      <c r="B592" s="81"/>
      <c r="C592" s="82"/>
      <c r="D592" s="82"/>
      <c r="E592" s="82"/>
      <c r="F592" s="84"/>
      <c r="G592" s="85"/>
      <c r="H592" s="71"/>
      <c r="I592" s="72"/>
      <c r="J592" s="73"/>
      <c r="K592" s="74"/>
      <c r="L592" s="75"/>
      <c r="M592" s="76">
        <f t="shared" si="1"/>
        <v>0</v>
      </c>
      <c r="N592" s="77" t="str">
        <f t="shared" si="2"/>
        <v/>
      </c>
      <c r="O592" s="78" t="str">
        <f t="shared" si="3"/>
        <v/>
      </c>
      <c r="P592" s="78" t="str">
        <f t="array" ref="P592">IFERROR(ROUND(IF('1.Clusters'!$H$3&lt;&gt;"",( INDEX('1.Clusters'!$C$6:$C$15,MATCH(C592,'1.Clusters'!$B$6:$B$15,0))+INDEX('1.Clusters'!$F$6:$F$15,MATCH(D592,'1.Clusters'!$E$6:$E$15,0))+INDEX('1.Clusters'!$I$6:$I$15,MATCH(E592,'1.Clusters'!$H$6:$H$15,0)))/3,( INDEX('1.Clusters'!$C$6:$C$15,MATCH(C592,'1.Clusters'!$B$6:$B$15,0))+INDEX('1.Clusters'!$F$6:$F$15,MATCH(D592,'1.Clusters'!$E$6:$E$15,0)))/2),3),"")</f>
        <v/>
      </c>
      <c r="Q592" s="79" t="str">
        <f t="shared" si="4"/>
        <v/>
      </c>
    </row>
    <row r="593" ht="15.0" customHeight="1">
      <c r="B593" s="81"/>
      <c r="C593" s="82"/>
      <c r="D593" s="82"/>
      <c r="E593" s="82"/>
      <c r="F593" s="84"/>
      <c r="G593" s="85"/>
      <c r="H593" s="71"/>
      <c r="I593" s="72"/>
      <c r="J593" s="73"/>
      <c r="K593" s="74"/>
      <c r="L593" s="75"/>
      <c r="M593" s="76">
        <f t="shared" si="1"/>
        <v>0</v>
      </c>
      <c r="N593" s="77" t="str">
        <f t="shared" si="2"/>
        <v/>
      </c>
      <c r="O593" s="78" t="str">
        <f t="shared" si="3"/>
        <v/>
      </c>
      <c r="P593" s="78" t="str">
        <f t="array" ref="P593">IFERROR(ROUND(IF('1.Clusters'!$H$3&lt;&gt;"",( INDEX('1.Clusters'!$C$6:$C$15,MATCH(C593,'1.Clusters'!$B$6:$B$15,0))+INDEX('1.Clusters'!$F$6:$F$15,MATCH(D593,'1.Clusters'!$E$6:$E$15,0))+INDEX('1.Clusters'!$I$6:$I$15,MATCH(E593,'1.Clusters'!$H$6:$H$15,0)))/3,( INDEX('1.Clusters'!$C$6:$C$15,MATCH(C593,'1.Clusters'!$B$6:$B$15,0))+INDEX('1.Clusters'!$F$6:$F$15,MATCH(D593,'1.Clusters'!$E$6:$E$15,0)))/2),3),"")</f>
        <v/>
      </c>
      <c r="Q593" s="79" t="str">
        <f t="shared" si="4"/>
        <v/>
      </c>
    </row>
    <row r="594" ht="15.0" customHeight="1">
      <c r="B594" s="81"/>
      <c r="C594" s="82"/>
      <c r="D594" s="82"/>
      <c r="E594" s="82"/>
      <c r="F594" s="84"/>
      <c r="G594" s="85"/>
      <c r="H594" s="71"/>
      <c r="I594" s="72"/>
      <c r="J594" s="73"/>
      <c r="K594" s="74"/>
      <c r="L594" s="75"/>
      <c r="M594" s="76">
        <f t="shared" si="1"/>
        <v>0</v>
      </c>
      <c r="N594" s="77" t="str">
        <f t="shared" si="2"/>
        <v/>
      </c>
      <c r="O594" s="78" t="str">
        <f t="shared" si="3"/>
        <v/>
      </c>
      <c r="P594" s="78" t="str">
        <f t="array" ref="P594">IFERROR(ROUND(IF('1.Clusters'!$H$3&lt;&gt;"",( INDEX('1.Clusters'!$C$6:$C$15,MATCH(C594,'1.Clusters'!$B$6:$B$15,0))+INDEX('1.Clusters'!$F$6:$F$15,MATCH(D594,'1.Clusters'!$E$6:$E$15,0))+INDEX('1.Clusters'!$I$6:$I$15,MATCH(E594,'1.Clusters'!$H$6:$H$15,0)))/3,( INDEX('1.Clusters'!$C$6:$C$15,MATCH(C594,'1.Clusters'!$B$6:$B$15,0))+INDEX('1.Clusters'!$F$6:$F$15,MATCH(D594,'1.Clusters'!$E$6:$E$15,0)))/2),3),"")</f>
        <v/>
      </c>
      <c r="Q594" s="79" t="str">
        <f t="shared" si="4"/>
        <v/>
      </c>
    </row>
    <row r="595" ht="15.0" customHeight="1">
      <c r="B595" s="81"/>
      <c r="C595" s="82"/>
      <c r="D595" s="82"/>
      <c r="E595" s="82"/>
      <c r="F595" s="84"/>
      <c r="G595" s="85"/>
      <c r="H595" s="71"/>
      <c r="I595" s="72"/>
      <c r="J595" s="73"/>
      <c r="K595" s="74"/>
      <c r="L595" s="75"/>
      <c r="M595" s="76">
        <f t="shared" si="1"/>
        <v>0</v>
      </c>
      <c r="N595" s="77" t="str">
        <f t="shared" si="2"/>
        <v/>
      </c>
      <c r="O595" s="78" t="str">
        <f t="shared" si="3"/>
        <v/>
      </c>
      <c r="P595" s="78" t="str">
        <f t="array" ref="P595">IFERROR(ROUND(IF('1.Clusters'!$H$3&lt;&gt;"",( INDEX('1.Clusters'!$C$6:$C$15,MATCH(C595,'1.Clusters'!$B$6:$B$15,0))+INDEX('1.Clusters'!$F$6:$F$15,MATCH(D595,'1.Clusters'!$E$6:$E$15,0))+INDEX('1.Clusters'!$I$6:$I$15,MATCH(E595,'1.Clusters'!$H$6:$H$15,0)))/3,( INDEX('1.Clusters'!$C$6:$C$15,MATCH(C595,'1.Clusters'!$B$6:$B$15,0))+INDEX('1.Clusters'!$F$6:$F$15,MATCH(D595,'1.Clusters'!$E$6:$E$15,0)))/2),3),"")</f>
        <v/>
      </c>
      <c r="Q595" s="79" t="str">
        <f t="shared" si="4"/>
        <v/>
      </c>
    </row>
    <row r="596" ht="15.0" customHeight="1">
      <c r="B596" s="81"/>
      <c r="C596" s="82"/>
      <c r="D596" s="82"/>
      <c r="E596" s="82"/>
      <c r="F596" s="84"/>
      <c r="G596" s="85"/>
      <c r="H596" s="71"/>
      <c r="I596" s="72"/>
      <c r="J596" s="73"/>
      <c r="K596" s="74"/>
      <c r="L596" s="75"/>
      <c r="M596" s="76">
        <f t="shared" si="1"/>
        <v>0</v>
      </c>
      <c r="N596" s="77" t="str">
        <f t="shared" si="2"/>
        <v/>
      </c>
      <c r="O596" s="78" t="str">
        <f t="shared" si="3"/>
        <v/>
      </c>
      <c r="P596" s="78" t="str">
        <f t="array" ref="P596">IFERROR(ROUND(IF('1.Clusters'!$H$3&lt;&gt;"",( INDEX('1.Clusters'!$C$6:$C$15,MATCH(C596,'1.Clusters'!$B$6:$B$15,0))+INDEX('1.Clusters'!$F$6:$F$15,MATCH(D596,'1.Clusters'!$E$6:$E$15,0))+INDEX('1.Clusters'!$I$6:$I$15,MATCH(E596,'1.Clusters'!$H$6:$H$15,0)))/3,( INDEX('1.Clusters'!$C$6:$C$15,MATCH(C596,'1.Clusters'!$B$6:$B$15,0))+INDEX('1.Clusters'!$F$6:$F$15,MATCH(D596,'1.Clusters'!$E$6:$E$15,0)))/2),3),"")</f>
        <v/>
      </c>
      <c r="Q596" s="79" t="str">
        <f t="shared" si="4"/>
        <v/>
      </c>
    </row>
    <row r="597" ht="15.0" customHeight="1">
      <c r="B597" s="81"/>
      <c r="C597" s="82"/>
      <c r="D597" s="82"/>
      <c r="E597" s="82"/>
      <c r="F597" s="84"/>
      <c r="G597" s="85"/>
      <c r="H597" s="71"/>
      <c r="I597" s="72"/>
      <c r="J597" s="73"/>
      <c r="K597" s="74"/>
      <c r="L597" s="75"/>
      <c r="M597" s="76">
        <f t="shared" si="1"/>
        <v>0</v>
      </c>
      <c r="N597" s="77" t="str">
        <f t="shared" si="2"/>
        <v/>
      </c>
      <c r="O597" s="78" t="str">
        <f t="shared" si="3"/>
        <v/>
      </c>
      <c r="P597" s="78" t="str">
        <f t="array" ref="P597">IFERROR(ROUND(IF('1.Clusters'!$H$3&lt;&gt;"",( INDEX('1.Clusters'!$C$6:$C$15,MATCH(C597,'1.Clusters'!$B$6:$B$15,0))+INDEX('1.Clusters'!$F$6:$F$15,MATCH(D597,'1.Clusters'!$E$6:$E$15,0))+INDEX('1.Clusters'!$I$6:$I$15,MATCH(E597,'1.Clusters'!$H$6:$H$15,0)))/3,( INDEX('1.Clusters'!$C$6:$C$15,MATCH(C597,'1.Clusters'!$B$6:$B$15,0))+INDEX('1.Clusters'!$F$6:$F$15,MATCH(D597,'1.Clusters'!$E$6:$E$15,0)))/2),3),"")</f>
        <v/>
      </c>
      <c r="Q597" s="79" t="str">
        <f t="shared" si="4"/>
        <v/>
      </c>
    </row>
    <row r="598" ht="15.0" customHeight="1">
      <c r="B598" s="81"/>
      <c r="C598" s="82"/>
      <c r="D598" s="82"/>
      <c r="E598" s="82"/>
      <c r="F598" s="84"/>
      <c r="G598" s="85"/>
      <c r="H598" s="71"/>
      <c r="I598" s="72"/>
      <c r="J598" s="73"/>
      <c r="K598" s="74"/>
      <c r="L598" s="75"/>
      <c r="M598" s="76">
        <f t="shared" si="1"/>
        <v>0</v>
      </c>
      <c r="N598" s="77" t="str">
        <f t="shared" si="2"/>
        <v/>
      </c>
      <c r="O598" s="78" t="str">
        <f t="shared" si="3"/>
        <v/>
      </c>
      <c r="P598" s="78" t="str">
        <f t="array" ref="P598">IFERROR(ROUND(IF('1.Clusters'!$H$3&lt;&gt;"",( INDEX('1.Clusters'!$C$6:$C$15,MATCH(C598,'1.Clusters'!$B$6:$B$15,0))+INDEX('1.Clusters'!$F$6:$F$15,MATCH(D598,'1.Clusters'!$E$6:$E$15,0))+INDEX('1.Clusters'!$I$6:$I$15,MATCH(E598,'1.Clusters'!$H$6:$H$15,0)))/3,( INDEX('1.Clusters'!$C$6:$C$15,MATCH(C598,'1.Clusters'!$B$6:$B$15,0))+INDEX('1.Clusters'!$F$6:$F$15,MATCH(D598,'1.Clusters'!$E$6:$E$15,0)))/2),3),"")</f>
        <v/>
      </c>
      <c r="Q598" s="79" t="str">
        <f t="shared" si="4"/>
        <v/>
      </c>
    </row>
    <row r="599" ht="15.0" customHeight="1">
      <c r="B599" s="81"/>
      <c r="C599" s="82"/>
      <c r="D599" s="82"/>
      <c r="E599" s="82"/>
      <c r="F599" s="84"/>
      <c r="G599" s="85"/>
      <c r="H599" s="71"/>
      <c r="I599" s="72"/>
      <c r="J599" s="73"/>
      <c r="K599" s="74"/>
      <c r="L599" s="75"/>
      <c r="M599" s="76">
        <f t="shared" si="1"/>
        <v>0</v>
      </c>
      <c r="N599" s="77" t="str">
        <f t="shared" si="2"/>
        <v/>
      </c>
      <c r="O599" s="78" t="str">
        <f t="shared" si="3"/>
        <v/>
      </c>
      <c r="P599" s="78" t="str">
        <f t="array" ref="P599">IFERROR(ROUND(IF('1.Clusters'!$H$3&lt;&gt;"",( INDEX('1.Clusters'!$C$6:$C$15,MATCH(C599,'1.Clusters'!$B$6:$B$15,0))+INDEX('1.Clusters'!$F$6:$F$15,MATCH(D599,'1.Clusters'!$E$6:$E$15,0))+INDEX('1.Clusters'!$I$6:$I$15,MATCH(E599,'1.Clusters'!$H$6:$H$15,0)))/3,( INDEX('1.Clusters'!$C$6:$C$15,MATCH(C599,'1.Clusters'!$B$6:$B$15,0))+INDEX('1.Clusters'!$F$6:$F$15,MATCH(D599,'1.Clusters'!$E$6:$E$15,0)))/2),3),"")</f>
        <v/>
      </c>
      <c r="Q599" s="79" t="str">
        <f t="shared" si="4"/>
        <v/>
      </c>
    </row>
    <row r="600" ht="15.0" customHeight="1">
      <c r="B600" s="81"/>
      <c r="C600" s="82"/>
      <c r="D600" s="82"/>
      <c r="E600" s="82"/>
      <c r="F600" s="84"/>
      <c r="G600" s="85"/>
      <c r="H600" s="71"/>
      <c r="I600" s="72"/>
      <c r="J600" s="73"/>
      <c r="K600" s="74"/>
      <c r="L600" s="75"/>
      <c r="M600" s="76">
        <f t="shared" si="1"/>
        <v>0</v>
      </c>
      <c r="N600" s="77" t="str">
        <f t="shared" si="2"/>
        <v/>
      </c>
      <c r="O600" s="78" t="str">
        <f t="shared" si="3"/>
        <v/>
      </c>
      <c r="P600" s="78" t="str">
        <f t="array" ref="P600">IFERROR(ROUND(IF('1.Clusters'!$H$3&lt;&gt;"",( INDEX('1.Clusters'!$C$6:$C$15,MATCH(C600,'1.Clusters'!$B$6:$B$15,0))+INDEX('1.Clusters'!$F$6:$F$15,MATCH(D600,'1.Clusters'!$E$6:$E$15,0))+INDEX('1.Clusters'!$I$6:$I$15,MATCH(E600,'1.Clusters'!$H$6:$H$15,0)))/3,( INDEX('1.Clusters'!$C$6:$C$15,MATCH(C600,'1.Clusters'!$B$6:$B$15,0))+INDEX('1.Clusters'!$F$6:$F$15,MATCH(D600,'1.Clusters'!$E$6:$E$15,0)))/2),3),"")</f>
        <v/>
      </c>
      <c r="Q600" s="79" t="str">
        <f t="shared" si="4"/>
        <v/>
      </c>
    </row>
    <row r="601" ht="15.0" customHeight="1">
      <c r="B601" s="81"/>
      <c r="C601" s="82"/>
      <c r="D601" s="82"/>
      <c r="E601" s="82"/>
      <c r="F601" s="84"/>
      <c r="G601" s="85"/>
      <c r="H601" s="71"/>
      <c r="I601" s="72"/>
      <c r="J601" s="73"/>
      <c r="K601" s="74"/>
      <c r="L601" s="75"/>
      <c r="M601" s="76">
        <f t="shared" si="1"/>
        <v>0</v>
      </c>
      <c r="N601" s="77" t="str">
        <f t="shared" si="2"/>
        <v/>
      </c>
      <c r="O601" s="78" t="str">
        <f t="shared" si="3"/>
        <v/>
      </c>
      <c r="P601" s="78" t="str">
        <f t="array" ref="P601">IFERROR(ROUND(IF('1.Clusters'!$H$3&lt;&gt;"",( INDEX('1.Clusters'!$C$6:$C$15,MATCH(C601,'1.Clusters'!$B$6:$B$15,0))+INDEX('1.Clusters'!$F$6:$F$15,MATCH(D601,'1.Clusters'!$E$6:$E$15,0))+INDEX('1.Clusters'!$I$6:$I$15,MATCH(E601,'1.Clusters'!$H$6:$H$15,0)))/3,( INDEX('1.Clusters'!$C$6:$C$15,MATCH(C601,'1.Clusters'!$B$6:$B$15,0))+INDEX('1.Clusters'!$F$6:$F$15,MATCH(D601,'1.Clusters'!$E$6:$E$15,0)))/2),3),"")</f>
        <v/>
      </c>
      <c r="Q601" s="79" t="str">
        <f t="shared" si="4"/>
        <v/>
      </c>
    </row>
    <row r="602" ht="15.0" customHeight="1">
      <c r="B602" s="81"/>
      <c r="C602" s="82"/>
      <c r="D602" s="82"/>
      <c r="E602" s="82"/>
      <c r="F602" s="84"/>
      <c r="G602" s="85"/>
      <c r="H602" s="71"/>
      <c r="I602" s="72"/>
      <c r="J602" s="73"/>
      <c r="K602" s="74"/>
      <c r="L602" s="75"/>
      <c r="M602" s="76">
        <f t="shared" si="1"/>
        <v>0</v>
      </c>
      <c r="N602" s="77" t="str">
        <f t="shared" si="2"/>
        <v/>
      </c>
      <c r="O602" s="78" t="str">
        <f t="shared" si="3"/>
        <v/>
      </c>
      <c r="P602" s="78" t="str">
        <f t="array" ref="P602">IFERROR(ROUND(IF('1.Clusters'!$H$3&lt;&gt;"",( INDEX('1.Clusters'!$C$6:$C$15,MATCH(C602,'1.Clusters'!$B$6:$B$15,0))+INDEX('1.Clusters'!$F$6:$F$15,MATCH(D602,'1.Clusters'!$E$6:$E$15,0))+INDEX('1.Clusters'!$I$6:$I$15,MATCH(E602,'1.Clusters'!$H$6:$H$15,0)))/3,( INDEX('1.Clusters'!$C$6:$C$15,MATCH(C602,'1.Clusters'!$B$6:$B$15,0))+INDEX('1.Clusters'!$F$6:$F$15,MATCH(D602,'1.Clusters'!$E$6:$E$15,0)))/2),3),"")</f>
        <v/>
      </c>
      <c r="Q602" s="79" t="str">
        <f t="shared" si="4"/>
        <v/>
      </c>
    </row>
    <row r="603" ht="15.0" customHeight="1">
      <c r="B603" s="81"/>
      <c r="C603" s="82"/>
      <c r="D603" s="82"/>
      <c r="E603" s="82"/>
      <c r="F603" s="84"/>
      <c r="G603" s="85"/>
      <c r="H603" s="71"/>
      <c r="I603" s="72"/>
      <c r="J603" s="73"/>
      <c r="K603" s="74"/>
      <c r="L603" s="75"/>
      <c r="M603" s="76">
        <f t="shared" si="1"/>
        <v>0</v>
      </c>
      <c r="N603" s="77" t="str">
        <f t="shared" si="2"/>
        <v/>
      </c>
      <c r="O603" s="78" t="str">
        <f t="shared" si="3"/>
        <v/>
      </c>
      <c r="P603" s="78" t="str">
        <f t="array" ref="P603">IFERROR(ROUND(IF('1.Clusters'!$H$3&lt;&gt;"",( INDEX('1.Clusters'!$C$6:$C$15,MATCH(C603,'1.Clusters'!$B$6:$B$15,0))+INDEX('1.Clusters'!$F$6:$F$15,MATCH(D603,'1.Clusters'!$E$6:$E$15,0))+INDEX('1.Clusters'!$I$6:$I$15,MATCH(E603,'1.Clusters'!$H$6:$H$15,0)))/3,( INDEX('1.Clusters'!$C$6:$C$15,MATCH(C603,'1.Clusters'!$B$6:$B$15,0))+INDEX('1.Clusters'!$F$6:$F$15,MATCH(D603,'1.Clusters'!$E$6:$E$15,0)))/2),3),"")</f>
        <v/>
      </c>
      <c r="Q603" s="79" t="str">
        <f t="shared" si="4"/>
        <v/>
      </c>
    </row>
    <row r="604" ht="15.0" customHeight="1">
      <c r="B604" s="81"/>
      <c r="C604" s="82"/>
      <c r="D604" s="82"/>
      <c r="E604" s="82"/>
      <c r="F604" s="84"/>
      <c r="G604" s="85"/>
      <c r="H604" s="71"/>
      <c r="I604" s="72"/>
      <c r="J604" s="73"/>
      <c r="K604" s="74"/>
      <c r="L604" s="75"/>
      <c r="M604" s="76">
        <f t="shared" si="1"/>
        <v>0</v>
      </c>
      <c r="N604" s="77" t="str">
        <f t="shared" si="2"/>
        <v/>
      </c>
      <c r="O604" s="78" t="str">
        <f t="shared" si="3"/>
        <v/>
      </c>
      <c r="P604" s="78" t="str">
        <f t="array" ref="P604">IFERROR(ROUND(IF('1.Clusters'!$H$3&lt;&gt;"",( INDEX('1.Clusters'!$C$6:$C$15,MATCH(C604,'1.Clusters'!$B$6:$B$15,0))+INDEX('1.Clusters'!$F$6:$F$15,MATCH(D604,'1.Clusters'!$E$6:$E$15,0))+INDEX('1.Clusters'!$I$6:$I$15,MATCH(E604,'1.Clusters'!$H$6:$H$15,0)))/3,( INDEX('1.Clusters'!$C$6:$C$15,MATCH(C604,'1.Clusters'!$B$6:$B$15,0))+INDEX('1.Clusters'!$F$6:$F$15,MATCH(D604,'1.Clusters'!$E$6:$E$15,0)))/2),3),"")</f>
        <v/>
      </c>
      <c r="Q604" s="79" t="str">
        <f t="shared" si="4"/>
        <v/>
      </c>
    </row>
    <row r="605" ht="15.0" customHeight="1">
      <c r="B605" s="81"/>
      <c r="C605" s="82"/>
      <c r="D605" s="82"/>
      <c r="E605" s="82"/>
      <c r="F605" s="84"/>
      <c r="G605" s="85"/>
      <c r="H605" s="71"/>
      <c r="I605" s="72"/>
      <c r="J605" s="73"/>
      <c r="K605" s="74"/>
      <c r="L605" s="75"/>
      <c r="M605" s="76">
        <f t="shared" si="1"/>
        <v>0</v>
      </c>
      <c r="N605" s="77" t="str">
        <f t="shared" si="2"/>
        <v/>
      </c>
      <c r="O605" s="78" t="str">
        <f t="shared" si="3"/>
        <v/>
      </c>
      <c r="P605" s="78" t="str">
        <f t="array" ref="P605">IFERROR(ROUND(IF('1.Clusters'!$H$3&lt;&gt;"",( INDEX('1.Clusters'!$C$6:$C$15,MATCH(C605,'1.Clusters'!$B$6:$B$15,0))+INDEX('1.Clusters'!$F$6:$F$15,MATCH(D605,'1.Clusters'!$E$6:$E$15,0))+INDEX('1.Clusters'!$I$6:$I$15,MATCH(E605,'1.Clusters'!$H$6:$H$15,0)))/3,( INDEX('1.Clusters'!$C$6:$C$15,MATCH(C605,'1.Clusters'!$B$6:$B$15,0))+INDEX('1.Clusters'!$F$6:$F$15,MATCH(D605,'1.Clusters'!$E$6:$E$15,0)))/2),3),"")</f>
        <v/>
      </c>
      <c r="Q605" s="79" t="str">
        <f t="shared" si="4"/>
        <v/>
      </c>
    </row>
    <row r="606" ht="15.0" customHeight="1">
      <c r="B606" s="81"/>
      <c r="C606" s="82"/>
      <c r="D606" s="82"/>
      <c r="E606" s="82"/>
      <c r="F606" s="84"/>
      <c r="G606" s="85"/>
      <c r="H606" s="71"/>
      <c r="I606" s="72"/>
      <c r="J606" s="73"/>
      <c r="K606" s="74"/>
      <c r="L606" s="75"/>
      <c r="M606" s="76">
        <f t="shared" si="1"/>
        <v>0</v>
      </c>
      <c r="N606" s="77" t="str">
        <f t="shared" si="2"/>
        <v/>
      </c>
      <c r="O606" s="78" t="str">
        <f t="shared" si="3"/>
        <v/>
      </c>
      <c r="P606" s="78" t="str">
        <f t="array" ref="P606">IFERROR(ROUND(IF('1.Clusters'!$H$3&lt;&gt;"",( INDEX('1.Clusters'!$C$6:$C$15,MATCH(C606,'1.Clusters'!$B$6:$B$15,0))+INDEX('1.Clusters'!$F$6:$F$15,MATCH(D606,'1.Clusters'!$E$6:$E$15,0))+INDEX('1.Clusters'!$I$6:$I$15,MATCH(E606,'1.Clusters'!$H$6:$H$15,0)))/3,( INDEX('1.Clusters'!$C$6:$C$15,MATCH(C606,'1.Clusters'!$B$6:$B$15,0))+INDEX('1.Clusters'!$F$6:$F$15,MATCH(D606,'1.Clusters'!$E$6:$E$15,0)))/2),3),"")</f>
        <v/>
      </c>
      <c r="Q606" s="79" t="str">
        <f t="shared" si="4"/>
        <v/>
      </c>
    </row>
    <row r="607" ht="15.0" customHeight="1">
      <c r="B607" s="81"/>
      <c r="C607" s="82"/>
      <c r="D607" s="82"/>
      <c r="E607" s="82"/>
      <c r="F607" s="84"/>
      <c r="G607" s="85"/>
      <c r="H607" s="71"/>
      <c r="I607" s="72"/>
      <c r="J607" s="73"/>
      <c r="K607" s="74"/>
      <c r="L607" s="75"/>
      <c r="M607" s="76">
        <f t="shared" si="1"/>
        <v>0</v>
      </c>
      <c r="N607" s="77" t="str">
        <f t="shared" si="2"/>
        <v/>
      </c>
      <c r="O607" s="78" t="str">
        <f t="shared" si="3"/>
        <v/>
      </c>
      <c r="P607" s="78" t="str">
        <f t="array" ref="P607">IFERROR(ROUND(IF('1.Clusters'!$H$3&lt;&gt;"",( INDEX('1.Clusters'!$C$6:$C$15,MATCH(C607,'1.Clusters'!$B$6:$B$15,0))+INDEX('1.Clusters'!$F$6:$F$15,MATCH(D607,'1.Clusters'!$E$6:$E$15,0))+INDEX('1.Clusters'!$I$6:$I$15,MATCH(E607,'1.Clusters'!$H$6:$H$15,0)))/3,( INDEX('1.Clusters'!$C$6:$C$15,MATCH(C607,'1.Clusters'!$B$6:$B$15,0))+INDEX('1.Clusters'!$F$6:$F$15,MATCH(D607,'1.Clusters'!$E$6:$E$15,0)))/2),3),"")</f>
        <v/>
      </c>
      <c r="Q607" s="79" t="str">
        <f t="shared" si="4"/>
        <v/>
      </c>
    </row>
    <row r="608" ht="15.0" customHeight="1">
      <c r="B608" s="81"/>
      <c r="C608" s="82"/>
      <c r="D608" s="82"/>
      <c r="E608" s="82"/>
      <c r="F608" s="84"/>
      <c r="G608" s="85"/>
      <c r="H608" s="71"/>
      <c r="I608" s="72"/>
      <c r="J608" s="73"/>
      <c r="K608" s="74"/>
      <c r="L608" s="75"/>
      <c r="M608" s="76">
        <f t="shared" si="1"/>
        <v>0</v>
      </c>
      <c r="N608" s="77" t="str">
        <f t="shared" si="2"/>
        <v/>
      </c>
      <c r="O608" s="78" t="str">
        <f t="shared" si="3"/>
        <v/>
      </c>
      <c r="P608" s="78" t="str">
        <f t="array" ref="P608">IFERROR(ROUND(IF('1.Clusters'!$H$3&lt;&gt;"",( INDEX('1.Clusters'!$C$6:$C$15,MATCH(C608,'1.Clusters'!$B$6:$B$15,0))+INDEX('1.Clusters'!$F$6:$F$15,MATCH(D608,'1.Clusters'!$E$6:$E$15,0))+INDEX('1.Clusters'!$I$6:$I$15,MATCH(E608,'1.Clusters'!$H$6:$H$15,0)))/3,( INDEX('1.Clusters'!$C$6:$C$15,MATCH(C608,'1.Clusters'!$B$6:$B$15,0))+INDEX('1.Clusters'!$F$6:$F$15,MATCH(D608,'1.Clusters'!$E$6:$E$15,0)))/2),3),"")</f>
        <v/>
      </c>
      <c r="Q608" s="79" t="str">
        <f t="shared" si="4"/>
        <v/>
      </c>
    </row>
    <row r="609" ht="15.0" customHeight="1">
      <c r="B609" s="81"/>
      <c r="C609" s="82"/>
      <c r="D609" s="82"/>
      <c r="E609" s="82"/>
      <c r="F609" s="84"/>
      <c r="G609" s="85"/>
      <c r="H609" s="71"/>
      <c r="I609" s="72"/>
      <c r="J609" s="73"/>
      <c r="K609" s="74"/>
      <c r="L609" s="75"/>
      <c r="M609" s="76">
        <f t="shared" si="1"/>
        <v>0</v>
      </c>
      <c r="N609" s="77" t="str">
        <f t="shared" si="2"/>
        <v/>
      </c>
      <c r="O609" s="78" t="str">
        <f t="shared" si="3"/>
        <v/>
      </c>
      <c r="P609" s="78" t="str">
        <f t="array" ref="P609">IFERROR(ROUND(IF('1.Clusters'!$H$3&lt;&gt;"",( INDEX('1.Clusters'!$C$6:$C$15,MATCH(C609,'1.Clusters'!$B$6:$B$15,0))+INDEX('1.Clusters'!$F$6:$F$15,MATCH(D609,'1.Clusters'!$E$6:$E$15,0))+INDEX('1.Clusters'!$I$6:$I$15,MATCH(E609,'1.Clusters'!$H$6:$H$15,0)))/3,( INDEX('1.Clusters'!$C$6:$C$15,MATCH(C609,'1.Clusters'!$B$6:$B$15,0))+INDEX('1.Clusters'!$F$6:$F$15,MATCH(D609,'1.Clusters'!$E$6:$E$15,0)))/2),3),"")</f>
        <v/>
      </c>
      <c r="Q609" s="79" t="str">
        <f t="shared" si="4"/>
        <v/>
      </c>
    </row>
    <row r="610" ht="15.0" customHeight="1">
      <c r="B610" s="81"/>
      <c r="C610" s="82"/>
      <c r="D610" s="82"/>
      <c r="E610" s="82"/>
      <c r="F610" s="84"/>
      <c r="G610" s="85"/>
      <c r="H610" s="71"/>
      <c r="I610" s="72"/>
      <c r="J610" s="73"/>
      <c r="K610" s="74"/>
      <c r="L610" s="75"/>
      <c r="M610" s="76">
        <f t="shared" si="1"/>
        <v>0</v>
      </c>
      <c r="N610" s="77" t="str">
        <f t="shared" si="2"/>
        <v/>
      </c>
      <c r="O610" s="78" t="str">
        <f t="shared" si="3"/>
        <v/>
      </c>
      <c r="P610" s="78" t="str">
        <f t="array" ref="P610">IFERROR(ROUND(IF('1.Clusters'!$H$3&lt;&gt;"",( INDEX('1.Clusters'!$C$6:$C$15,MATCH(C610,'1.Clusters'!$B$6:$B$15,0))+INDEX('1.Clusters'!$F$6:$F$15,MATCH(D610,'1.Clusters'!$E$6:$E$15,0))+INDEX('1.Clusters'!$I$6:$I$15,MATCH(E610,'1.Clusters'!$H$6:$H$15,0)))/3,( INDEX('1.Clusters'!$C$6:$C$15,MATCH(C610,'1.Clusters'!$B$6:$B$15,0))+INDEX('1.Clusters'!$F$6:$F$15,MATCH(D610,'1.Clusters'!$E$6:$E$15,0)))/2),3),"")</f>
        <v/>
      </c>
      <c r="Q610" s="79" t="str">
        <f t="shared" si="4"/>
        <v/>
      </c>
    </row>
    <row r="611" ht="15.0" customHeight="1">
      <c r="B611" s="81"/>
      <c r="C611" s="82"/>
      <c r="D611" s="82"/>
      <c r="E611" s="82"/>
      <c r="F611" s="84"/>
      <c r="G611" s="85"/>
      <c r="H611" s="71"/>
      <c r="I611" s="72"/>
      <c r="J611" s="73"/>
      <c r="K611" s="74"/>
      <c r="L611" s="75"/>
      <c r="M611" s="76">
        <f t="shared" si="1"/>
        <v>0</v>
      </c>
      <c r="N611" s="77" t="str">
        <f t="shared" si="2"/>
        <v/>
      </c>
      <c r="O611" s="78" t="str">
        <f t="shared" si="3"/>
        <v/>
      </c>
      <c r="P611" s="78" t="str">
        <f t="array" ref="P611">IFERROR(ROUND(IF('1.Clusters'!$H$3&lt;&gt;"",( INDEX('1.Clusters'!$C$6:$C$15,MATCH(C611,'1.Clusters'!$B$6:$B$15,0))+INDEX('1.Clusters'!$F$6:$F$15,MATCH(D611,'1.Clusters'!$E$6:$E$15,0))+INDEX('1.Clusters'!$I$6:$I$15,MATCH(E611,'1.Clusters'!$H$6:$H$15,0)))/3,( INDEX('1.Clusters'!$C$6:$C$15,MATCH(C611,'1.Clusters'!$B$6:$B$15,0))+INDEX('1.Clusters'!$F$6:$F$15,MATCH(D611,'1.Clusters'!$E$6:$E$15,0)))/2),3),"")</f>
        <v/>
      </c>
      <c r="Q611" s="79" t="str">
        <f t="shared" si="4"/>
        <v/>
      </c>
    </row>
    <row r="612" ht="15.0" customHeight="1">
      <c r="B612" s="81"/>
      <c r="C612" s="82"/>
      <c r="D612" s="82"/>
      <c r="E612" s="82"/>
      <c r="F612" s="84"/>
      <c r="G612" s="85"/>
      <c r="H612" s="71"/>
      <c r="I612" s="72"/>
      <c r="J612" s="73"/>
      <c r="K612" s="74"/>
      <c r="L612" s="75"/>
      <c r="M612" s="76">
        <f t="shared" si="1"/>
        <v>0</v>
      </c>
      <c r="N612" s="77" t="str">
        <f t="shared" si="2"/>
        <v/>
      </c>
      <c r="O612" s="78" t="str">
        <f t="shared" si="3"/>
        <v/>
      </c>
      <c r="P612" s="78" t="str">
        <f t="array" ref="P612">IFERROR(ROUND(IF('1.Clusters'!$H$3&lt;&gt;"",( INDEX('1.Clusters'!$C$6:$C$15,MATCH(C612,'1.Clusters'!$B$6:$B$15,0))+INDEX('1.Clusters'!$F$6:$F$15,MATCH(D612,'1.Clusters'!$E$6:$E$15,0))+INDEX('1.Clusters'!$I$6:$I$15,MATCH(E612,'1.Clusters'!$H$6:$H$15,0)))/3,( INDEX('1.Clusters'!$C$6:$C$15,MATCH(C612,'1.Clusters'!$B$6:$B$15,0))+INDEX('1.Clusters'!$F$6:$F$15,MATCH(D612,'1.Clusters'!$E$6:$E$15,0)))/2),3),"")</f>
        <v/>
      </c>
      <c r="Q612" s="79" t="str">
        <f t="shared" si="4"/>
        <v/>
      </c>
    </row>
    <row r="613" ht="15.0" customHeight="1">
      <c r="B613" s="81"/>
      <c r="C613" s="82"/>
      <c r="D613" s="82"/>
      <c r="E613" s="82"/>
      <c r="F613" s="84"/>
      <c r="G613" s="85"/>
      <c r="H613" s="71"/>
      <c r="I613" s="72"/>
      <c r="J613" s="73"/>
      <c r="K613" s="74"/>
      <c r="L613" s="75"/>
      <c r="M613" s="76">
        <f t="shared" si="1"/>
        <v>0</v>
      </c>
      <c r="N613" s="77" t="str">
        <f t="shared" si="2"/>
        <v/>
      </c>
      <c r="O613" s="78" t="str">
        <f t="shared" si="3"/>
        <v/>
      </c>
      <c r="P613" s="78" t="str">
        <f t="array" ref="P613">IFERROR(ROUND(IF('1.Clusters'!$H$3&lt;&gt;"",( INDEX('1.Clusters'!$C$6:$C$15,MATCH(C613,'1.Clusters'!$B$6:$B$15,0))+INDEX('1.Clusters'!$F$6:$F$15,MATCH(D613,'1.Clusters'!$E$6:$E$15,0))+INDEX('1.Clusters'!$I$6:$I$15,MATCH(E613,'1.Clusters'!$H$6:$H$15,0)))/3,( INDEX('1.Clusters'!$C$6:$C$15,MATCH(C613,'1.Clusters'!$B$6:$B$15,0))+INDEX('1.Clusters'!$F$6:$F$15,MATCH(D613,'1.Clusters'!$E$6:$E$15,0)))/2),3),"")</f>
        <v/>
      </c>
      <c r="Q613" s="79" t="str">
        <f t="shared" si="4"/>
        <v/>
      </c>
    </row>
    <row r="614" ht="15.0" customHeight="1">
      <c r="B614" s="81"/>
      <c r="C614" s="82"/>
      <c r="D614" s="82"/>
      <c r="E614" s="82"/>
      <c r="F614" s="84"/>
      <c r="G614" s="85"/>
      <c r="H614" s="71"/>
      <c r="I614" s="72"/>
      <c r="J614" s="73"/>
      <c r="K614" s="74"/>
      <c r="L614" s="75"/>
      <c r="M614" s="76">
        <f t="shared" si="1"/>
        <v>0</v>
      </c>
      <c r="N614" s="77" t="str">
        <f t="shared" si="2"/>
        <v/>
      </c>
      <c r="O614" s="78" t="str">
        <f t="shared" si="3"/>
        <v/>
      </c>
      <c r="P614" s="78" t="str">
        <f t="array" ref="P614">IFERROR(ROUND(IF('1.Clusters'!$H$3&lt;&gt;"",( INDEX('1.Clusters'!$C$6:$C$15,MATCH(C614,'1.Clusters'!$B$6:$B$15,0))+INDEX('1.Clusters'!$F$6:$F$15,MATCH(D614,'1.Clusters'!$E$6:$E$15,0))+INDEX('1.Clusters'!$I$6:$I$15,MATCH(E614,'1.Clusters'!$H$6:$H$15,0)))/3,( INDEX('1.Clusters'!$C$6:$C$15,MATCH(C614,'1.Clusters'!$B$6:$B$15,0))+INDEX('1.Clusters'!$F$6:$F$15,MATCH(D614,'1.Clusters'!$E$6:$E$15,0)))/2),3),"")</f>
        <v/>
      </c>
      <c r="Q614" s="79" t="str">
        <f t="shared" si="4"/>
        <v/>
      </c>
    </row>
    <row r="615" ht="15.0" customHeight="1">
      <c r="B615" s="81"/>
      <c r="C615" s="82"/>
      <c r="D615" s="82"/>
      <c r="E615" s="82"/>
      <c r="F615" s="84"/>
      <c r="G615" s="85"/>
      <c r="H615" s="71"/>
      <c r="I615" s="72"/>
      <c r="J615" s="73"/>
      <c r="K615" s="74"/>
      <c r="L615" s="75"/>
      <c r="M615" s="76">
        <f t="shared" si="1"/>
        <v>0</v>
      </c>
      <c r="N615" s="77" t="str">
        <f t="shared" si="2"/>
        <v/>
      </c>
      <c r="O615" s="78" t="str">
        <f t="shared" si="3"/>
        <v/>
      </c>
      <c r="P615" s="78" t="str">
        <f t="array" ref="P615">IFERROR(ROUND(IF('1.Clusters'!$H$3&lt;&gt;"",( INDEX('1.Clusters'!$C$6:$C$15,MATCH(C615,'1.Clusters'!$B$6:$B$15,0))+INDEX('1.Clusters'!$F$6:$F$15,MATCH(D615,'1.Clusters'!$E$6:$E$15,0))+INDEX('1.Clusters'!$I$6:$I$15,MATCH(E615,'1.Clusters'!$H$6:$H$15,0)))/3,( INDEX('1.Clusters'!$C$6:$C$15,MATCH(C615,'1.Clusters'!$B$6:$B$15,0))+INDEX('1.Clusters'!$F$6:$F$15,MATCH(D615,'1.Clusters'!$E$6:$E$15,0)))/2),3),"")</f>
        <v/>
      </c>
      <c r="Q615" s="79" t="str">
        <f t="shared" si="4"/>
        <v/>
      </c>
    </row>
    <row r="616" ht="15.0" customHeight="1">
      <c r="B616" s="81"/>
      <c r="C616" s="82"/>
      <c r="D616" s="82"/>
      <c r="E616" s="82"/>
      <c r="F616" s="84"/>
      <c r="G616" s="85"/>
      <c r="H616" s="71"/>
      <c r="I616" s="72"/>
      <c r="J616" s="73"/>
      <c r="K616" s="74"/>
      <c r="L616" s="75"/>
      <c r="M616" s="76">
        <f t="shared" si="1"/>
        <v>0</v>
      </c>
      <c r="N616" s="77" t="str">
        <f t="shared" si="2"/>
        <v/>
      </c>
      <c r="O616" s="78" t="str">
        <f t="shared" si="3"/>
        <v/>
      </c>
      <c r="P616" s="78" t="str">
        <f t="array" ref="P616">IFERROR(ROUND(IF('1.Clusters'!$H$3&lt;&gt;"",( INDEX('1.Clusters'!$C$6:$C$15,MATCH(C616,'1.Clusters'!$B$6:$B$15,0))+INDEX('1.Clusters'!$F$6:$F$15,MATCH(D616,'1.Clusters'!$E$6:$E$15,0))+INDEX('1.Clusters'!$I$6:$I$15,MATCH(E616,'1.Clusters'!$H$6:$H$15,0)))/3,( INDEX('1.Clusters'!$C$6:$C$15,MATCH(C616,'1.Clusters'!$B$6:$B$15,0))+INDEX('1.Clusters'!$F$6:$F$15,MATCH(D616,'1.Clusters'!$E$6:$E$15,0)))/2),3),"")</f>
        <v/>
      </c>
      <c r="Q616" s="79" t="str">
        <f t="shared" si="4"/>
        <v/>
      </c>
    </row>
    <row r="617" ht="15.0" customHeight="1">
      <c r="B617" s="81"/>
      <c r="C617" s="82"/>
      <c r="D617" s="82"/>
      <c r="E617" s="82"/>
      <c r="F617" s="84"/>
      <c r="G617" s="85"/>
      <c r="H617" s="71"/>
      <c r="I617" s="72"/>
      <c r="J617" s="73"/>
      <c r="K617" s="74"/>
      <c r="L617" s="75"/>
      <c r="M617" s="76">
        <f t="shared" si="1"/>
        <v>0</v>
      </c>
      <c r="N617" s="77" t="str">
        <f t="shared" si="2"/>
        <v/>
      </c>
      <c r="O617" s="78" t="str">
        <f t="shared" si="3"/>
        <v/>
      </c>
      <c r="P617" s="78" t="str">
        <f t="array" ref="P617">IFERROR(ROUND(IF('1.Clusters'!$H$3&lt;&gt;"",( INDEX('1.Clusters'!$C$6:$C$15,MATCH(C617,'1.Clusters'!$B$6:$B$15,0))+INDEX('1.Clusters'!$F$6:$F$15,MATCH(D617,'1.Clusters'!$E$6:$E$15,0))+INDEX('1.Clusters'!$I$6:$I$15,MATCH(E617,'1.Clusters'!$H$6:$H$15,0)))/3,( INDEX('1.Clusters'!$C$6:$C$15,MATCH(C617,'1.Clusters'!$B$6:$B$15,0))+INDEX('1.Clusters'!$F$6:$F$15,MATCH(D617,'1.Clusters'!$E$6:$E$15,0)))/2),3),"")</f>
        <v/>
      </c>
      <c r="Q617" s="79" t="str">
        <f t="shared" si="4"/>
        <v/>
      </c>
    </row>
    <row r="618" ht="15.0" customHeight="1">
      <c r="B618" s="81"/>
      <c r="C618" s="82"/>
      <c r="D618" s="82"/>
      <c r="E618" s="82"/>
      <c r="F618" s="84"/>
      <c r="G618" s="85"/>
      <c r="H618" s="71"/>
      <c r="I618" s="72"/>
      <c r="J618" s="73"/>
      <c r="K618" s="74"/>
      <c r="L618" s="75"/>
      <c r="M618" s="76">
        <f t="shared" si="1"/>
        <v>0</v>
      </c>
      <c r="N618" s="77" t="str">
        <f t="shared" si="2"/>
        <v/>
      </c>
      <c r="O618" s="78" t="str">
        <f t="shared" si="3"/>
        <v/>
      </c>
      <c r="P618" s="78" t="str">
        <f t="array" ref="P618">IFERROR(ROUND(IF('1.Clusters'!$H$3&lt;&gt;"",( INDEX('1.Clusters'!$C$6:$C$15,MATCH(C618,'1.Clusters'!$B$6:$B$15,0))+INDEX('1.Clusters'!$F$6:$F$15,MATCH(D618,'1.Clusters'!$E$6:$E$15,0))+INDEX('1.Clusters'!$I$6:$I$15,MATCH(E618,'1.Clusters'!$H$6:$H$15,0)))/3,( INDEX('1.Clusters'!$C$6:$C$15,MATCH(C618,'1.Clusters'!$B$6:$B$15,0))+INDEX('1.Clusters'!$F$6:$F$15,MATCH(D618,'1.Clusters'!$E$6:$E$15,0)))/2),3),"")</f>
        <v/>
      </c>
      <c r="Q618" s="79" t="str">
        <f t="shared" si="4"/>
        <v/>
      </c>
    </row>
    <row r="619" ht="15.0" customHeight="1">
      <c r="B619" s="81"/>
      <c r="C619" s="82"/>
      <c r="D619" s="82"/>
      <c r="E619" s="82"/>
      <c r="F619" s="84"/>
      <c r="G619" s="85"/>
      <c r="H619" s="71"/>
      <c r="I619" s="72"/>
      <c r="J619" s="73"/>
      <c r="K619" s="74"/>
      <c r="L619" s="75"/>
      <c r="M619" s="76">
        <f t="shared" si="1"/>
        <v>0</v>
      </c>
      <c r="N619" s="77" t="str">
        <f t="shared" si="2"/>
        <v/>
      </c>
      <c r="O619" s="78" t="str">
        <f t="shared" si="3"/>
        <v/>
      </c>
      <c r="P619" s="78" t="str">
        <f t="array" ref="P619">IFERROR(ROUND(IF('1.Clusters'!$H$3&lt;&gt;"",( INDEX('1.Clusters'!$C$6:$C$15,MATCH(C619,'1.Clusters'!$B$6:$B$15,0))+INDEX('1.Clusters'!$F$6:$F$15,MATCH(D619,'1.Clusters'!$E$6:$E$15,0))+INDEX('1.Clusters'!$I$6:$I$15,MATCH(E619,'1.Clusters'!$H$6:$H$15,0)))/3,( INDEX('1.Clusters'!$C$6:$C$15,MATCH(C619,'1.Clusters'!$B$6:$B$15,0))+INDEX('1.Clusters'!$F$6:$F$15,MATCH(D619,'1.Clusters'!$E$6:$E$15,0)))/2),3),"")</f>
        <v/>
      </c>
      <c r="Q619" s="79" t="str">
        <f t="shared" si="4"/>
        <v/>
      </c>
    </row>
    <row r="620" ht="15.0" customHeight="1">
      <c r="B620" s="81"/>
      <c r="C620" s="82"/>
      <c r="D620" s="82"/>
      <c r="E620" s="82"/>
      <c r="F620" s="84"/>
      <c r="G620" s="85"/>
      <c r="H620" s="71"/>
      <c r="I620" s="72"/>
      <c r="J620" s="73"/>
      <c r="K620" s="74"/>
      <c r="L620" s="75"/>
      <c r="M620" s="76">
        <f t="shared" si="1"/>
        <v>0</v>
      </c>
      <c r="N620" s="77" t="str">
        <f t="shared" si="2"/>
        <v/>
      </c>
      <c r="O620" s="78" t="str">
        <f t="shared" si="3"/>
        <v/>
      </c>
      <c r="P620" s="78" t="str">
        <f t="array" ref="P620">IFERROR(ROUND(IF('1.Clusters'!$H$3&lt;&gt;"",( INDEX('1.Clusters'!$C$6:$C$15,MATCH(C620,'1.Clusters'!$B$6:$B$15,0))+INDEX('1.Clusters'!$F$6:$F$15,MATCH(D620,'1.Clusters'!$E$6:$E$15,0))+INDEX('1.Clusters'!$I$6:$I$15,MATCH(E620,'1.Clusters'!$H$6:$H$15,0)))/3,( INDEX('1.Clusters'!$C$6:$C$15,MATCH(C620,'1.Clusters'!$B$6:$B$15,0))+INDEX('1.Clusters'!$F$6:$F$15,MATCH(D620,'1.Clusters'!$E$6:$E$15,0)))/2),3),"")</f>
        <v/>
      </c>
      <c r="Q620" s="79" t="str">
        <f t="shared" si="4"/>
        <v/>
      </c>
    </row>
    <row r="621" ht="15.0" customHeight="1">
      <c r="B621" s="81"/>
      <c r="C621" s="82"/>
      <c r="D621" s="82"/>
      <c r="E621" s="82"/>
      <c r="F621" s="84"/>
      <c r="G621" s="85"/>
      <c r="H621" s="71"/>
      <c r="I621" s="72"/>
      <c r="J621" s="73"/>
      <c r="K621" s="74"/>
      <c r="L621" s="75"/>
      <c r="M621" s="76">
        <f t="shared" si="1"/>
        <v>0</v>
      </c>
      <c r="N621" s="77" t="str">
        <f t="shared" si="2"/>
        <v/>
      </c>
      <c r="O621" s="78" t="str">
        <f t="shared" si="3"/>
        <v/>
      </c>
      <c r="P621" s="78" t="str">
        <f t="array" ref="P621">IFERROR(ROUND(IF('1.Clusters'!$H$3&lt;&gt;"",( INDEX('1.Clusters'!$C$6:$C$15,MATCH(C621,'1.Clusters'!$B$6:$B$15,0))+INDEX('1.Clusters'!$F$6:$F$15,MATCH(D621,'1.Clusters'!$E$6:$E$15,0))+INDEX('1.Clusters'!$I$6:$I$15,MATCH(E621,'1.Clusters'!$H$6:$H$15,0)))/3,( INDEX('1.Clusters'!$C$6:$C$15,MATCH(C621,'1.Clusters'!$B$6:$B$15,0))+INDEX('1.Clusters'!$F$6:$F$15,MATCH(D621,'1.Clusters'!$E$6:$E$15,0)))/2),3),"")</f>
        <v/>
      </c>
      <c r="Q621" s="79" t="str">
        <f t="shared" si="4"/>
        <v/>
      </c>
    </row>
    <row r="622" ht="15.0" customHeight="1">
      <c r="B622" s="81"/>
      <c r="C622" s="82"/>
      <c r="D622" s="82"/>
      <c r="E622" s="82"/>
      <c r="F622" s="84"/>
      <c r="G622" s="85"/>
      <c r="H622" s="71"/>
      <c r="I622" s="72"/>
      <c r="J622" s="73"/>
      <c r="K622" s="74"/>
      <c r="L622" s="75"/>
      <c r="M622" s="76">
        <f t="shared" si="1"/>
        <v>0</v>
      </c>
      <c r="N622" s="77" t="str">
        <f t="shared" si="2"/>
        <v/>
      </c>
      <c r="O622" s="78" t="str">
        <f t="shared" si="3"/>
        <v/>
      </c>
      <c r="P622" s="78" t="str">
        <f t="array" ref="P622">IFERROR(ROUND(IF('1.Clusters'!$H$3&lt;&gt;"",( INDEX('1.Clusters'!$C$6:$C$15,MATCH(C622,'1.Clusters'!$B$6:$B$15,0))+INDEX('1.Clusters'!$F$6:$F$15,MATCH(D622,'1.Clusters'!$E$6:$E$15,0))+INDEX('1.Clusters'!$I$6:$I$15,MATCH(E622,'1.Clusters'!$H$6:$H$15,0)))/3,( INDEX('1.Clusters'!$C$6:$C$15,MATCH(C622,'1.Clusters'!$B$6:$B$15,0))+INDEX('1.Clusters'!$F$6:$F$15,MATCH(D622,'1.Clusters'!$E$6:$E$15,0)))/2),3),"")</f>
        <v/>
      </c>
      <c r="Q622" s="79" t="str">
        <f t="shared" si="4"/>
        <v/>
      </c>
    </row>
    <row r="623" ht="15.0" customHeight="1">
      <c r="B623" s="81"/>
      <c r="C623" s="82"/>
      <c r="D623" s="82"/>
      <c r="E623" s="82"/>
      <c r="F623" s="84"/>
      <c r="G623" s="85"/>
      <c r="H623" s="71"/>
      <c r="I623" s="72"/>
      <c r="J623" s="73"/>
      <c r="K623" s="74"/>
      <c r="L623" s="75"/>
      <c r="M623" s="76">
        <f t="shared" si="1"/>
        <v>0</v>
      </c>
      <c r="N623" s="77" t="str">
        <f t="shared" si="2"/>
        <v/>
      </c>
      <c r="O623" s="78" t="str">
        <f t="shared" si="3"/>
        <v/>
      </c>
      <c r="P623" s="78" t="str">
        <f t="array" ref="P623">IFERROR(ROUND(IF('1.Clusters'!$H$3&lt;&gt;"",( INDEX('1.Clusters'!$C$6:$C$15,MATCH(C623,'1.Clusters'!$B$6:$B$15,0))+INDEX('1.Clusters'!$F$6:$F$15,MATCH(D623,'1.Clusters'!$E$6:$E$15,0))+INDEX('1.Clusters'!$I$6:$I$15,MATCH(E623,'1.Clusters'!$H$6:$H$15,0)))/3,( INDEX('1.Clusters'!$C$6:$C$15,MATCH(C623,'1.Clusters'!$B$6:$B$15,0))+INDEX('1.Clusters'!$F$6:$F$15,MATCH(D623,'1.Clusters'!$E$6:$E$15,0)))/2),3),"")</f>
        <v/>
      </c>
      <c r="Q623" s="79" t="str">
        <f t="shared" si="4"/>
        <v/>
      </c>
    </row>
    <row r="624" ht="15.0" customHeight="1">
      <c r="B624" s="81"/>
      <c r="C624" s="82"/>
      <c r="D624" s="82"/>
      <c r="E624" s="82"/>
      <c r="F624" s="84"/>
      <c r="G624" s="85"/>
      <c r="H624" s="71"/>
      <c r="I624" s="72"/>
      <c r="J624" s="73"/>
      <c r="K624" s="74"/>
      <c r="L624" s="75"/>
      <c r="M624" s="76">
        <f t="shared" si="1"/>
        <v>0</v>
      </c>
      <c r="N624" s="77" t="str">
        <f t="shared" si="2"/>
        <v/>
      </c>
      <c r="O624" s="78" t="str">
        <f t="shared" si="3"/>
        <v/>
      </c>
      <c r="P624" s="78" t="str">
        <f t="array" ref="P624">IFERROR(ROUND(IF('1.Clusters'!$H$3&lt;&gt;"",( INDEX('1.Clusters'!$C$6:$C$15,MATCH(C624,'1.Clusters'!$B$6:$B$15,0))+INDEX('1.Clusters'!$F$6:$F$15,MATCH(D624,'1.Clusters'!$E$6:$E$15,0))+INDEX('1.Clusters'!$I$6:$I$15,MATCH(E624,'1.Clusters'!$H$6:$H$15,0)))/3,( INDEX('1.Clusters'!$C$6:$C$15,MATCH(C624,'1.Clusters'!$B$6:$B$15,0))+INDEX('1.Clusters'!$F$6:$F$15,MATCH(D624,'1.Clusters'!$E$6:$E$15,0)))/2),3),"")</f>
        <v/>
      </c>
      <c r="Q624" s="79" t="str">
        <f t="shared" si="4"/>
        <v/>
      </c>
    </row>
    <row r="625" ht="15.0" customHeight="1">
      <c r="B625" s="81"/>
      <c r="C625" s="82"/>
      <c r="D625" s="82"/>
      <c r="E625" s="82"/>
      <c r="F625" s="84"/>
      <c r="G625" s="85"/>
      <c r="H625" s="71"/>
      <c r="I625" s="72"/>
      <c r="J625" s="73"/>
      <c r="K625" s="74"/>
      <c r="L625" s="75"/>
      <c r="M625" s="76">
        <f t="shared" si="1"/>
        <v>0</v>
      </c>
      <c r="N625" s="77" t="str">
        <f t="shared" si="2"/>
        <v/>
      </c>
      <c r="O625" s="78" t="str">
        <f t="shared" si="3"/>
        <v/>
      </c>
      <c r="P625" s="78" t="str">
        <f t="array" ref="P625">IFERROR(ROUND(IF('1.Clusters'!$H$3&lt;&gt;"",( INDEX('1.Clusters'!$C$6:$C$15,MATCH(C625,'1.Clusters'!$B$6:$B$15,0))+INDEX('1.Clusters'!$F$6:$F$15,MATCH(D625,'1.Clusters'!$E$6:$E$15,0))+INDEX('1.Clusters'!$I$6:$I$15,MATCH(E625,'1.Clusters'!$H$6:$H$15,0)))/3,( INDEX('1.Clusters'!$C$6:$C$15,MATCH(C625,'1.Clusters'!$B$6:$B$15,0))+INDEX('1.Clusters'!$F$6:$F$15,MATCH(D625,'1.Clusters'!$E$6:$E$15,0)))/2),3),"")</f>
        <v/>
      </c>
      <c r="Q625" s="79" t="str">
        <f t="shared" si="4"/>
        <v/>
      </c>
    </row>
    <row r="626" ht="15.0" customHeight="1">
      <c r="B626" s="81"/>
      <c r="C626" s="82"/>
      <c r="D626" s="82"/>
      <c r="E626" s="82"/>
      <c r="F626" s="84"/>
      <c r="G626" s="85"/>
      <c r="H626" s="71"/>
      <c r="I626" s="72"/>
      <c r="J626" s="73"/>
      <c r="K626" s="74"/>
      <c r="L626" s="75"/>
      <c r="M626" s="76">
        <f t="shared" si="1"/>
        <v>0</v>
      </c>
      <c r="N626" s="77" t="str">
        <f t="shared" si="2"/>
        <v/>
      </c>
      <c r="O626" s="78" t="str">
        <f t="shared" si="3"/>
        <v/>
      </c>
      <c r="P626" s="78" t="str">
        <f t="array" ref="P626">IFERROR(ROUND(IF('1.Clusters'!$H$3&lt;&gt;"",( INDEX('1.Clusters'!$C$6:$C$15,MATCH(C626,'1.Clusters'!$B$6:$B$15,0))+INDEX('1.Clusters'!$F$6:$F$15,MATCH(D626,'1.Clusters'!$E$6:$E$15,0))+INDEX('1.Clusters'!$I$6:$I$15,MATCH(E626,'1.Clusters'!$H$6:$H$15,0)))/3,( INDEX('1.Clusters'!$C$6:$C$15,MATCH(C626,'1.Clusters'!$B$6:$B$15,0))+INDEX('1.Clusters'!$F$6:$F$15,MATCH(D626,'1.Clusters'!$E$6:$E$15,0)))/2),3),"")</f>
        <v/>
      </c>
      <c r="Q626" s="79" t="str">
        <f t="shared" si="4"/>
        <v/>
      </c>
    </row>
    <row r="627" ht="15.0" customHeight="1">
      <c r="B627" s="81"/>
      <c r="C627" s="82"/>
      <c r="D627" s="82"/>
      <c r="E627" s="82"/>
      <c r="F627" s="84"/>
      <c r="G627" s="85"/>
      <c r="H627" s="71"/>
      <c r="I627" s="72"/>
      <c r="J627" s="73"/>
      <c r="K627" s="74"/>
      <c r="L627" s="75"/>
      <c r="M627" s="76">
        <f t="shared" si="1"/>
        <v>0</v>
      </c>
      <c r="N627" s="77" t="str">
        <f t="shared" si="2"/>
        <v/>
      </c>
      <c r="O627" s="78" t="str">
        <f t="shared" si="3"/>
        <v/>
      </c>
      <c r="P627" s="78" t="str">
        <f t="array" ref="P627">IFERROR(ROUND(IF('1.Clusters'!$H$3&lt;&gt;"",( INDEX('1.Clusters'!$C$6:$C$15,MATCH(C627,'1.Clusters'!$B$6:$B$15,0))+INDEX('1.Clusters'!$F$6:$F$15,MATCH(D627,'1.Clusters'!$E$6:$E$15,0))+INDEX('1.Clusters'!$I$6:$I$15,MATCH(E627,'1.Clusters'!$H$6:$H$15,0)))/3,( INDEX('1.Clusters'!$C$6:$C$15,MATCH(C627,'1.Clusters'!$B$6:$B$15,0))+INDEX('1.Clusters'!$F$6:$F$15,MATCH(D627,'1.Clusters'!$E$6:$E$15,0)))/2),3),"")</f>
        <v/>
      </c>
      <c r="Q627" s="79" t="str">
        <f t="shared" si="4"/>
        <v/>
      </c>
    </row>
    <row r="628" ht="15.0" customHeight="1">
      <c r="B628" s="81"/>
      <c r="C628" s="82"/>
      <c r="D628" s="82"/>
      <c r="E628" s="82"/>
      <c r="F628" s="84"/>
      <c r="G628" s="85"/>
      <c r="H628" s="71"/>
      <c r="I628" s="72"/>
      <c r="J628" s="73"/>
      <c r="K628" s="74"/>
      <c r="L628" s="75"/>
      <c r="M628" s="76">
        <f t="shared" si="1"/>
        <v>0</v>
      </c>
      <c r="N628" s="77" t="str">
        <f t="shared" si="2"/>
        <v/>
      </c>
      <c r="O628" s="78" t="str">
        <f t="shared" si="3"/>
        <v/>
      </c>
      <c r="P628" s="78" t="str">
        <f t="array" ref="P628">IFERROR(ROUND(IF('1.Clusters'!$H$3&lt;&gt;"",( INDEX('1.Clusters'!$C$6:$C$15,MATCH(C628,'1.Clusters'!$B$6:$B$15,0))+INDEX('1.Clusters'!$F$6:$F$15,MATCH(D628,'1.Clusters'!$E$6:$E$15,0))+INDEX('1.Clusters'!$I$6:$I$15,MATCH(E628,'1.Clusters'!$H$6:$H$15,0)))/3,( INDEX('1.Clusters'!$C$6:$C$15,MATCH(C628,'1.Clusters'!$B$6:$B$15,0))+INDEX('1.Clusters'!$F$6:$F$15,MATCH(D628,'1.Clusters'!$E$6:$E$15,0)))/2),3),"")</f>
        <v/>
      </c>
      <c r="Q628" s="79" t="str">
        <f t="shared" si="4"/>
        <v/>
      </c>
    </row>
    <row r="629" ht="15.0" customHeight="1">
      <c r="B629" s="81"/>
      <c r="C629" s="82"/>
      <c r="D629" s="82"/>
      <c r="E629" s="82"/>
      <c r="F629" s="84"/>
      <c r="G629" s="85"/>
      <c r="H629" s="71"/>
      <c r="I629" s="72"/>
      <c r="J629" s="73"/>
      <c r="K629" s="74"/>
      <c r="L629" s="75"/>
      <c r="M629" s="76">
        <f t="shared" si="1"/>
        <v>0</v>
      </c>
      <c r="N629" s="77" t="str">
        <f t="shared" si="2"/>
        <v/>
      </c>
      <c r="O629" s="78" t="str">
        <f t="shared" si="3"/>
        <v/>
      </c>
      <c r="P629" s="78" t="str">
        <f t="array" ref="P629">IFERROR(ROUND(IF('1.Clusters'!$H$3&lt;&gt;"",( INDEX('1.Clusters'!$C$6:$C$15,MATCH(C629,'1.Clusters'!$B$6:$B$15,0))+INDEX('1.Clusters'!$F$6:$F$15,MATCH(D629,'1.Clusters'!$E$6:$E$15,0))+INDEX('1.Clusters'!$I$6:$I$15,MATCH(E629,'1.Clusters'!$H$6:$H$15,0)))/3,( INDEX('1.Clusters'!$C$6:$C$15,MATCH(C629,'1.Clusters'!$B$6:$B$15,0))+INDEX('1.Clusters'!$F$6:$F$15,MATCH(D629,'1.Clusters'!$E$6:$E$15,0)))/2),3),"")</f>
        <v/>
      </c>
      <c r="Q629" s="79" t="str">
        <f t="shared" si="4"/>
        <v/>
      </c>
    </row>
    <row r="630" ht="15.0" customHeight="1">
      <c r="B630" s="81"/>
      <c r="C630" s="82"/>
      <c r="D630" s="82"/>
      <c r="E630" s="82"/>
      <c r="F630" s="84"/>
      <c r="G630" s="85"/>
      <c r="H630" s="71"/>
      <c r="I630" s="72"/>
      <c r="J630" s="73"/>
      <c r="K630" s="74"/>
      <c r="L630" s="75"/>
      <c r="M630" s="76">
        <f t="shared" si="1"/>
        <v>0</v>
      </c>
      <c r="N630" s="77" t="str">
        <f t="shared" si="2"/>
        <v/>
      </c>
      <c r="O630" s="78" t="str">
        <f t="shared" si="3"/>
        <v/>
      </c>
      <c r="P630" s="78" t="str">
        <f t="array" ref="P630">IFERROR(ROUND(IF('1.Clusters'!$H$3&lt;&gt;"",( INDEX('1.Clusters'!$C$6:$C$15,MATCH(C630,'1.Clusters'!$B$6:$B$15,0))+INDEX('1.Clusters'!$F$6:$F$15,MATCH(D630,'1.Clusters'!$E$6:$E$15,0))+INDEX('1.Clusters'!$I$6:$I$15,MATCH(E630,'1.Clusters'!$H$6:$H$15,0)))/3,( INDEX('1.Clusters'!$C$6:$C$15,MATCH(C630,'1.Clusters'!$B$6:$B$15,0))+INDEX('1.Clusters'!$F$6:$F$15,MATCH(D630,'1.Clusters'!$E$6:$E$15,0)))/2),3),"")</f>
        <v/>
      </c>
      <c r="Q630" s="79" t="str">
        <f t="shared" si="4"/>
        <v/>
      </c>
    </row>
    <row r="631" ht="15.0" customHeight="1">
      <c r="B631" s="81"/>
      <c r="C631" s="82"/>
      <c r="D631" s="82"/>
      <c r="E631" s="82"/>
      <c r="F631" s="84"/>
      <c r="G631" s="85"/>
      <c r="H631" s="71"/>
      <c r="I631" s="72"/>
      <c r="J631" s="73"/>
      <c r="K631" s="74"/>
      <c r="L631" s="75"/>
      <c r="M631" s="76">
        <f t="shared" si="1"/>
        <v>0</v>
      </c>
      <c r="N631" s="77" t="str">
        <f t="shared" si="2"/>
        <v/>
      </c>
      <c r="O631" s="78" t="str">
        <f t="shared" si="3"/>
        <v/>
      </c>
      <c r="P631" s="78" t="str">
        <f t="array" ref="P631">IFERROR(ROUND(IF('1.Clusters'!$H$3&lt;&gt;"",( INDEX('1.Clusters'!$C$6:$C$15,MATCH(C631,'1.Clusters'!$B$6:$B$15,0))+INDEX('1.Clusters'!$F$6:$F$15,MATCH(D631,'1.Clusters'!$E$6:$E$15,0))+INDEX('1.Clusters'!$I$6:$I$15,MATCH(E631,'1.Clusters'!$H$6:$H$15,0)))/3,( INDEX('1.Clusters'!$C$6:$C$15,MATCH(C631,'1.Clusters'!$B$6:$B$15,0))+INDEX('1.Clusters'!$F$6:$F$15,MATCH(D631,'1.Clusters'!$E$6:$E$15,0)))/2),3),"")</f>
        <v/>
      </c>
      <c r="Q631" s="79" t="str">
        <f t="shared" si="4"/>
        <v/>
      </c>
    </row>
    <row r="632" ht="15.0" customHeight="1">
      <c r="B632" s="81"/>
      <c r="C632" s="82"/>
      <c r="D632" s="82"/>
      <c r="E632" s="82"/>
      <c r="F632" s="84"/>
      <c r="G632" s="85"/>
      <c r="H632" s="71"/>
      <c r="I632" s="72"/>
      <c r="J632" s="73"/>
      <c r="K632" s="74"/>
      <c r="L632" s="75"/>
      <c r="M632" s="76">
        <f t="shared" si="1"/>
        <v>0</v>
      </c>
      <c r="N632" s="77" t="str">
        <f t="shared" si="2"/>
        <v/>
      </c>
      <c r="O632" s="78" t="str">
        <f t="shared" si="3"/>
        <v/>
      </c>
      <c r="P632" s="78" t="str">
        <f t="array" ref="P632">IFERROR(ROUND(IF('1.Clusters'!$H$3&lt;&gt;"",( INDEX('1.Clusters'!$C$6:$C$15,MATCH(C632,'1.Clusters'!$B$6:$B$15,0))+INDEX('1.Clusters'!$F$6:$F$15,MATCH(D632,'1.Clusters'!$E$6:$E$15,0))+INDEX('1.Clusters'!$I$6:$I$15,MATCH(E632,'1.Clusters'!$H$6:$H$15,0)))/3,( INDEX('1.Clusters'!$C$6:$C$15,MATCH(C632,'1.Clusters'!$B$6:$B$15,0))+INDEX('1.Clusters'!$F$6:$F$15,MATCH(D632,'1.Clusters'!$E$6:$E$15,0)))/2),3),"")</f>
        <v/>
      </c>
      <c r="Q632" s="79" t="str">
        <f t="shared" si="4"/>
        <v/>
      </c>
    </row>
    <row r="633" ht="15.0" customHeight="1">
      <c r="B633" s="81"/>
      <c r="C633" s="82"/>
      <c r="D633" s="82"/>
      <c r="E633" s="82"/>
      <c r="F633" s="84"/>
      <c r="G633" s="85"/>
      <c r="H633" s="71"/>
      <c r="I633" s="72"/>
      <c r="J633" s="73"/>
      <c r="K633" s="74"/>
      <c r="L633" s="75"/>
      <c r="M633" s="76">
        <f t="shared" si="1"/>
        <v>0</v>
      </c>
      <c r="N633" s="77" t="str">
        <f t="shared" si="2"/>
        <v/>
      </c>
      <c r="O633" s="78" t="str">
        <f t="shared" si="3"/>
        <v/>
      </c>
      <c r="P633" s="78" t="str">
        <f t="array" ref="P633">IFERROR(ROUND(IF('1.Clusters'!$H$3&lt;&gt;"",( INDEX('1.Clusters'!$C$6:$C$15,MATCH(C633,'1.Clusters'!$B$6:$B$15,0))+INDEX('1.Clusters'!$F$6:$F$15,MATCH(D633,'1.Clusters'!$E$6:$E$15,0))+INDEX('1.Clusters'!$I$6:$I$15,MATCH(E633,'1.Clusters'!$H$6:$H$15,0)))/3,( INDEX('1.Clusters'!$C$6:$C$15,MATCH(C633,'1.Clusters'!$B$6:$B$15,0))+INDEX('1.Clusters'!$F$6:$F$15,MATCH(D633,'1.Clusters'!$E$6:$E$15,0)))/2),3),"")</f>
        <v/>
      </c>
      <c r="Q633" s="79" t="str">
        <f t="shared" si="4"/>
        <v/>
      </c>
    </row>
    <row r="634" ht="15.0" customHeight="1">
      <c r="B634" s="81"/>
      <c r="C634" s="82"/>
      <c r="D634" s="82"/>
      <c r="E634" s="82"/>
      <c r="F634" s="84"/>
      <c r="G634" s="85"/>
      <c r="H634" s="71"/>
      <c r="I634" s="72"/>
      <c r="J634" s="73"/>
      <c r="K634" s="74"/>
      <c r="L634" s="75"/>
      <c r="M634" s="76">
        <f t="shared" si="1"/>
        <v>0</v>
      </c>
      <c r="N634" s="77" t="str">
        <f t="shared" si="2"/>
        <v/>
      </c>
      <c r="O634" s="78" t="str">
        <f t="shared" si="3"/>
        <v/>
      </c>
      <c r="P634" s="78" t="str">
        <f t="array" ref="P634">IFERROR(ROUND(IF('1.Clusters'!$H$3&lt;&gt;"",( INDEX('1.Clusters'!$C$6:$C$15,MATCH(C634,'1.Clusters'!$B$6:$B$15,0))+INDEX('1.Clusters'!$F$6:$F$15,MATCH(D634,'1.Clusters'!$E$6:$E$15,0))+INDEX('1.Clusters'!$I$6:$I$15,MATCH(E634,'1.Clusters'!$H$6:$H$15,0)))/3,( INDEX('1.Clusters'!$C$6:$C$15,MATCH(C634,'1.Clusters'!$B$6:$B$15,0))+INDEX('1.Clusters'!$F$6:$F$15,MATCH(D634,'1.Clusters'!$E$6:$E$15,0)))/2),3),"")</f>
        <v/>
      </c>
      <c r="Q634" s="79" t="str">
        <f t="shared" si="4"/>
        <v/>
      </c>
    </row>
    <row r="635" ht="15.0" customHeight="1">
      <c r="B635" s="81"/>
      <c r="C635" s="82"/>
      <c r="D635" s="82"/>
      <c r="E635" s="82"/>
      <c r="F635" s="84"/>
      <c r="G635" s="85"/>
      <c r="H635" s="71"/>
      <c r="I635" s="72"/>
      <c r="J635" s="73"/>
      <c r="K635" s="74"/>
      <c r="L635" s="75"/>
      <c r="M635" s="76">
        <f t="shared" si="1"/>
        <v>0</v>
      </c>
      <c r="N635" s="77" t="str">
        <f t="shared" si="2"/>
        <v/>
      </c>
      <c r="O635" s="78" t="str">
        <f t="shared" si="3"/>
        <v/>
      </c>
      <c r="P635" s="78" t="str">
        <f t="array" ref="P635">IFERROR(ROUND(IF('1.Clusters'!$H$3&lt;&gt;"",( INDEX('1.Clusters'!$C$6:$C$15,MATCH(C635,'1.Clusters'!$B$6:$B$15,0))+INDEX('1.Clusters'!$F$6:$F$15,MATCH(D635,'1.Clusters'!$E$6:$E$15,0))+INDEX('1.Clusters'!$I$6:$I$15,MATCH(E635,'1.Clusters'!$H$6:$H$15,0)))/3,( INDEX('1.Clusters'!$C$6:$C$15,MATCH(C635,'1.Clusters'!$B$6:$B$15,0))+INDEX('1.Clusters'!$F$6:$F$15,MATCH(D635,'1.Clusters'!$E$6:$E$15,0)))/2),3),"")</f>
        <v/>
      </c>
      <c r="Q635" s="79" t="str">
        <f t="shared" si="4"/>
        <v/>
      </c>
    </row>
    <row r="636" ht="15.0" customHeight="1">
      <c r="B636" s="81"/>
      <c r="C636" s="82"/>
      <c r="D636" s="82"/>
      <c r="E636" s="82"/>
      <c r="F636" s="84"/>
      <c r="G636" s="85"/>
      <c r="H636" s="71"/>
      <c r="I636" s="72"/>
      <c r="J636" s="73"/>
      <c r="K636" s="74"/>
      <c r="L636" s="75"/>
      <c r="M636" s="76">
        <f t="shared" si="1"/>
        <v>0</v>
      </c>
      <c r="N636" s="77" t="str">
        <f t="shared" si="2"/>
        <v/>
      </c>
      <c r="O636" s="78" t="str">
        <f t="shared" si="3"/>
        <v/>
      </c>
      <c r="P636" s="78" t="str">
        <f t="array" ref="P636">IFERROR(ROUND(IF('1.Clusters'!$H$3&lt;&gt;"",( INDEX('1.Clusters'!$C$6:$C$15,MATCH(C636,'1.Clusters'!$B$6:$B$15,0))+INDEX('1.Clusters'!$F$6:$F$15,MATCH(D636,'1.Clusters'!$E$6:$E$15,0))+INDEX('1.Clusters'!$I$6:$I$15,MATCH(E636,'1.Clusters'!$H$6:$H$15,0)))/3,( INDEX('1.Clusters'!$C$6:$C$15,MATCH(C636,'1.Clusters'!$B$6:$B$15,0))+INDEX('1.Clusters'!$F$6:$F$15,MATCH(D636,'1.Clusters'!$E$6:$E$15,0)))/2),3),"")</f>
        <v/>
      </c>
      <c r="Q636" s="79" t="str">
        <f t="shared" si="4"/>
        <v/>
      </c>
    </row>
    <row r="637" ht="15.0" customHeight="1">
      <c r="B637" s="81"/>
      <c r="C637" s="82"/>
      <c r="D637" s="82"/>
      <c r="E637" s="82"/>
      <c r="F637" s="84"/>
      <c r="G637" s="85"/>
      <c r="H637" s="71"/>
      <c r="I637" s="72"/>
      <c r="J637" s="73"/>
      <c r="K637" s="74"/>
      <c r="L637" s="75"/>
      <c r="M637" s="76">
        <f t="shared" si="1"/>
        <v>0</v>
      </c>
      <c r="N637" s="77" t="str">
        <f t="shared" si="2"/>
        <v/>
      </c>
      <c r="O637" s="78" t="str">
        <f t="shared" si="3"/>
        <v/>
      </c>
      <c r="P637" s="78" t="str">
        <f t="array" ref="P637">IFERROR(ROUND(IF('1.Clusters'!$H$3&lt;&gt;"",( INDEX('1.Clusters'!$C$6:$C$15,MATCH(C637,'1.Clusters'!$B$6:$B$15,0))+INDEX('1.Clusters'!$F$6:$F$15,MATCH(D637,'1.Clusters'!$E$6:$E$15,0))+INDEX('1.Clusters'!$I$6:$I$15,MATCH(E637,'1.Clusters'!$H$6:$H$15,0)))/3,( INDEX('1.Clusters'!$C$6:$C$15,MATCH(C637,'1.Clusters'!$B$6:$B$15,0))+INDEX('1.Clusters'!$F$6:$F$15,MATCH(D637,'1.Clusters'!$E$6:$E$15,0)))/2),3),"")</f>
        <v/>
      </c>
      <c r="Q637" s="79" t="str">
        <f t="shared" si="4"/>
        <v/>
      </c>
    </row>
    <row r="638" ht="15.0" customHeight="1">
      <c r="B638" s="81"/>
      <c r="C638" s="82"/>
      <c r="D638" s="82"/>
      <c r="E638" s="82"/>
      <c r="F638" s="84"/>
      <c r="G638" s="85"/>
      <c r="H638" s="71"/>
      <c r="I638" s="72"/>
      <c r="J638" s="73"/>
      <c r="K638" s="74"/>
      <c r="L638" s="75"/>
      <c r="M638" s="76">
        <f t="shared" si="1"/>
        <v>0</v>
      </c>
      <c r="N638" s="77" t="str">
        <f t="shared" si="2"/>
        <v/>
      </c>
      <c r="O638" s="78" t="str">
        <f t="shared" si="3"/>
        <v/>
      </c>
      <c r="P638" s="78" t="str">
        <f t="array" ref="P638">IFERROR(ROUND(IF('1.Clusters'!$H$3&lt;&gt;"",( INDEX('1.Clusters'!$C$6:$C$15,MATCH(C638,'1.Clusters'!$B$6:$B$15,0))+INDEX('1.Clusters'!$F$6:$F$15,MATCH(D638,'1.Clusters'!$E$6:$E$15,0))+INDEX('1.Clusters'!$I$6:$I$15,MATCH(E638,'1.Clusters'!$H$6:$H$15,0)))/3,( INDEX('1.Clusters'!$C$6:$C$15,MATCH(C638,'1.Clusters'!$B$6:$B$15,0))+INDEX('1.Clusters'!$F$6:$F$15,MATCH(D638,'1.Clusters'!$E$6:$E$15,0)))/2),3),"")</f>
        <v/>
      </c>
      <c r="Q638" s="79" t="str">
        <f t="shared" si="4"/>
        <v/>
      </c>
    </row>
    <row r="639" ht="15.0" customHeight="1">
      <c r="B639" s="81"/>
      <c r="C639" s="82"/>
      <c r="D639" s="82"/>
      <c r="E639" s="82"/>
      <c r="F639" s="84"/>
      <c r="G639" s="85"/>
      <c r="H639" s="71"/>
      <c r="I639" s="72"/>
      <c r="J639" s="73"/>
      <c r="K639" s="74"/>
      <c r="L639" s="75"/>
      <c r="M639" s="76">
        <f t="shared" si="1"/>
        <v>0</v>
      </c>
      <c r="N639" s="77" t="str">
        <f t="shared" si="2"/>
        <v/>
      </c>
      <c r="O639" s="78" t="str">
        <f t="shared" si="3"/>
        <v/>
      </c>
      <c r="P639" s="78" t="str">
        <f t="array" ref="P639">IFERROR(ROUND(IF('1.Clusters'!$H$3&lt;&gt;"",( INDEX('1.Clusters'!$C$6:$C$15,MATCH(C639,'1.Clusters'!$B$6:$B$15,0))+INDEX('1.Clusters'!$F$6:$F$15,MATCH(D639,'1.Clusters'!$E$6:$E$15,0))+INDEX('1.Clusters'!$I$6:$I$15,MATCH(E639,'1.Clusters'!$H$6:$H$15,0)))/3,( INDEX('1.Clusters'!$C$6:$C$15,MATCH(C639,'1.Clusters'!$B$6:$B$15,0))+INDEX('1.Clusters'!$F$6:$F$15,MATCH(D639,'1.Clusters'!$E$6:$E$15,0)))/2),3),"")</f>
        <v/>
      </c>
      <c r="Q639" s="79" t="str">
        <f t="shared" si="4"/>
        <v/>
      </c>
    </row>
    <row r="640" ht="15.0" customHeight="1">
      <c r="B640" s="81"/>
      <c r="C640" s="82"/>
      <c r="D640" s="82"/>
      <c r="E640" s="82"/>
      <c r="F640" s="84"/>
      <c r="G640" s="85"/>
      <c r="H640" s="71"/>
      <c r="I640" s="72"/>
      <c r="J640" s="73"/>
      <c r="K640" s="74"/>
      <c r="L640" s="75"/>
      <c r="M640" s="76">
        <f t="shared" si="1"/>
        <v>0</v>
      </c>
      <c r="N640" s="77" t="str">
        <f t="shared" si="2"/>
        <v/>
      </c>
      <c r="O640" s="78" t="str">
        <f t="shared" si="3"/>
        <v/>
      </c>
      <c r="P640" s="78" t="str">
        <f t="array" ref="P640">IFERROR(ROUND(IF('1.Clusters'!$H$3&lt;&gt;"",( INDEX('1.Clusters'!$C$6:$C$15,MATCH(C640,'1.Clusters'!$B$6:$B$15,0))+INDEX('1.Clusters'!$F$6:$F$15,MATCH(D640,'1.Clusters'!$E$6:$E$15,0))+INDEX('1.Clusters'!$I$6:$I$15,MATCH(E640,'1.Clusters'!$H$6:$H$15,0)))/3,( INDEX('1.Clusters'!$C$6:$C$15,MATCH(C640,'1.Clusters'!$B$6:$B$15,0))+INDEX('1.Clusters'!$F$6:$F$15,MATCH(D640,'1.Clusters'!$E$6:$E$15,0)))/2),3),"")</f>
        <v/>
      </c>
      <c r="Q640" s="79" t="str">
        <f t="shared" si="4"/>
        <v/>
      </c>
    </row>
    <row r="641" ht="15.0" customHeight="1">
      <c r="B641" s="81"/>
      <c r="C641" s="82"/>
      <c r="D641" s="82"/>
      <c r="E641" s="82"/>
      <c r="F641" s="84"/>
      <c r="G641" s="85"/>
      <c r="H641" s="71"/>
      <c r="I641" s="72"/>
      <c r="J641" s="73"/>
      <c r="K641" s="74"/>
      <c r="L641" s="75"/>
      <c r="M641" s="76">
        <f t="shared" si="1"/>
        <v>0</v>
      </c>
      <c r="N641" s="77" t="str">
        <f t="shared" si="2"/>
        <v/>
      </c>
      <c r="O641" s="78" t="str">
        <f t="shared" si="3"/>
        <v/>
      </c>
      <c r="P641" s="78" t="str">
        <f t="array" ref="P641">IFERROR(ROUND(IF('1.Clusters'!$H$3&lt;&gt;"",( INDEX('1.Clusters'!$C$6:$C$15,MATCH(C641,'1.Clusters'!$B$6:$B$15,0))+INDEX('1.Clusters'!$F$6:$F$15,MATCH(D641,'1.Clusters'!$E$6:$E$15,0))+INDEX('1.Clusters'!$I$6:$I$15,MATCH(E641,'1.Clusters'!$H$6:$H$15,0)))/3,( INDEX('1.Clusters'!$C$6:$C$15,MATCH(C641,'1.Clusters'!$B$6:$B$15,0))+INDEX('1.Clusters'!$F$6:$F$15,MATCH(D641,'1.Clusters'!$E$6:$E$15,0)))/2),3),"")</f>
        <v/>
      </c>
      <c r="Q641" s="79" t="str">
        <f t="shared" si="4"/>
        <v/>
      </c>
    </row>
    <row r="642" ht="15.0" customHeight="1">
      <c r="B642" s="81"/>
      <c r="C642" s="82"/>
      <c r="D642" s="82"/>
      <c r="E642" s="82"/>
      <c r="F642" s="84"/>
      <c r="G642" s="85"/>
      <c r="H642" s="71"/>
      <c r="I642" s="72"/>
      <c r="J642" s="73"/>
      <c r="K642" s="74"/>
      <c r="L642" s="75"/>
      <c r="M642" s="76">
        <f t="shared" si="1"/>
        <v>0</v>
      </c>
      <c r="N642" s="77" t="str">
        <f t="shared" si="2"/>
        <v/>
      </c>
      <c r="O642" s="78" t="str">
        <f t="shared" si="3"/>
        <v/>
      </c>
      <c r="P642" s="78" t="str">
        <f t="array" ref="P642">IFERROR(ROUND(IF('1.Clusters'!$H$3&lt;&gt;"",( INDEX('1.Clusters'!$C$6:$C$15,MATCH(C642,'1.Clusters'!$B$6:$B$15,0))+INDEX('1.Clusters'!$F$6:$F$15,MATCH(D642,'1.Clusters'!$E$6:$E$15,0))+INDEX('1.Clusters'!$I$6:$I$15,MATCH(E642,'1.Clusters'!$H$6:$H$15,0)))/3,( INDEX('1.Clusters'!$C$6:$C$15,MATCH(C642,'1.Clusters'!$B$6:$B$15,0))+INDEX('1.Clusters'!$F$6:$F$15,MATCH(D642,'1.Clusters'!$E$6:$E$15,0)))/2),3),"")</f>
        <v/>
      </c>
      <c r="Q642" s="79" t="str">
        <f t="shared" si="4"/>
        <v/>
      </c>
    </row>
    <row r="643" ht="15.0" customHeight="1">
      <c r="B643" s="81"/>
      <c r="C643" s="82"/>
      <c r="D643" s="82"/>
      <c r="E643" s="82"/>
      <c r="F643" s="84"/>
      <c r="G643" s="85"/>
      <c r="H643" s="71"/>
      <c r="I643" s="72"/>
      <c r="J643" s="73"/>
      <c r="K643" s="74"/>
      <c r="L643" s="75"/>
      <c r="M643" s="76">
        <f t="shared" si="1"/>
        <v>0</v>
      </c>
      <c r="N643" s="77" t="str">
        <f t="shared" si="2"/>
        <v/>
      </c>
      <c r="O643" s="78" t="str">
        <f t="shared" si="3"/>
        <v/>
      </c>
      <c r="P643" s="78" t="str">
        <f t="array" ref="P643">IFERROR(ROUND(IF('1.Clusters'!$H$3&lt;&gt;"",( INDEX('1.Clusters'!$C$6:$C$15,MATCH(C643,'1.Clusters'!$B$6:$B$15,0))+INDEX('1.Clusters'!$F$6:$F$15,MATCH(D643,'1.Clusters'!$E$6:$E$15,0))+INDEX('1.Clusters'!$I$6:$I$15,MATCH(E643,'1.Clusters'!$H$6:$H$15,0)))/3,( INDEX('1.Clusters'!$C$6:$C$15,MATCH(C643,'1.Clusters'!$B$6:$B$15,0))+INDEX('1.Clusters'!$F$6:$F$15,MATCH(D643,'1.Clusters'!$E$6:$E$15,0)))/2),3),"")</f>
        <v/>
      </c>
      <c r="Q643" s="79" t="str">
        <f t="shared" si="4"/>
        <v/>
      </c>
    </row>
    <row r="644" ht="15.0" customHeight="1">
      <c r="B644" s="81"/>
      <c r="C644" s="82"/>
      <c r="D644" s="82"/>
      <c r="E644" s="82"/>
      <c r="F644" s="84"/>
      <c r="G644" s="85"/>
      <c r="H644" s="71"/>
      <c r="I644" s="72"/>
      <c r="J644" s="73"/>
      <c r="K644" s="74"/>
      <c r="L644" s="75"/>
      <c r="M644" s="76">
        <f t="shared" si="1"/>
        <v>0</v>
      </c>
      <c r="N644" s="77" t="str">
        <f t="shared" si="2"/>
        <v/>
      </c>
      <c r="O644" s="78" t="str">
        <f t="shared" si="3"/>
        <v/>
      </c>
      <c r="P644" s="78" t="str">
        <f t="array" ref="P644">IFERROR(ROUND(IF('1.Clusters'!$H$3&lt;&gt;"",( INDEX('1.Clusters'!$C$6:$C$15,MATCH(C644,'1.Clusters'!$B$6:$B$15,0))+INDEX('1.Clusters'!$F$6:$F$15,MATCH(D644,'1.Clusters'!$E$6:$E$15,0))+INDEX('1.Clusters'!$I$6:$I$15,MATCH(E644,'1.Clusters'!$H$6:$H$15,0)))/3,( INDEX('1.Clusters'!$C$6:$C$15,MATCH(C644,'1.Clusters'!$B$6:$B$15,0))+INDEX('1.Clusters'!$F$6:$F$15,MATCH(D644,'1.Clusters'!$E$6:$E$15,0)))/2),3),"")</f>
        <v/>
      </c>
      <c r="Q644" s="79" t="str">
        <f t="shared" si="4"/>
        <v/>
      </c>
    </row>
    <row r="645" ht="15.0" customHeight="1">
      <c r="B645" s="81"/>
      <c r="C645" s="82"/>
      <c r="D645" s="82"/>
      <c r="E645" s="82"/>
      <c r="F645" s="84"/>
      <c r="G645" s="85"/>
      <c r="H645" s="71"/>
      <c r="I645" s="72"/>
      <c r="J645" s="73"/>
      <c r="K645" s="74"/>
      <c r="L645" s="75"/>
      <c r="M645" s="76">
        <f t="shared" si="1"/>
        <v>0</v>
      </c>
      <c r="N645" s="77" t="str">
        <f t="shared" si="2"/>
        <v/>
      </c>
      <c r="O645" s="78" t="str">
        <f t="shared" si="3"/>
        <v/>
      </c>
      <c r="P645" s="78" t="str">
        <f t="array" ref="P645">IFERROR(ROUND(IF('1.Clusters'!$H$3&lt;&gt;"",( INDEX('1.Clusters'!$C$6:$C$15,MATCH(C645,'1.Clusters'!$B$6:$B$15,0))+INDEX('1.Clusters'!$F$6:$F$15,MATCH(D645,'1.Clusters'!$E$6:$E$15,0))+INDEX('1.Clusters'!$I$6:$I$15,MATCH(E645,'1.Clusters'!$H$6:$H$15,0)))/3,( INDEX('1.Clusters'!$C$6:$C$15,MATCH(C645,'1.Clusters'!$B$6:$B$15,0))+INDEX('1.Clusters'!$F$6:$F$15,MATCH(D645,'1.Clusters'!$E$6:$E$15,0)))/2),3),"")</f>
        <v/>
      </c>
      <c r="Q645" s="79" t="str">
        <f t="shared" si="4"/>
        <v/>
      </c>
    </row>
    <row r="646" ht="15.0" customHeight="1">
      <c r="B646" s="81"/>
      <c r="C646" s="82"/>
      <c r="D646" s="82"/>
      <c r="E646" s="82"/>
      <c r="F646" s="84"/>
      <c r="G646" s="85"/>
      <c r="H646" s="71"/>
      <c r="I646" s="72"/>
      <c r="J646" s="73"/>
      <c r="K646" s="74"/>
      <c r="L646" s="75"/>
      <c r="M646" s="76">
        <f t="shared" si="1"/>
        <v>0</v>
      </c>
      <c r="N646" s="77" t="str">
        <f t="shared" si="2"/>
        <v/>
      </c>
      <c r="O646" s="78" t="str">
        <f t="shared" si="3"/>
        <v/>
      </c>
      <c r="P646" s="78" t="str">
        <f t="array" ref="P646">IFERROR(ROUND(IF('1.Clusters'!$H$3&lt;&gt;"",( INDEX('1.Clusters'!$C$6:$C$15,MATCH(C646,'1.Clusters'!$B$6:$B$15,0))+INDEX('1.Clusters'!$F$6:$F$15,MATCH(D646,'1.Clusters'!$E$6:$E$15,0))+INDEX('1.Clusters'!$I$6:$I$15,MATCH(E646,'1.Clusters'!$H$6:$H$15,0)))/3,( INDEX('1.Clusters'!$C$6:$C$15,MATCH(C646,'1.Clusters'!$B$6:$B$15,0))+INDEX('1.Clusters'!$F$6:$F$15,MATCH(D646,'1.Clusters'!$E$6:$E$15,0)))/2),3),"")</f>
        <v/>
      </c>
      <c r="Q646" s="79" t="str">
        <f t="shared" si="4"/>
        <v/>
      </c>
    </row>
    <row r="647" ht="15.0" customHeight="1">
      <c r="B647" s="81"/>
      <c r="C647" s="82"/>
      <c r="D647" s="82"/>
      <c r="E647" s="82"/>
      <c r="F647" s="84"/>
      <c r="G647" s="85"/>
      <c r="H647" s="71"/>
      <c r="I647" s="72"/>
      <c r="J647" s="73"/>
      <c r="K647" s="74"/>
      <c r="L647" s="75"/>
      <c r="M647" s="76">
        <f t="shared" si="1"/>
        <v>0</v>
      </c>
      <c r="N647" s="77" t="str">
        <f t="shared" si="2"/>
        <v/>
      </c>
      <c r="O647" s="78" t="str">
        <f t="shared" si="3"/>
        <v/>
      </c>
      <c r="P647" s="78" t="str">
        <f t="array" ref="P647">IFERROR(ROUND(IF('1.Clusters'!$H$3&lt;&gt;"",( INDEX('1.Clusters'!$C$6:$C$15,MATCH(C647,'1.Clusters'!$B$6:$B$15,0))+INDEX('1.Clusters'!$F$6:$F$15,MATCH(D647,'1.Clusters'!$E$6:$E$15,0))+INDEX('1.Clusters'!$I$6:$I$15,MATCH(E647,'1.Clusters'!$H$6:$H$15,0)))/3,( INDEX('1.Clusters'!$C$6:$C$15,MATCH(C647,'1.Clusters'!$B$6:$B$15,0))+INDEX('1.Clusters'!$F$6:$F$15,MATCH(D647,'1.Clusters'!$E$6:$E$15,0)))/2),3),"")</f>
        <v/>
      </c>
      <c r="Q647" s="79" t="str">
        <f t="shared" si="4"/>
        <v/>
      </c>
    </row>
    <row r="648" ht="15.0" customHeight="1">
      <c r="B648" s="81"/>
      <c r="C648" s="82"/>
      <c r="D648" s="82"/>
      <c r="E648" s="82"/>
      <c r="F648" s="84"/>
      <c r="G648" s="85"/>
      <c r="H648" s="71"/>
      <c r="I648" s="72"/>
      <c r="J648" s="73"/>
      <c r="K648" s="74"/>
      <c r="L648" s="75"/>
      <c r="M648" s="76">
        <f t="shared" si="1"/>
        <v>0</v>
      </c>
      <c r="N648" s="77" t="str">
        <f t="shared" si="2"/>
        <v/>
      </c>
      <c r="O648" s="78" t="str">
        <f t="shared" si="3"/>
        <v/>
      </c>
      <c r="P648" s="78" t="str">
        <f t="array" ref="P648">IFERROR(ROUND(IF('1.Clusters'!$H$3&lt;&gt;"",( INDEX('1.Clusters'!$C$6:$C$15,MATCH(C648,'1.Clusters'!$B$6:$B$15,0))+INDEX('1.Clusters'!$F$6:$F$15,MATCH(D648,'1.Clusters'!$E$6:$E$15,0))+INDEX('1.Clusters'!$I$6:$I$15,MATCH(E648,'1.Clusters'!$H$6:$H$15,0)))/3,( INDEX('1.Clusters'!$C$6:$C$15,MATCH(C648,'1.Clusters'!$B$6:$B$15,0))+INDEX('1.Clusters'!$F$6:$F$15,MATCH(D648,'1.Clusters'!$E$6:$E$15,0)))/2),3),"")</f>
        <v/>
      </c>
      <c r="Q648" s="79" t="str">
        <f t="shared" si="4"/>
        <v/>
      </c>
    </row>
    <row r="649" ht="15.0" customHeight="1">
      <c r="B649" s="81"/>
      <c r="C649" s="82"/>
      <c r="D649" s="82"/>
      <c r="E649" s="82"/>
      <c r="F649" s="84"/>
      <c r="G649" s="85"/>
      <c r="H649" s="71"/>
      <c r="I649" s="72"/>
      <c r="J649" s="73"/>
      <c r="K649" s="74"/>
      <c r="L649" s="75"/>
      <c r="M649" s="76">
        <f t="shared" si="1"/>
        <v>0</v>
      </c>
      <c r="N649" s="77" t="str">
        <f t="shared" si="2"/>
        <v/>
      </c>
      <c r="O649" s="78" t="str">
        <f t="shared" si="3"/>
        <v/>
      </c>
      <c r="P649" s="78" t="str">
        <f t="array" ref="P649">IFERROR(ROUND(IF('1.Clusters'!$H$3&lt;&gt;"",( INDEX('1.Clusters'!$C$6:$C$15,MATCH(C649,'1.Clusters'!$B$6:$B$15,0))+INDEX('1.Clusters'!$F$6:$F$15,MATCH(D649,'1.Clusters'!$E$6:$E$15,0))+INDEX('1.Clusters'!$I$6:$I$15,MATCH(E649,'1.Clusters'!$H$6:$H$15,0)))/3,( INDEX('1.Clusters'!$C$6:$C$15,MATCH(C649,'1.Clusters'!$B$6:$B$15,0))+INDEX('1.Clusters'!$F$6:$F$15,MATCH(D649,'1.Clusters'!$E$6:$E$15,0)))/2),3),"")</f>
        <v/>
      </c>
      <c r="Q649" s="79" t="str">
        <f t="shared" si="4"/>
        <v/>
      </c>
    </row>
    <row r="650" ht="15.0" customHeight="1">
      <c r="B650" s="81"/>
      <c r="C650" s="82"/>
      <c r="D650" s="82"/>
      <c r="E650" s="82"/>
      <c r="F650" s="84"/>
      <c r="G650" s="85"/>
      <c r="H650" s="71"/>
      <c r="I650" s="72"/>
      <c r="J650" s="73"/>
      <c r="K650" s="74"/>
      <c r="L650" s="75"/>
      <c r="M650" s="76">
        <f t="shared" si="1"/>
        <v>0</v>
      </c>
      <c r="N650" s="77" t="str">
        <f t="shared" si="2"/>
        <v/>
      </c>
      <c r="O650" s="78" t="str">
        <f t="shared" si="3"/>
        <v/>
      </c>
      <c r="P650" s="78" t="str">
        <f t="array" ref="P650">IFERROR(ROUND(IF('1.Clusters'!$H$3&lt;&gt;"",( INDEX('1.Clusters'!$C$6:$C$15,MATCH(C650,'1.Clusters'!$B$6:$B$15,0))+INDEX('1.Clusters'!$F$6:$F$15,MATCH(D650,'1.Clusters'!$E$6:$E$15,0))+INDEX('1.Clusters'!$I$6:$I$15,MATCH(E650,'1.Clusters'!$H$6:$H$15,0)))/3,( INDEX('1.Clusters'!$C$6:$C$15,MATCH(C650,'1.Clusters'!$B$6:$B$15,0))+INDEX('1.Clusters'!$F$6:$F$15,MATCH(D650,'1.Clusters'!$E$6:$E$15,0)))/2),3),"")</f>
        <v/>
      </c>
      <c r="Q650" s="79" t="str">
        <f t="shared" si="4"/>
        <v/>
      </c>
    </row>
    <row r="651" ht="15.0" customHeight="1">
      <c r="B651" s="81"/>
      <c r="C651" s="82"/>
      <c r="D651" s="82"/>
      <c r="E651" s="82"/>
      <c r="F651" s="84"/>
      <c r="G651" s="85"/>
      <c r="H651" s="71"/>
      <c r="I651" s="72"/>
      <c r="J651" s="73"/>
      <c r="K651" s="74"/>
      <c r="L651" s="75"/>
      <c r="M651" s="76">
        <f t="shared" si="1"/>
        <v>0</v>
      </c>
      <c r="N651" s="77" t="str">
        <f t="shared" si="2"/>
        <v/>
      </c>
      <c r="O651" s="78" t="str">
        <f t="shared" si="3"/>
        <v/>
      </c>
      <c r="P651" s="78" t="str">
        <f t="array" ref="P651">IFERROR(ROUND(IF('1.Clusters'!$H$3&lt;&gt;"",( INDEX('1.Clusters'!$C$6:$C$15,MATCH(C651,'1.Clusters'!$B$6:$B$15,0))+INDEX('1.Clusters'!$F$6:$F$15,MATCH(D651,'1.Clusters'!$E$6:$E$15,0))+INDEX('1.Clusters'!$I$6:$I$15,MATCH(E651,'1.Clusters'!$H$6:$H$15,0)))/3,( INDEX('1.Clusters'!$C$6:$C$15,MATCH(C651,'1.Clusters'!$B$6:$B$15,0))+INDEX('1.Clusters'!$F$6:$F$15,MATCH(D651,'1.Clusters'!$E$6:$E$15,0)))/2),3),"")</f>
        <v/>
      </c>
      <c r="Q651" s="79" t="str">
        <f t="shared" si="4"/>
        <v/>
      </c>
    </row>
    <row r="652" ht="15.0" customHeight="1">
      <c r="B652" s="81"/>
      <c r="C652" s="82"/>
      <c r="D652" s="82"/>
      <c r="E652" s="82"/>
      <c r="F652" s="84"/>
      <c r="G652" s="85"/>
      <c r="H652" s="71"/>
      <c r="I652" s="72"/>
      <c r="J652" s="73"/>
      <c r="K652" s="74"/>
      <c r="L652" s="75"/>
      <c r="M652" s="76">
        <f t="shared" si="1"/>
        <v>0</v>
      </c>
      <c r="N652" s="77" t="str">
        <f t="shared" si="2"/>
        <v/>
      </c>
      <c r="O652" s="78" t="str">
        <f t="shared" si="3"/>
        <v/>
      </c>
      <c r="P652" s="78" t="str">
        <f t="array" ref="P652">IFERROR(ROUND(IF('1.Clusters'!$H$3&lt;&gt;"",( INDEX('1.Clusters'!$C$6:$C$15,MATCH(C652,'1.Clusters'!$B$6:$B$15,0))+INDEX('1.Clusters'!$F$6:$F$15,MATCH(D652,'1.Clusters'!$E$6:$E$15,0))+INDEX('1.Clusters'!$I$6:$I$15,MATCH(E652,'1.Clusters'!$H$6:$H$15,0)))/3,( INDEX('1.Clusters'!$C$6:$C$15,MATCH(C652,'1.Clusters'!$B$6:$B$15,0))+INDEX('1.Clusters'!$F$6:$F$15,MATCH(D652,'1.Clusters'!$E$6:$E$15,0)))/2),3),"")</f>
        <v/>
      </c>
      <c r="Q652" s="79" t="str">
        <f t="shared" si="4"/>
        <v/>
      </c>
    </row>
    <row r="653" ht="15.0" customHeight="1">
      <c r="B653" s="81"/>
      <c r="C653" s="82"/>
      <c r="D653" s="82"/>
      <c r="E653" s="82"/>
      <c r="F653" s="84"/>
      <c r="G653" s="85"/>
      <c r="H653" s="71"/>
      <c r="I653" s="72"/>
      <c r="J653" s="73"/>
      <c r="K653" s="74"/>
      <c r="L653" s="75"/>
      <c r="M653" s="76">
        <f t="shared" si="1"/>
        <v>0</v>
      </c>
      <c r="N653" s="77" t="str">
        <f t="shared" si="2"/>
        <v/>
      </c>
      <c r="O653" s="78" t="str">
        <f t="shared" si="3"/>
        <v/>
      </c>
      <c r="P653" s="78" t="str">
        <f t="array" ref="P653">IFERROR(ROUND(IF('1.Clusters'!$H$3&lt;&gt;"",( INDEX('1.Clusters'!$C$6:$C$15,MATCH(C653,'1.Clusters'!$B$6:$B$15,0))+INDEX('1.Clusters'!$F$6:$F$15,MATCH(D653,'1.Clusters'!$E$6:$E$15,0))+INDEX('1.Clusters'!$I$6:$I$15,MATCH(E653,'1.Clusters'!$H$6:$H$15,0)))/3,( INDEX('1.Clusters'!$C$6:$C$15,MATCH(C653,'1.Clusters'!$B$6:$B$15,0))+INDEX('1.Clusters'!$F$6:$F$15,MATCH(D653,'1.Clusters'!$E$6:$E$15,0)))/2),3),"")</f>
        <v/>
      </c>
      <c r="Q653" s="79" t="str">
        <f t="shared" si="4"/>
        <v/>
      </c>
    </row>
    <row r="654" ht="15.0" customHeight="1">
      <c r="B654" s="81"/>
      <c r="C654" s="82"/>
      <c r="D654" s="82"/>
      <c r="E654" s="82"/>
      <c r="F654" s="84"/>
      <c r="G654" s="85"/>
      <c r="H654" s="71"/>
      <c r="I654" s="72"/>
      <c r="J654" s="73"/>
      <c r="K654" s="74"/>
      <c r="L654" s="75"/>
      <c r="M654" s="76">
        <f t="shared" si="1"/>
        <v>0</v>
      </c>
      <c r="N654" s="77" t="str">
        <f t="shared" si="2"/>
        <v/>
      </c>
      <c r="O654" s="78" t="str">
        <f t="shared" si="3"/>
        <v/>
      </c>
      <c r="P654" s="78" t="str">
        <f t="array" ref="P654">IFERROR(ROUND(IF('1.Clusters'!$H$3&lt;&gt;"",( INDEX('1.Clusters'!$C$6:$C$15,MATCH(C654,'1.Clusters'!$B$6:$B$15,0))+INDEX('1.Clusters'!$F$6:$F$15,MATCH(D654,'1.Clusters'!$E$6:$E$15,0))+INDEX('1.Clusters'!$I$6:$I$15,MATCH(E654,'1.Clusters'!$H$6:$H$15,0)))/3,( INDEX('1.Clusters'!$C$6:$C$15,MATCH(C654,'1.Clusters'!$B$6:$B$15,0))+INDEX('1.Clusters'!$F$6:$F$15,MATCH(D654,'1.Clusters'!$E$6:$E$15,0)))/2),3),"")</f>
        <v/>
      </c>
      <c r="Q654" s="79" t="str">
        <f t="shared" si="4"/>
        <v/>
      </c>
    </row>
    <row r="655" ht="15.0" customHeight="1">
      <c r="B655" s="81"/>
      <c r="C655" s="82"/>
      <c r="D655" s="82"/>
      <c r="E655" s="82"/>
      <c r="F655" s="84"/>
      <c r="G655" s="85"/>
      <c r="H655" s="71"/>
      <c r="I655" s="72"/>
      <c r="J655" s="73"/>
      <c r="K655" s="74"/>
      <c r="L655" s="75"/>
      <c r="M655" s="76">
        <f t="shared" si="1"/>
        <v>0</v>
      </c>
      <c r="N655" s="77" t="str">
        <f t="shared" si="2"/>
        <v/>
      </c>
      <c r="O655" s="78" t="str">
        <f t="shared" si="3"/>
        <v/>
      </c>
      <c r="P655" s="78" t="str">
        <f t="array" ref="P655">IFERROR(ROUND(IF('1.Clusters'!$H$3&lt;&gt;"",( INDEX('1.Clusters'!$C$6:$C$15,MATCH(C655,'1.Clusters'!$B$6:$B$15,0))+INDEX('1.Clusters'!$F$6:$F$15,MATCH(D655,'1.Clusters'!$E$6:$E$15,0))+INDEX('1.Clusters'!$I$6:$I$15,MATCH(E655,'1.Clusters'!$H$6:$H$15,0)))/3,( INDEX('1.Clusters'!$C$6:$C$15,MATCH(C655,'1.Clusters'!$B$6:$B$15,0))+INDEX('1.Clusters'!$F$6:$F$15,MATCH(D655,'1.Clusters'!$E$6:$E$15,0)))/2),3),"")</f>
        <v/>
      </c>
      <c r="Q655" s="79" t="str">
        <f t="shared" si="4"/>
        <v/>
      </c>
    </row>
    <row r="656" ht="15.0" customHeight="1">
      <c r="B656" s="81"/>
      <c r="C656" s="82"/>
      <c r="D656" s="82"/>
      <c r="E656" s="82"/>
      <c r="F656" s="84"/>
      <c r="G656" s="85"/>
      <c r="H656" s="71"/>
      <c r="I656" s="72"/>
      <c r="J656" s="73"/>
      <c r="K656" s="74"/>
      <c r="L656" s="75"/>
      <c r="M656" s="76">
        <f t="shared" si="1"/>
        <v>0</v>
      </c>
      <c r="N656" s="77" t="str">
        <f t="shared" si="2"/>
        <v/>
      </c>
      <c r="O656" s="78" t="str">
        <f t="shared" si="3"/>
        <v/>
      </c>
      <c r="P656" s="78" t="str">
        <f t="array" ref="P656">IFERROR(ROUND(IF('1.Clusters'!$H$3&lt;&gt;"",( INDEX('1.Clusters'!$C$6:$C$15,MATCH(C656,'1.Clusters'!$B$6:$B$15,0))+INDEX('1.Clusters'!$F$6:$F$15,MATCH(D656,'1.Clusters'!$E$6:$E$15,0))+INDEX('1.Clusters'!$I$6:$I$15,MATCH(E656,'1.Clusters'!$H$6:$H$15,0)))/3,( INDEX('1.Clusters'!$C$6:$C$15,MATCH(C656,'1.Clusters'!$B$6:$B$15,0))+INDEX('1.Clusters'!$F$6:$F$15,MATCH(D656,'1.Clusters'!$E$6:$E$15,0)))/2),3),"")</f>
        <v/>
      </c>
      <c r="Q656" s="79" t="str">
        <f t="shared" si="4"/>
        <v/>
      </c>
    </row>
    <row r="657" ht="15.0" customHeight="1">
      <c r="B657" s="81"/>
      <c r="C657" s="82"/>
      <c r="D657" s="82"/>
      <c r="E657" s="82"/>
      <c r="F657" s="84"/>
      <c r="G657" s="85"/>
      <c r="H657" s="71"/>
      <c r="I657" s="72"/>
      <c r="J657" s="73"/>
      <c r="K657" s="74"/>
      <c r="L657" s="75"/>
      <c r="M657" s="76">
        <f t="shared" si="1"/>
        <v>0</v>
      </c>
      <c r="N657" s="77" t="str">
        <f t="shared" si="2"/>
        <v/>
      </c>
      <c r="O657" s="78" t="str">
        <f t="shared" si="3"/>
        <v/>
      </c>
      <c r="P657" s="78" t="str">
        <f t="array" ref="P657">IFERROR(ROUND(IF('1.Clusters'!$H$3&lt;&gt;"",( INDEX('1.Clusters'!$C$6:$C$15,MATCH(C657,'1.Clusters'!$B$6:$B$15,0))+INDEX('1.Clusters'!$F$6:$F$15,MATCH(D657,'1.Clusters'!$E$6:$E$15,0))+INDEX('1.Clusters'!$I$6:$I$15,MATCH(E657,'1.Clusters'!$H$6:$H$15,0)))/3,( INDEX('1.Clusters'!$C$6:$C$15,MATCH(C657,'1.Clusters'!$B$6:$B$15,0))+INDEX('1.Clusters'!$F$6:$F$15,MATCH(D657,'1.Clusters'!$E$6:$E$15,0)))/2),3),"")</f>
        <v/>
      </c>
      <c r="Q657" s="79" t="str">
        <f t="shared" si="4"/>
        <v/>
      </c>
    </row>
    <row r="658" ht="15.0" customHeight="1">
      <c r="B658" s="81"/>
      <c r="C658" s="82"/>
      <c r="D658" s="82"/>
      <c r="E658" s="82"/>
      <c r="F658" s="84"/>
      <c r="G658" s="85"/>
      <c r="H658" s="71"/>
      <c r="I658" s="72"/>
      <c r="J658" s="73"/>
      <c r="K658" s="74"/>
      <c r="L658" s="75"/>
      <c r="M658" s="76">
        <f t="shared" si="1"/>
        <v>0</v>
      </c>
      <c r="N658" s="77" t="str">
        <f t="shared" si="2"/>
        <v/>
      </c>
      <c r="O658" s="78" t="str">
        <f t="shared" si="3"/>
        <v/>
      </c>
      <c r="P658" s="78" t="str">
        <f t="array" ref="P658">IFERROR(ROUND(IF('1.Clusters'!$H$3&lt;&gt;"",( INDEX('1.Clusters'!$C$6:$C$15,MATCH(C658,'1.Clusters'!$B$6:$B$15,0))+INDEX('1.Clusters'!$F$6:$F$15,MATCH(D658,'1.Clusters'!$E$6:$E$15,0))+INDEX('1.Clusters'!$I$6:$I$15,MATCH(E658,'1.Clusters'!$H$6:$H$15,0)))/3,( INDEX('1.Clusters'!$C$6:$C$15,MATCH(C658,'1.Clusters'!$B$6:$B$15,0))+INDEX('1.Clusters'!$F$6:$F$15,MATCH(D658,'1.Clusters'!$E$6:$E$15,0)))/2),3),"")</f>
        <v/>
      </c>
      <c r="Q658" s="79" t="str">
        <f t="shared" si="4"/>
        <v/>
      </c>
    </row>
    <row r="659" ht="15.0" customHeight="1">
      <c r="B659" s="81"/>
      <c r="C659" s="82"/>
      <c r="D659" s="82"/>
      <c r="E659" s="82"/>
      <c r="F659" s="84"/>
      <c r="G659" s="85"/>
      <c r="H659" s="71"/>
      <c r="I659" s="72"/>
      <c r="J659" s="73"/>
      <c r="K659" s="74"/>
      <c r="L659" s="75"/>
      <c r="M659" s="76">
        <f t="shared" si="1"/>
        <v>0</v>
      </c>
      <c r="N659" s="77" t="str">
        <f t="shared" si="2"/>
        <v/>
      </c>
      <c r="O659" s="78" t="str">
        <f t="shared" si="3"/>
        <v/>
      </c>
      <c r="P659" s="78" t="str">
        <f t="array" ref="P659">IFERROR(ROUND(IF('1.Clusters'!$H$3&lt;&gt;"",( INDEX('1.Clusters'!$C$6:$C$15,MATCH(C659,'1.Clusters'!$B$6:$B$15,0))+INDEX('1.Clusters'!$F$6:$F$15,MATCH(D659,'1.Clusters'!$E$6:$E$15,0))+INDEX('1.Clusters'!$I$6:$I$15,MATCH(E659,'1.Clusters'!$H$6:$H$15,0)))/3,( INDEX('1.Clusters'!$C$6:$C$15,MATCH(C659,'1.Clusters'!$B$6:$B$15,0))+INDEX('1.Clusters'!$F$6:$F$15,MATCH(D659,'1.Clusters'!$E$6:$E$15,0)))/2),3),"")</f>
        <v/>
      </c>
      <c r="Q659" s="79" t="str">
        <f t="shared" si="4"/>
        <v/>
      </c>
    </row>
    <row r="660" ht="15.0" customHeight="1">
      <c r="B660" s="81"/>
      <c r="C660" s="82"/>
      <c r="D660" s="82"/>
      <c r="E660" s="82"/>
      <c r="F660" s="84"/>
      <c r="G660" s="85"/>
      <c r="H660" s="71"/>
      <c r="I660" s="72"/>
      <c r="J660" s="73"/>
      <c r="K660" s="74"/>
      <c r="L660" s="75"/>
      <c r="M660" s="76">
        <f t="shared" si="1"/>
        <v>0</v>
      </c>
      <c r="N660" s="77" t="str">
        <f t="shared" si="2"/>
        <v/>
      </c>
      <c r="O660" s="78" t="str">
        <f t="shared" si="3"/>
        <v/>
      </c>
      <c r="P660" s="78" t="str">
        <f t="array" ref="P660">IFERROR(ROUND(IF('1.Clusters'!$H$3&lt;&gt;"",( INDEX('1.Clusters'!$C$6:$C$15,MATCH(C660,'1.Clusters'!$B$6:$B$15,0))+INDEX('1.Clusters'!$F$6:$F$15,MATCH(D660,'1.Clusters'!$E$6:$E$15,0))+INDEX('1.Clusters'!$I$6:$I$15,MATCH(E660,'1.Clusters'!$H$6:$H$15,0)))/3,( INDEX('1.Clusters'!$C$6:$C$15,MATCH(C660,'1.Clusters'!$B$6:$B$15,0))+INDEX('1.Clusters'!$F$6:$F$15,MATCH(D660,'1.Clusters'!$E$6:$E$15,0)))/2),3),"")</f>
        <v/>
      </c>
      <c r="Q660" s="79" t="str">
        <f t="shared" si="4"/>
        <v/>
      </c>
    </row>
    <row r="661" ht="15.0" customHeight="1">
      <c r="B661" s="81"/>
      <c r="C661" s="82"/>
      <c r="D661" s="82"/>
      <c r="E661" s="82"/>
      <c r="F661" s="84"/>
      <c r="G661" s="85"/>
      <c r="H661" s="71"/>
      <c r="I661" s="72"/>
      <c r="J661" s="73"/>
      <c r="K661" s="74"/>
      <c r="L661" s="75"/>
      <c r="M661" s="76">
        <f t="shared" si="1"/>
        <v>0</v>
      </c>
      <c r="N661" s="77" t="str">
        <f t="shared" si="2"/>
        <v/>
      </c>
      <c r="O661" s="78" t="str">
        <f t="shared" si="3"/>
        <v/>
      </c>
      <c r="P661" s="78" t="str">
        <f t="array" ref="P661">IFERROR(ROUND(IF('1.Clusters'!$H$3&lt;&gt;"",( INDEX('1.Clusters'!$C$6:$C$15,MATCH(C661,'1.Clusters'!$B$6:$B$15,0))+INDEX('1.Clusters'!$F$6:$F$15,MATCH(D661,'1.Clusters'!$E$6:$E$15,0))+INDEX('1.Clusters'!$I$6:$I$15,MATCH(E661,'1.Clusters'!$H$6:$H$15,0)))/3,( INDEX('1.Clusters'!$C$6:$C$15,MATCH(C661,'1.Clusters'!$B$6:$B$15,0))+INDEX('1.Clusters'!$F$6:$F$15,MATCH(D661,'1.Clusters'!$E$6:$E$15,0)))/2),3),"")</f>
        <v/>
      </c>
      <c r="Q661" s="79" t="str">
        <f t="shared" si="4"/>
        <v/>
      </c>
    </row>
    <row r="662" ht="15.0" customHeight="1">
      <c r="B662" s="81"/>
      <c r="C662" s="82"/>
      <c r="D662" s="82"/>
      <c r="E662" s="82"/>
      <c r="F662" s="84"/>
      <c r="G662" s="85"/>
      <c r="H662" s="71"/>
      <c r="I662" s="72"/>
      <c r="J662" s="73"/>
      <c r="K662" s="74"/>
      <c r="L662" s="75"/>
      <c r="M662" s="76">
        <f t="shared" si="1"/>
        <v>0</v>
      </c>
      <c r="N662" s="77" t="str">
        <f t="shared" si="2"/>
        <v/>
      </c>
      <c r="O662" s="78" t="str">
        <f t="shared" si="3"/>
        <v/>
      </c>
      <c r="P662" s="78" t="str">
        <f t="array" ref="P662">IFERROR(ROUND(IF('1.Clusters'!$H$3&lt;&gt;"",( INDEX('1.Clusters'!$C$6:$C$15,MATCH(C662,'1.Clusters'!$B$6:$B$15,0))+INDEX('1.Clusters'!$F$6:$F$15,MATCH(D662,'1.Clusters'!$E$6:$E$15,0))+INDEX('1.Clusters'!$I$6:$I$15,MATCH(E662,'1.Clusters'!$H$6:$H$15,0)))/3,( INDEX('1.Clusters'!$C$6:$C$15,MATCH(C662,'1.Clusters'!$B$6:$B$15,0))+INDEX('1.Clusters'!$F$6:$F$15,MATCH(D662,'1.Clusters'!$E$6:$E$15,0)))/2),3),"")</f>
        <v/>
      </c>
      <c r="Q662" s="79" t="str">
        <f t="shared" si="4"/>
        <v/>
      </c>
    </row>
    <row r="663" ht="15.0" customHeight="1">
      <c r="B663" s="81"/>
      <c r="C663" s="82"/>
      <c r="D663" s="82"/>
      <c r="E663" s="82"/>
      <c r="F663" s="84"/>
      <c r="G663" s="85"/>
      <c r="H663" s="71"/>
      <c r="I663" s="72"/>
      <c r="J663" s="73"/>
      <c r="K663" s="74"/>
      <c r="L663" s="75"/>
      <c r="M663" s="76">
        <f t="shared" si="1"/>
        <v>0</v>
      </c>
      <c r="N663" s="77" t="str">
        <f t="shared" si="2"/>
        <v/>
      </c>
      <c r="O663" s="78" t="str">
        <f t="shared" si="3"/>
        <v/>
      </c>
      <c r="P663" s="78" t="str">
        <f t="array" ref="P663">IFERROR(ROUND(IF('1.Clusters'!$H$3&lt;&gt;"",( INDEX('1.Clusters'!$C$6:$C$15,MATCH(C663,'1.Clusters'!$B$6:$B$15,0))+INDEX('1.Clusters'!$F$6:$F$15,MATCH(D663,'1.Clusters'!$E$6:$E$15,0))+INDEX('1.Clusters'!$I$6:$I$15,MATCH(E663,'1.Clusters'!$H$6:$H$15,0)))/3,( INDEX('1.Clusters'!$C$6:$C$15,MATCH(C663,'1.Clusters'!$B$6:$B$15,0))+INDEX('1.Clusters'!$F$6:$F$15,MATCH(D663,'1.Clusters'!$E$6:$E$15,0)))/2),3),"")</f>
        <v/>
      </c>
      <c r="Q663" s="79" t="str">
        <f t="shared" si="4"/>
        <v/>
      </c>
    </row>
    <row r="664" ht="15.0" customHeight="1">
      <c r="B664" s="81"/>
      <c r="C664" s="82"/>
      <c r="D664" s="82"/>
      <c r="E664" s="82"/>
      <c r="F664" s="84"/>
      <c r="G664" s="85"/>
      <c r="H664" s="71"/>
      <c r="I664" s="72"/>
      <c r="J664" s="73"/>
      <c r="K664" s="74"/>
      <c r="L664" s="75"/>
      <c r="M664" s="76">
        <f t="shared" si="1"/>
        <v>0</v>
      </c>
      <c r="N664" s="77" t="str">
        <f t="shared" si="2"/>
        <v/>
      </c>
      <c r="O664" s="78" t="str">
        <f t="shared" si="3"/>
        <v/>
      </c>
      <c r="P664" s="78" t="str">
        <f t="array" ref="P664">IFERROR(ROUND(IF('1.Clusters'!$H$3&lt;&gt;"",( INDEX('1.Clusters'!$C$6:$C$15,MATCH(C664,'1.Clusters'!$B$6:$B$15,0))+INDEX('1.Clusters'!$F$6:$F$15,MATCH(D664,'1.Clusters'!$E$6:$E$15,0))+INDEX('1.Clusters'!$I$6:$I$15,MATCH(E664,'1.Clusters'!$H$6:$H$15,0)))/3,( INDEX('1.Clusters'!$C$6:$C$15,MATCH(C664,'1.Clusters'!$B$6:$B$15,0))+INDEX('1.Clusters'!$F$6:$F$15,MATCH(D664,'1.Clusters'!$E$6:$E$15,0)))/2),3),"")</f>
        <v/>
      </c>
      <c r="Q664" s="79" t="str">
        <f t="shared" si="4"/>
        <v/>
      </c>
    </row>
    <row r="665" ht="15.0" customHeight="1">
      <c r="B665" s="81"/>
      <c r="C665" s="82"/>
      <c r="D665" s="82"/>
      <c r="E665" s="82"/>
      <c r="F665" s="84"/>
      <c r="G665" s="85"/>
      <c r="H665" s="71"/>
      <c r="I665" s="72"/>
      <c r="J665" s="73"/>
      <c r="K665" s="74"/>
      <c r="L665" s="75"/>
      <c r="M665" s="76">
        <f t="shared" si="1"/>
        <v>0</v>
      </c>
      <c r="N665" s="77" t="str">
        <f t="shared" si="2"/>
        <v/>
      </c>
      <c r="O665" s="78" t="str">
        <f t="shared" si="3"/>
        <v/>
      </c>
      <c r="P665" s="78" t="str">
        <f t="array" ref="P665">IFERROR(ROUND(IF('1.Clusters'!$H$3&lt;&gt;"",( INDEX('1.Clusters'!$C$6:$C$15,MATCH(C665,'1.Clusters'!$B$6:$B$15,0))+INDEX('1.Clusters'!$F$6:$F$15,MATCH(D665,'1.Clusters'!$E$6:$E$15,0))+INDEX('1.Clusters'!$I$6:$I$15,MATCH(E665,'1.Clusters'!$H$6:$H$15,0)))/3,( INDEX('1.Clusters'!$C$6:$C$15,MATCH(C665,'1.Clusters'!$B$6:$B$15,0))+INDEX('1.Clusters'!$F$6:$F$15,MATCH(D665,'1.Clusters'!$E$6:$E$15,0)))/2),3),"")</f>
        <v/>
      </c>
      <c r="Q665" s="79" t="str">
        <f t="shared" si="4"/>
        <v/>
      </c>
    </row>
    <row r="666" ht="15.0" customHeight="1">
      <c r="B666" s="81"/>
      <c r="C666" s="82"/>
      <c r="D666" s="82"/>
      <c r="E666" s="82"/>
      <c r="F666" s="84"/>
      <c r="G666" s="85"/>
      <c r="H666" s="71"/>
      <c r="I666" s="72"/>
      <c r="J666" s="73"/>
      <c r="K666" s="74"/>
      <c r="L666" s="75"/>
      <c r="M666" s="76">
        <f t="shared" si="1"/>
        <v>0</v>
      </c>
      <c r="N666" s="77" t="str">
        <f t="shared" si="2"/>
        <v/>
      </c>
      <c r="O666" s="78" t="str">
        <f t="shared" si="3"/>
        <v/>
      </c>
      <c r="P666" s="78" t="str">
        <f t="array" ref="P666">IFERROR(ROUND(IF('1.Clusters'!$H$3&lt;&gt;"",( INDEX('1.Clusters'!$C$6:$C$15,MATCH(C666,'1.Clusters'!$B$6:$B$15,0))+INDEX('1.Clusters'!$F$6:$F$15,MATCH(D666,'1.Clusters'!$E$6:$E$15,0))+INDEX('1.Clusters'!$I$6:$I$15,MATCH(E666,'1.Clusters'!$H$6:$H$15,0)))/3,( INDEX('1.Clusters'!$C$6:$C$15,MATCH(C666,'1.Clusters'!$B$6:$B$15,0))+INDEX('1.Clusters'!$F$6:$F$15,MATCH(D666,'1.Clusters'!$E$6:$E$15,0)))/2),3),"")</f>
        <v/>
      </c>
      <c r="Q666" s="79" t="str">
        <f t="shared" si="4"/>
        <v/>
      </c>
    </row>
    <row r="667" ht="15.0" customHeight="1">
      <c r="B667" s="81"/>
      <c r="C667" s="82"/>
      <c r="D667" s="82"/>
      <c r="E667" s="82"/>
      <c r="F667" s="84"/>
      <c r="G667" s="85"/>
      <c r="H667" s="71"/>
      <c r="I667" s="72"/>
      <c r="J667" s="73"/>
      <c r="K667" s="74"/>
      <c r="L667" s="75"/>
      <c r="M667" s="76">
        <f t="shared" si="1"/>
        <v>0</v>
      </c>
      <c r="N667" s="77" t="str">
        <f t="shared" si="2"/>
        <v/>
      </c>
      <c r="O667" s="78" t="str">
        <f t="shared" si="3"/>
        <v/>
      </c>
      <c r="P667" s="78" t="str">
        <f t="array" ref="P667">IFERROR(ROUND(IF('1.Clusters'!$H$3&lt;&gt;"",( INDEX('1.Clusters'!$C$6:$C$15,MATCH(C667,'1.Clusters'!$B$6:$B$15,0))+INDEX('1.Clusters'!$F$6:$F$15,MATCH(D667,'1.Clusters'!$E$6:$E$15,0))+INDEX('1.Clusters'!$I$6:$I$15,MATCH(E667,'1.Clusters'!$H$6:$H$15,0)))/3,( INDEX('1.Clusters'!$C$6:$C$15,MATCH(C667,'1.Clusters'!$B$6:$B$15,0))+INDEX('1.Clusters'!$F$6:$F$15,MATCH(D667,'1.Clusters'!$E$6:$E$15,0)))/2),3),"")</f>
        <v/>
      </c>
      <c r="Q667" s="79" t="str">
        <f t="shared" si="4"/>
        <v/>
      </c>
    </row>
    <row r="668" ht="15.0" customHeight="1">
      <c r="B668" s="81"/>
      <c r="C668" s="82"/>
      <c r="D668" s="82"/>
      <c r="E668" s="82"/>
      <c r="F668" s="84"/>
      <c r="G668" s="85"/>
      <c r="H668" s="71"/>
      <c r="I668" s="72"/>
      <c r="J668" s="73"/>
      <c r="K668" s="74"/>
      <c r="L668" s="75"/>
      <c r="M668" s="76">
        <f t="shared" si="1"/>
        <v>0</v>
      </c>
      <c r="N668" s="77" t="str">
        <f t="shared" si="2"/>
        <v/>
      </c>
      <c r="O668" s="78" t="str">
        <f t="shared" si="3"/>
        <v/>
      </c>
      <c r="P668" s="78" t="str">
        <f t="array" ref="P668">IFERROR(ROUND(IF('1.Clusters'!$H$3&lt;&gt;"",( INDEX('1.Clusters'!$C$6:$C$15,MATCH(C668,'1.Clusters'!$B$6:$B$15,0))+INDEX('1.Clusters'!$F$6:$F$15,MATCH(D668,'1.Clusters'!$E$6:$E$15,0))+INDEX('1.Clusters'!$I$6:$I$15,MATCH(E668,'1.Clusters'!$H$6:$H$15,0)))/3,( INDEX('1.Clusters'!$C$6:$C$15,MATCH(C668,'1.Clusters'!$B$6:$B$15,0))+INDEX('1.Clusters'!$F$6:$F$15,MATCH(D668,'1.Clusters'!$E$6:$E$15,0)))/2),3),"")</f>
        <v/>
      </c>
      <c r="Q668" s="79" t="str">
        <f t="shared" si="4"/>
        <v/>
      </c>
    </row>
    <row r="669" ht="15.0" customHeight="1">
      <c r="B669" s="81"/>
      <c r="C669" s="82"/>
      <c r="D669" s="82"/>
      <c r="E669" s="82"/>
      <c r="F669" s="84"/>
      <c r="G669" s="85"/>
      <c r="H669" s="71"/>
      <c r="I669" s="72"/>
      <c r="J669" s="73"/>
      <c r="K669" s="74"/>
      <c r="L669" s="75"/>
      <c r="M669" s="76">
        <f t="shared" si="1"/>
        <v>0</v>
      </c>
      <c r="N669" s="77" t="str">
        <f t="shared" si="2"/>
        <v/>
      </c>
      <c r="O669" s="78" t="str">
        <f t="shared" si="3"/>
        <v/>
      </c>
      <c r="P669" s="78" t="str">
        <f t="array" ref="P669">IFERROR(ROUND(IF('1.Clusters'!$H$3&lt;&gt;"",( INDEX('1.Clusters'!$C$6:$C$15,MATCH(C669,'1.Clusters'!$B$6:$B$15,0))+INDEX('1.Clusters'!$F$6:$F$15,MATCH(D669,'1.Clusters'!$E$6:$E$15,0))+INDEX('1.Clusters'!$I$6:$I$15,MATCH(E669,'1.Clusters'!$H$6:$H$15,0)))/3,( INDEX('1.Clusters'!$C$6:$C$15,MATCH(C669,'1.Clusters'!$B$6:$B$15,0))+INDEX('1.Clusters'!$F$6:$F$15,MATCH(D669,'1.Clusters'!$E$6:$E$15,0)))/2),3),"")</f>
        <v/>
      </c>
      <c r="Q669" s="79" t="str">
        <f t="shared" si="4"/>
        <v/>
      </c>
    </row>
    <row r="670" ht="15.0" customHeight="1">
      <c r="B670" s="81"/>
      <c r="C670" s="82"/>
      <c r="D670" s="82"/>
      <c r="E670" s="82"/>
      <c r="F670" s="84"/>
      <c r="G670" s="85"/>
      <c r="H670" s="71"/>
      <c r="I670" s="72"/>
      <c r="J670" s="73"/>
      <c r="K670" s="74"/>
      <c r="L670" s="75"/>
      <c r="M670" s="76">
        <f t="shared" si="1"/>
        <v>0</v>
      </c>
      <c r="N670" s="77" t="str">
        <f t="shared" si="2"/>
        <v/>
      </c>
      <c r="O670" s="78" t="str">
        <f t="shared" si="3"/>
        <v/>
      </c>
      <c r="P670" s="78" t="str">
        <f t="array" ref="P670">IFERROR(ROUND(IF('1.Clusters'!$H$3&lt;&gt;"",( INDEX('1.Clusters'!$C$6:$C$15,MATCH(C670,'1.Clusters'!$B$6:$B$15,0))+INDEX('1.Clusters'!$F$6:$F$15,MATCH(D670,'1.Clusters'!$E$6:$E$15,0))+INDEX('1.Clusters'!$I$6:$I$15,MATCH(E670,'1.Clusters'!$H$6:$H$15,0)))/3,( INDEX('1.Clusters'!$C$6:$C$15,MATCH(C670,'1.Clusters'!$B$6:$B$15,0))+INDEX('1.Clusters'!$F$6:$F$15,MATCH(D670,'1.Clusters'!$E$6:$E$15,0)))/2),3),"")</f>
        <v/>
      </c>
      <c r="Q670" s="79" t="str">
        <f t="shared" si="4"/>
        <v/>
      </c>
    </row>
    <row r="671" ht="15.0" customHeight="1">
      <c r="B671" s="81"/>
      <c r="C671" s="82"/>
      <c r="D671" s="82"/>
      <c r="E671" s="82"/>
      <c r="F671" s="84"/>
      <c r="G671" s="85"/>
      <c r="H671" s="71"/>
      <c r="I671" s="72"/>
      <c r="J671" s="73"/>
      <c r="K671" s="74"/>
      <c r="L671" s="75"/>
      <c r="M671" s="76">
        <f t="shared" si="1"/>
        <v>0</v>
      </c>
      <c r="N671" s="77" t="str">
        <f t="shared" si="2"/>
        <v/>
      </c>
      <c r="O671" s="78" t="str">
        <f t="shared" si="3"/>
        <v/>
      </c>
      <c r="P671" s="78" t="str">
        <f t="array" ref="P671">IFERROR(ROUND(IF('1.Clusters'!$H$3&lt;&gt;"",( INDEX('1.Clusters'!$C$6:$C$15,MATCH(C671,'1.Clusters'!$B$6:$B$15,0))+INDEX('1.Clusters'!$F$6:$F$15,MATCH(D671,'1.Clusters'!$E$6:$E$15,0))+INDEX('1.Clusters'!$I$6:$I$15,MATCH(E671,'1.Clusters'!$H$6:$H$15,0)))/3,( INDEX('1.Clusters'!$C$6:$C$15,MATCH(C671,'1.Clusters'!$B$6:$B$15,0))+INDEX('1.Clusters'!$F$6:$F$15,MATCH(D671,'1.Clusters'!$E$6:$E$15,0)))/2),3),"")</f>
        <v/>
      </c>
      <c r="Q671" s="79" t="str">
        <f t="shared" si="4"/>
        <v/>
      </c>
    </row>
    <row r="672" ht="15.0" customHeight="1">
      <c r="B672" s="81"/>
      <c r="C672" s="82"/>
      <c r="D672" s="82"/>
      <c r="E672" s="82"/>
      <c r="F672" s="84"/>
      <c r="G672" s="85"/>
      <c r="H672" s="71"/>
      <c r="I672" s="72"/>
      <c r="J672" s="73"/>
      <c r="K672" s="74"/>
      <c r="L672" s="75"/>
      <c r="M672" s="76">
        <f t="shared" si="1"/>
        <v>0</v>
      </c>
      <c r="N672" s="77" t="str">
        <f t="shared" si="2"/>
        <v/>
      </c>
      <c r="O672" s="78" t="str">
        <f t="shared" si="3"/>
        <v/>
      </c>
      <c r="P672" s="78" t="str">
        <f t="array" ref="P672">IFERROR(ROUND(IF('1.Clusters'!$H$3&lt;&gt;"",( INDEX('1.Clusters'!$C$6:$C$15,MATCH(C672,'1.Clusters'!$B$6:$B$15,0))+INDEX('1.Clusters'!$F$6:$F$15,MATCH(D672,'1.Clusters'!$E$6:$E$15,0))+INDEX('1.Clusters'!$I$6:$I$15,MATCH(E672,'1.Clusters'!$H$6:$H$15,0)))/3,( INDEX('1.Clusters'!$C$6:$C$15,MATCH(C672,'1.Clusters'!$B$6:$B$15,0))+INDEX('1.Clusters'!$F$6:$F$15,MATCH(D672,'1.Clusters'!$E$6:$E$15,0)))/2),3),"")</f>
        <v/>
      </c>
      <c r="Q672" s="79" t="str">
        <f t="shared" si="4"/>
        <v/>
      </c>
    </row>
    <row r="673" ht="15.0" customHeight="1">
      <c r="B673" s="81"/>
      <c r="C673" s="82"/>
      <c r="D673" s="82"/>
      <c r="E673" s="82"/>
      <c r="F673" s="84"/>
      <c r="G673" s="85"/>
      <c r="H673" s="71"/>
      <c r="I673" s="72"/>
      <c r="J673" s="73"/>
      <c r="K673" s="74"/>
      <c r="L673" s="75"/>
      <c r="M673" s="76">
        <f t="shared" si="1"/>
        <v>0</v>
      </c>
      <c r="N673" s="77" t="str">
        <f t="shared" si="2"/>
        <v/>
      </c>
      <c r="O673" s="78" t="str">
        <f t="shared" si="3"/>
        <v/>
      </c>
      <c r="P673" s="78" t="str">
        <f t="array" ref="P673">IFERROR(ROUND(IF('1.Clusters'!$H$3&lt;&gt;"",( INDEX('1.Clusters'!$C$6:$C$15,MATCH(C673,'1.Clusters'!$B$6:$B$15,0))+INDEX('1.Clusters'!$F$6:$F$15,MATCH(D673,'1.Clusters'!$E$6:$E$15,0))+INDEX('1.Clusters'!$I$6:$I$15,MATCH(E673,'1.Clusters'!$H$6:$H$15,0)))/3,( INDEX('1.Clusters'!$C$6:$C$15,MATCH(C673,'1.Clusters'!$B$6:$B$15,0))+INDEX('1.Clusters'!$F$6:$F$15,MATCH(D673,'1.Clusters'!$E$6:$E$15,0)))/2),3),"")</f>
        <v/>
      </c>
      <c r="Q673" s="79" t="str">
        <f t="shared" si="4"/>
        <v/>
      </c>
    </row>
    <row r="674" ht="15.0" customHeight="1">
      <c r="B674" s="81"/>
      <c r="C674" s="82"/>
      <c r="D674" s="82"/>
      <c r="E674" s="82"/>
      <c r="F674" s="84"/>
      <c r="G674" s="85"/>
      <c r="H674" s="71"/>
      <c r="I674" s="72"/>
      <c r="J674" s="73"/>
      <c r="K674" s="74"/>
      <c r="L674" s="75"/>
      <c r="M674" s="76">
        <f t="shared" si="1"/>
        <v>0</v>
      </c>
      <c r="N674" s="77" t="str">
        <f t="shared" si="2"/>
        <v/>
      </c>
      <c r="O674" s="78" t="str">
        <f t="shared" si="3"/>
        <v/>
      </c>
      <c r="P674" s="78" t="str">
        <f t="array" ref="P674">IFERROR(ROUND(IF('1.Clusters'!$H$3&lt;&gt;"",( INDEX('1.Clusters'!$C$6:$C$15,MATCH(C674,'1.Clusters'!$B$6:$B$15,0))+INDEX('1.Clusters'!$F$6:$F$15,MATCH(D674,'1.Clusters'!$E$6:$E$15,0))+INDEX('1.Clusters'!$I$6:$I$15,MATCH(E674,'1.Clusters'!$H$6:$H$15,0)))/3,( INDEX('1.Clusters'!$C$6:$C$15,MATCH(C674,'1.Clusters'!$B$6:$B$15,0))+INDEX('1.Clusters'!$F$6:$F$15,MATCH(D674,'1.Clusters'!$E$6:$E$15,0)))/2),3),"")</f>
        <v/>
      </c>
      <c r="Q674" s="79" t="str">
        <f t="shared" si="4"/>
        <v/>
      </c>
    </row>
    <row r="675" ht="15.0" customHeight="1">
      <c r="B675" s="81"/>
      <c r="C675" s="82"/>
      <c r="D675" s="82"/>
      <c r="E675" s="82"/>
      <c r="F675" s="84"/>
      <c r="G675" s="85"/>
      <c r="H675" s="71"/>
      <c r="I675" s="72"/>
      <c r="J675" s="73"/>
      <c r="K675" s="74"/>
      <c r="L675" s="75"/>
      <c r="M675" s="76">
        <f t="shared" si="1"/>
        <v>0</v>
      </c>
      <c r="N675" s="77" t="str">
        <f t="shared" si="2"/>
        <v/>
      </c>
      <c r="O675" s="78" t="str">
        <f t="shared" si="3"/>
        <v/>
      </c>
      <c r="P675" s="78" t="str">
        <f t="array" ref="P675">IFERROR(ROUND(IF('1.Clusters'!$H$3&lt;&gt;"",( INDEX('1.Clusters'!$C$6:$C$15,MATCH(C675,'1.Clusters'!$B$6:$B$15,0))+INDEX('1.Clusters'!$F$6:$F$15,MATCH(D675,'1.Clusters'!$E$6:$E$15,0))+INDEX('1.Clusters'!$I$6:$I$15,MATCH(E675,'1.Clusters'!$H$6:$H$15,0)))/3,( INDEX('1.Clusters'!$C$6:$C$15,MATCH(C675,'1.Clusters'!$B$6:$B$15,0))+INDEX('1.Clusters'!$F$6:$F$15,MATCH(D675,'1.Clusters'!$E$6:$E$15,0)))/2),3),"")</f>
        <v/>
      </c>
      <c r="Q675" s="79" t="str">
        <f t="shared" si="4"/>
        <v/>
      </c>
    </row>
    <row r="676" ht="15.0" customHeight="1">
      <c r="B676" s="81"/>
      <c r="C676" s="82"/>
      <c r="D676" s="82"/>
      <c r="E676" s="82"/>
      <c r="F676" s="84"/>
      <c r="G676" s="85"/>
      <c r="H676" s="71"/>
      <c r="I676" s="72"/>
      <c r="J676" s="73"/>
      <c r="K676" s="74"/>
      <c r="L676" s="75"/>
      <c r="M676" s="76">
        <f t="shared" si="1"/>
        <v>0</v>
      </c>
      <c r="N676" s="77" t="str">
        <f t="shared" si="2"/>
        <v/>
      </c>
      <c r="O676" s="78" t="str">
        <f t="shared" si="3"/>
        <v/>
      </c>
      <c r="P676" s="78" t="str">
        <f t="array" ref="P676">IFERROR(ROUND(IF('1.Clusters'!$H$3&lt;&gt;"",( INDEX('1.Clusters'!$C$6:$C$15,MATCH(C676,'1.Clusters'!$B$6:$B$15,0))+INDEX('1.Clusters'!$F$6:$F$15,MATCH(D676,'1.Clusters'!$E$6:$E$15,0))+INDEX('1.Clusters'!$I$6:$I$15,MATCH(E676,'1.Clusters'!$H$6:$H$15,0)))/3,( INDEX('1.Clusters'!$C$6:$C$15,MATCH(C676,'1.Clusters'!$B$6:$B$15,0))+INDEX('1.Clusters'!$F$6:$F$15,MATCH(D676,'1.Clusters'!$E$6:$E$15,0)))/2),3),"")</f>
        <v/>
      </c>
      <c r="Q676" s="79" t="str">
        <f t="shared" si="4"/>
        <v/>
      </c>
    </row>
    <row r="677" ht="15.0" customHeight="1">
      <c r="B677" s="81"/>
      <c r="C677" s="82"/>
      <c r="D677" s="82"/>
      <c r="E677" s="82"/>
      <c r="F677" s="84"/>
      <c r="G677" s="85"/>
      <c r="H677" s="71"/>
      <c r="I677" s="72"/>
      <c r="J677" s="73"/>
      <c r="K677" s="74"/>
      <c r="L677" s="75"/>
      <c r="M677" s="76">
        <f t="shared" si="1"/>
        <v>0</v>
      </c>
      <c r="N677" s="77" t="str">
        <f t="shared" si="2"/>
        <v/>
      </c>
      <c r="O677" s="78" t="str">
        <f t="shared" si="3"/>
        <v/>
      </c>
      <c r="P677" s="78" t="str">
        <f t="array" ref="P677">IFERROR(ROUND(IF('1.Clusters'!$H$3&lt;&gt;"",( INDEX('1.Clusters'!$C$6:$C$15,MATCH(C677,'1.Clusters'!$B$6:$B$15,0))+INDEX('1.Clusters'!$F$6:$F$15,MATCH(D677,'1.Clusters'!$E$6:$E$15,0))+INDEX('1.Clusters'!$I$6:$I$15,MATCH(E677,'1.Clusters'!$H$6:$H$15,0)))/3,( INDEX('1.Clusters'!$C$6:$C$15,MATCH(C677,'1.Clusters'!$B$6:$B$15,0))+INDEX('1.Clusters'!$F$6:$F$15,MATCH(D677,'1.Clusters'!$E$6:$E$15,0)))/2),3),"")</f>
        <v/>
      </c>
      <c r="Q677" s="79" t="str">
        <f t="shared" si="4"/>
        <v/>
      </c>
    </row>
    <row r="678" ht="15.0" customHeight="1">
      <c r="B678" s="81"/>
      <c r="C678" s="82"/>
      <c r="D678" s="82"/>
      <c r="E678" s="82"/>
      <c r="F678" s="84"/>
      <c r="G678" s="85"/>
      <c r="H678" s="71"/>
      <c r="I678" s="72"/>
      <c r="J678" s="73"/>
      <c r="K678" s="74"/>
      <c r="L678" s="75"/>
      <c r="M678" s="76">
        <f t="shared" si="1"/>
        <v>0</v>
      </c>
      <c r="N678" s="77" t="str">
        <f t="shared" si="2"/>
        <v/>
      </c>
      <c r="O678" s="78" t="str">
        <f t="shared" si="3"/>
        <v/>
      </c>
      <c r="P678" s="78" t="str">
        <f t="array" ref="P678">IFERROR(ROUND(IF('1.Clusters'!$H$3&lt;&gt;"",( INDEX('1.Clusters'!$C$6:$C$15,MATCH(C678,'1.Clusters'!$B$6:$B$15,0))+INDEX('1.Clusters'!$F$6:$F$15,MATCH(D678,'1.Clusters'!$E$6:$E$15,0))+INDEX('1.Clusters'!$I$6:$I$15,MATCH(E678,'1.Clusters'!$H$6:$H$15,0)))/3,( INDEX('1.Clusters'!$C$6:$C$15,MATCH(C678,'1.Clusters'!$B$6:$B$15,0))+INDEX('1.Clusters'!$F$6:$F$15,MATCH(D678,'1.Clusters'!$E$6:$E$15,0)))/2),3),"")</f>
        <v/>
      </c>
      <c r="Q678" s="79" t="str">
        <f t="shared" si="4"/>
        <v/>
      </c>
    </row>
    <row r="679" ht="15.0" customHeight="1">
      <c r="B679" s="81"/>
      <c r="C679" s="82"/>
      <c r="D679" s="82"/>
      <c r="E679" s="82"/>
      <c r="F679" s="84"/>
      <c r="G679" s="85"/>
      <c r="H679" s="71"/>
      <c r="I679" s="72"/>
      <c r="J679" s="73"/>
      <c r="K679" s="74"/>
      <c r="L679" s="75"/>
      <c r="M679" s="76">
        <f t="shared" si="1"/>
        <v>0</v>
      </c>
      <c r="N679" s="77" t="str">
        <f t="shared" si="2"/>
        <v/>
      </c>
      <c r="O679" s="78" t="str">
        <f t="shared" si="3"/>
        <v/>
      </c>
      <c r="P679" s="78" t="str">
        <f t="array" ref="P679">IFERROR(ROUND(IF('1.Clusters'!$H$3&lt;&gt;"",( INDEX('1.Clusters'!$C$6:$C$15,MATCH(C679,'1.Clusters'!$B$6:$B$15,0))+INDEX('1.Clusters'!$F$6:$F$15,MATCH(D679,'1.Clusters'!$E$6:$E$15,0))+INDEX('1.Clusters'!$I$6:$I$15,MATCH(E679,'1.Clusters'!$H$6:$H$15,0)))/3,( INDEX('1.Clusters'!$C$6:$C$15,MATCH(C679,'1.Clusters'!$B$6:$B$15,0))+INDEX('1.Clusters'!$F$6:$F$15,MATCH(D679,'1.Clusters'!$E$6:$E$15,0)))/2),3),"")</f>
        <v/>
      </c>
      <c r="Q679" s="79" t="str">
        <f t="shared" si="4"/>
        <v/>
      </c>
    </row>
    <row r="680" ht="15.0" customHeight="1">
      <c r="B680" s="81"/>
      <c r="C680" s="82"/>
      <c r="D680" s="82"/>
      <c r="E680" s="82"/>
      <c r="F680" s="84"/>
      <c r="G680" s="85"/>
      <c r="H680" s="71"/>
      <c r="I680" s="72"/>
      <c r="J680" s="73"/>
      <c r="K680" s="74"/>
      <c r="L680" s="75"/>
      <c r="M680" s="76">
        <f t="shared" si="1"/>
        <v>0</v>
      </c>
      <c r="N680" s="77" t="str">
        <f t="shared" si="2"/>
        <v/>
      </c>
      <c r="O680" s="78" t="str">
        <f t="shared" si="3"/>
        <v/>
      </c>
      <c r="P680" s="78" t="str">
        <f t="array" ref="P680">IFERROR(ROUND(IF('1.Clusters'!$H$3&lt;&gt;"",( INDEX('1.Clusters'!$C$6:$C$15,MATCH(C680,'1.Clusters'!$B$6:$B$15,0))+INDEX('1.Clusters'!$F$6:$F$15,MATCH(D680,'1.Clusters'!$E$6:$E$15,0))+INDEX('1.Clusters'!$I$6:$I$15,MATCH(E680,'1.Clusters'!$H$6:$H$15,0)))/3,( INDEX('1.Clusters'!$C$6:$C$15,MATCH(C680,'1.Clusters'!$B$6:$B$15,0))+INDEX('1.Clusters'!$F$6:$F$15,MATCH(D680,'1.Clusters'!$E$6:$E$15,0)))/2),3),"")</f>
        <v/>
      </c>
      <c r="Q680" s="79" t="str">
        <f t="shared" si="4"/>
        <v/>
      </c>
    </row>
    <row r="681" ht="15.0" customHeight="1">
      <c r="B681" s="81"/>
      <c r="C681" s="82"/>
      <c r="D681" s="82"/>
      <c r="E681" s="82"/>
      <c r="F681" s="84"/>
      <c r="G681" s="85"/>
      <c r="H681" s="71"/>
      <c r="I681" s="72"/>
      <c r="J681" s="73"/>
      <c r="K681" s="74"/>
      <c r="L681" s="75"/>
      <c r="M681" s="76">
        <f t="shared" si="1"/>
        <v>0</v>
      </c>
      <c r="N681" s="77" t="str">
        <f t="shared" si="2"/>
        <v/>
      </c>
      <c r="O681" s="78" t="str">
        <f t="shared" si="3"/>
        <v/>
      </c>
      <c r="P681" s="78" t="str">
        <f t="array" ref="P681">IFERROR(ROUND(IF('1.Clusters'!$H$3&lt;&gt;"",( INDEX('1.Clusters'!$C$6:$C$15,MATCH(C681,'1.Clusters'!$B$6:$B$15,0))+INDEX('1.Clusters'!$F$6:$F$15,MATCH(D681,'1.Clusters'!$E$6:$E$15,0))+INDEX('1.Clusters'!$I$6:$I$15,MATCH(E681,'1.Clusters'!$H$6:$H$15,0)))/3,( INDEX('1.Clusters'!$C$6:$C$15,MATCH(C681,'1.Clusters'!$B$6:$B$15,0))+INDEX('1.Clusters'!$F$6:$F$15,MATCH(D681,'1.Clusters'!$E$6:$E$15,0)))/2),3),"")</f>
        <v/>
      </c>
      <c r="Q681" s="79" t="str">
        <f t="shared" si="4"/>
        <v/>
      </c>
    </row>
    <row r="682" ht="15.0" customHeight="1">
      <c r="B682" s="81"/>
      <c r="C682" s="82"/>
      <c r="D682" s="82"/>
      <c r="E682" s="82"/>
      <c r="F682" s="84"/>
      <c r="G682" s="85"/>
      <c r="H682" s="71"/>
      <c r="I682" s="72"/>
      <c r="J682" s="73"/>
      <c r="K682" s="74"/>
      <c r="L682" s="75"/>
      <c r="M682" s="76">
        <f t="shared" si="1"/>
        <v>0</v>
      </c>
      <c r="N682" s="77" t="str">
        <f t="shared" si="2"/>
        <v/>
      </c>
      <c r="O682" s="78" t="str">
        <f t="shared" si="3"/>
        <v/>
      </c>
      <c r="P682" s="78" t="str">
        <f t="array" ref="P682">IFERROR(ROUND(IF('1.Clusters'!$H$3&lt;&gt;"",( INDEX('1.Clusters'!$C$6:$C$15,MATCH(C682,'1.Clusters'!$B$6:$B$15,0))+INDEX('1.Clusters'!$F$6:$F$15,MATCH(D682,'1.Clusters'!$E$6:$E$15,0))+INDEX('1.Clusters'!$I$6:$I$15,MATCH(E682,'1.Clusters'!$H$6:$H$15,0)))/3,( INDEX('1.Clusters'!$C$6:$C$15,MATCH(C682,'1.Clusters'!$B$6:$B$15,0))+INDEX('1.Clusters'!$F$6:$F$15,MATCH(D682,'1.Clusters'!$E$6:$E$15,0)))/2),3),"")</f>
        <v/>
      </c>
      <c r="Q682" s="79" t="str">
        <f t="shared" si="4"/>
        <v/>
      </c>
    </row>
    <row r="683" ht="15.0" customHeight="1">
      <c r="B683" s="81"/>
      <c r="C683" s="82"/>
      <c r="D683" s="82"/>
      <c r="E683" s="82"/>
      <c r="F683" s="84"/>
      <c r="G683" s="85"/>
      <c r="H683" s="71"/>
      <c r="I683" s="72"/>
      <c r="J683" s="73"/>
      <c r="K683" s="74"/>
      <c r="L683" s="75"/>
      <c r="M683" s="76">
        <f t="shared" si="1"/>
        <v>0</v>
      </c>
      <c r="N683" s="77" t="str">
        <f t="shared" si="2"/>
        <v/>
      </c>
      <c r="O683" s="78" t="str">
        <f t="shared" si="3"/>
        <v/>
      </c>
      <c r="P683" s="78" t="str">
        <f t="array" ref="P683">IFERROR(ROUND(IF('1.Clusters'!$H$3&lt;&gt;"",( INDEX('1.Clusters'!$C$6:$C$15,MATCH(C683,'1.Clusters'!$B$6:$B$15,0))+INDEX('1.Clusters'!$F$6:$F$15,MATCH(D683,'1.Clusters'!$E$6:$E$15,0))+INDEX('1.Clusters'!$I$6:$I$15,MATCH(E683,'1.Clusters'!$H$6:$H$15,0)))/3,( INDEX('1.Clusters'!$C$6:$C$15,MATCH(C683,'1.Clusters'!$B$6:$B$15,0))+INDEX('1.Clusters'!$F$6:$F$15,MATCH(D683,'1.Clusters'!$E$6:$E$15,0)))/2),3),"")</f>
        <v/>
      </c>
      <c r="Q683" s="79" t="str">
        <f t="shared" si="4"/>
        <v/>
      </c>
    </row>
    <row r="684" ht="15.0" customHeight="1">
      <c r="B684" s="81"/>
      <c r="C684" s="82"/>
      <c r="D684" s="82"/>
      <c r="E684" s="82"/>
      <c r="F684" s="84"/>
      <c r="G684" s="85"/>
      <c r="H684" s="71"/>
      <c r="I684" s="72"/>
      <c r="J684" s="73"/>
      <c r="K684" s="74"/>
      <c r="L684" s="75"/>
      <c r="M684" s="76">
        <f t="shared" si="1"/>
        <v>0</v>
      </c>
      <c r="N684" s="77" t="str">
        <f t="shared" si="2"/>
        <v/>
      </c>
      <c r="O684" s="78" t="str">
        <f t="shared" si="3"/>
        <v/>
      </c>
      <c r="P684" s="78" t="str">
        <f t="array" ref="P684">IFERROR(ROUND(IF('1.Clusters'!$H$3&lt;&gt;"",( INDEX('1.Clusters'!$C$6:$C$15,MATCH(C684,'1.Clusters'!$B$6:$B$15,0))+INDEX('1.Clusters'!$F$6:$F$15,MATCH(D684,'1.Clusters'!$E$6:$E$15,0))+INDEX('1.Clusters'!$I$6:$I$15,MATCH(E684,'1.Clusters'!$H$6:$H$15,0)))/3,( INDEX('1.Clusters'!$C$6:$C$15,MATCH(C684,'1.Clusters'!$B$6:$B$15,0))+INDEX('1.Clusters'!$F$6:$F$15,MATCH(D684,'1.Clusters'!$E$6:$E$15,0)))/2),3),"")</f>
        <v/>
      </c>
      <c r="Q684" s="79" t="str">
        <f t="shared" si="4"/>
        <v/>
      </c>
    </row>
    <row r="685" ht="15.0" customHeight="1">
      <c r="B685" s="81"/>
      <c r="C685" s="82"/>
      <c r="D685" s="82"/>
      <c r="E685" s="82"/>
      <c r="F685" s="84"/>
      <c r="G685" s="85"/>
      <c r="H685" s="71"/>
      <c r="I685" s="72"/>
      <c r="J685" s="73"/>
      <c r="K685" s="74"/>
      <c r="L685" s="75"/>
      <c r="M685" s="76">
        <f t="shared" si="1"/>
        <v>0</v>
      </c>
      <c r="N685" s="77" t="str">
        <f t="shared" si="2"/>
        <v/>
      </c>
      <c r="O685" s="78" t="str">
        <f t="shared" si="3"/>
        <v/>
      </c>
      <c r="P685" s="78" t="str">
        <f t="array" ref="P685">IFERROR(ROUND(IF('1.Clusters'!$H$3&lt;&gt;"",( INDEX('1.Clusters'!$C$6:$C$15,MATCH(C685,'1.Clusters'!$B$6:$B$15,0))+INDEX('1.Clusters'!$F$6:$F$15,MATCH(D685,'1.Clusters'!$E$6:$E$15,0))+INDEX('1.Clusters'!$I$6:$I$15,MATCH(E685,'1.Clusters'!$H$6:$H$15,0)))/3,( INDEX('1.Clusters'!$C$6:$C$15,MATCH(C685,'1.Clusters'!$B$6:$B$15,0))+INDEX('1.Clusters'!$F$6:$F$15,MATCH(D685,'1.Clusters'!$E$6:$E$15,0)))/2),3),"")</f>
        <v/>
      </c>
      <c r="Q685" s="79" t="str">
        <f t="shared" si="4"/>
        <v/>
      </c>
    </row>
    <row r="686" ht="15.0" customHeight="1">
      <c r="B686" s="81"/>
      <c r="C686" s="82"/>
      <c r="D686" s="82"/>
      <c r="E686" s="82"/>
      <c r="F686" s="84"/>
      <c r="G686" s="85"/>
      <c r="H686" s="71"/>
      <c r="I686" s="72"/>
      <c r="J686" s="73"/>
      <c r="K686" s="74"/>
      <c r="L686" s="75"/>
      <c r="M686" s="76">
        <f t="shared" si="1"/>
        <v>0</v>
      </c>
      <c r="N686" s="77" t="str">
        <f t="shared" si="2"/>
        <v/>
      </c>
      <c r="O686" s="78" t="str">
        <f t="shared" si="3"/>
        <v/>
      </c>
      <c r="P686" s="78" t="str">
        <f t="array" ref="P686">IFERROR(ROUND(IF('1.Clusters'!$H$3&lt;&gt;"",( INDEX('1.Clusters'!$C$6:$C$15,MATCH(C686,'1.Clusters'!$B$6:$B$15,0))+INDEX('1.Clusters'!$F$6:$F$15,MATCH(D686,'1.Clusters'!$E$6:$E$15,0))+INDEX('1.Clusters'!$I$6:$I$15,MATCH(E686,'1.Clusters'!$H$6:$H$15,0)))/3,( INDEX('1.Clusters'!$C$6:$C$15,MATCH(C686,'1.Clusters'!$B$6:$B$15,0))+INDEX('1.Clusters'!$F$6:$F$15,MATCH(D686,'1.Clusters'!$E$6:$E$15,0)))/2),3),"")</f>
        <v/>
      </c>
      <c r="Q686" s="79" t="str">
        <f t="shared" si="4"/>
        <v/>
      </c>
    </row>
    <row r="687" ht="15.0" customHeight="1">
      <c r="B687" s="81"/>
      <c r="C687" s="82"/>
      <c r="D687" s="82"/>
      <c r="E687" s="82"/>
      <c r="F687" s="84"/>
      <c r="G687" s="85"/>
      <c r="H687" s="71"/>
      <c r="I687" s="72"/>
      <c r="J687" s="73"/>
      <c r="K687" s="74"/>
      <c r="L687" s="75"/>
      <c r="M687" s="76">
        <f t="shared" si="1"/>
        <v>0</v>
      </c>
      <c r="N687" s="77" t="str">
        <f t="shared" si="2"/>
        <v/>
      </c>
      <c r="O687" s="78" t="str">
        <f t="shared" si="3"/>
        <v/>
      </c>
      <c r="P687" s="78" t="str">
        <f t="array" ref="P687">IFERROR(ROUND(IF('1.Clusters'!$H$3&lt;&gt;"",( INDEX('1.Clusters'!$C$6:$C$15,MATCH(C687,'1.Clusters'!$B$6:$B$15,0))+INDEX('1.Clusters'!$F$6:$F$15,MATCH(D687,'1.Clusters'!$E$6:$E$15,0))+INDEX('1.Clusters'!$I$6:$I$15,MATCH(E687,'1.Clusters'!$H$6:$H$15,0)))/3,( INDEX('1.Clusters'!$C$6:$C$15,MATCH(C687,'1.Clusters'!$B$6:$B$15,0))+INDEX('1.Clusters'!$F$6:$F$15,MATCH(D687,'1.Clusters'!$E$6:$E$15,0)))/2),3),"")</f>
        <v/>
      </c>
      <c r="Q687" s="79" t="str">
        <f t="shared" si="4"/>
        <v/>
      </c>
    </row>
    <row r="688" ht="15.0" customHeight="1">
      <c r="B688" s="81"/>
      <c r="C688" s="82"/>
      <c r="D688" s="82"/>
      <c r="E688" s="82"/>
      <c r="F688" s="84"/>
      <c r="G688" s="85"/>
      <c r="H688" s="71"/>
      <c r="I688" s="72"/>
      <c r="J688" s="73"/>
      <c r="K688" s="74"/>
      <c r="L688" s="75"/>
      <c r="M688" s="76">
        <f t="shared" si="1"/>
        <v>0</v>
      </c>
      <c r="N688" s="77" t="str">
        <f t="shared" si="2"/>
        <v/>
      </c>
      <c r="O688" s="78" t="str">
        <f t="shared" si="3"/>
        <v/>
      </c>
      <c r="P688" s="78" t="str">
        <f t="array" ref="P688">IFERROR(ROUND(IF('1.Clusters'!$H$3&lt;&gt;"",( INDEX('1.Clusters'!$C$6:$C$15,MATCH(C688,'1.Clusters'!$B$6:$B$15,0))+INDEX('1.Clusters'!$F$6:$F$15,MATCH(D688,'1.Clusters'!$E$6:$E$15,0))+INDEX('1.Clusters'!$I$6:$I$15,MATCH(E688,'1.Clusters'!$H$6:$H$15,0)))/3,( INDEX('1.Clusters'!$C$6:$C$15,MATCH(C688,'1.Clusters'!$B$6:$B$15,0))+INDEX('1.Clusters'!$F$6:$F$15,MATCH(D688,'1.Clusters'!$E$6:$E$15,0)))/2),3),"")</f>
        <v/>
      </c>
      <c r="Q688" s="79" t="str">
        <f t="shared" si="4"/>
        <v/>
      </c>
    </row>
    <row r="689" ht="15.0" customHeight="1">
      <c r="B689" s="81"/>
      <c r="C689" s="82"/>
      <c r="D689" s="82"/>
      <c r="E689" s="82"/>
      <c r="F689" s="84"/>
      <c r="G689" s="85"/>
      <c r="H689" s="71"/>
      <c r="I689" s="72"/>
      <c r="J689" s="73"/>
      <c r="K689" s="74"/>
      <c r="L689" s="75"/>
      <c r="M689" s="76">
        <f t="shared" si="1"/>
        <v>0</v>
      </c>
      <c r="N689" s="77" t="str">
        <f t="shared" si="2"/>
        <v/>
      </c>
      <c r="O689" s="78" t="str">
        <f t="shared" si="3"/>
        <v/>
      </c>
      <c r="P689" s="78" t="str">
        <f t="array" ref="P689">IFERROR(ROUND(IF('1.Clusters'!$H$3&lt;&gt;"",( INDEX('1.Clusters'!$C$6:$C$15,MATCH(C689,'1.Clusters'!$B$6:$B$15,0))+INDEX('1.Clusters'!$F$6:$F$15,MATCH(D689,'1.Clusters'!$E$6:$E$15,0))+INDEX('1.Clusters'!$I$6:$I$15,MATCH(E689,'1.Clusters'!$H$6:$H$15,0)))/3,( INDEX('1.Clusters'!$C$6:$C$15,MATCH(C689,'1.Clusters'!$B$6:$B$15,0))+INDEX('1.Clusters'!$F$6:$F$15,MATCH(D689,'1.Clusters'!$E$6:$E$15,0)))/2),3),"")</f>
        <v/>
      </c>
      <c r="Q689" s="79" t="str">
        <f t="shared" si="4"/>
        <v/>
      </c>
    </row>
    <row r="690" ht="15.0" customHeight="1">
      <c r="B690" s="81"/>
      <c r="C690" s="82"/>
      <c r="D690" s="82"/>
      <c r="E690" s="82"/>
      <c r="F690" s="84"/>
      <c r="G690" s="85"/>
      <c r="H690" s="71"/>
      <c r="I690" s="72"/>
      <c r="J690" s="73"/>
      <c r="K690" s="74"/>
      <c r="L690" s="75"/>
      <c r="M690" s="76">
        <f t="shared" si="1"/>
        <v>0</v>
      </c>
      <c r="N690" s="77" t="str">
        <f t="shared" si="2"/>
        <v/>
      </c>
      <c r="O690" s="78" t="str">
        <f t="shared" si="3"/>
        <v/>
      </c>
      <c r="P690" s="78" t="str">
        <f t="array" ref="P690">IFERROR(ROUND(IF('1.Clusters'!$H$3&lt;&gt;"",( INDEX('1.Clusters'!$C$6:$C$15,MATCH(C690,'1.Clusters'!$B$6:$B$15,0))+INDEX('1.Clusters'!$F$6:$F$15,MATCH(D690,'1.Clusters'!$E$6:$E$15,0))+INDEX('1.Clusters'!$I$6:$I$15,MATCH(E690,'1.Clusters'!$H$6:$H$15,0)))/3,( INDEX('1.Clusters'!$C$6:$C$15,MATCH(C690,'1.Clusters'!$B$6:$B$15,0))+INDEX('1.Clusters'!$F$6:$F$15,MATCH(D690,'1.Clusters'!$E$6:$E$15,0)))/2),3),"")</f>
        <v/>
      </c>
      <c r="Q690" s="79" t="str">
        <f t="shared" si="4"/>
        <v/>
      </c>
    </row>
    <row r="691" ht="15.0" customHeight="1">
      <c r="B691" s="81"/>
      <c r="C691" s="82"/>
      <c r="D691" s="82"/>
      <c r="E691" s="82"/>
      <c r="F691" s="84"/>
      <c r="G691" s="85"/>
      <c r="H691" s="71"/>
      <c r="I691" s="72"/>
      <c r="J691" s="73"/>
      <c r="K691" s="74"/>
      <c r="L691" s="75"/>
      <c r="M691" s="76">
        <f t="shared" si="1"/>
        <v>0</v>
      </c>
      <c r="N691" s="77" t="str">
        <f t="shared" si="2"/>
        <v/>
      </c>
      <c r="O691" s="78" t="str">
        <f t="shared" si="3"/>
        <v/>
      </c>
      <c r="P691" s="78" t="str">
        <f t="array" ref="P691">IFERROR(ROUND(IF('1.Clusters'!$H$3&lt;&gt;"",( INDEX('1.Clusters'!$C$6:$C$15,MATCH(C691,'1.Clusters'!$B$6:$B$15,0))+INDEX('1.Clusters'!$F$6:$F$15,MATCH(D691,'1.Clusters'!$E$6:$E$15,0))+INDEX('1.Clusters'!$I$6:$I$15,MATCH(E691,'1.Clusters'!$H$6:$H$15,0)))/3,( INDEX('1.Clusters'!$C$6:$C$15,MATCH(C691,'1.Clusters'!$B$6:$B$15,0))+INDEX('1.Clusters'!$F$6:$F$15,MATCH(D691,'1.Clusters'!$E$6:$E$15,0)))/2),3),"")</f>
        <v/>
      </c>
      <c r="Q691" s="79" t="str">
        <f t="shared" si="4"/>
        <v/>
      </c>
    </row>
    <row r="692" ht="15.0" customHeight="1">
      <c r="B692" s="81"/>
      <c r="C692" s="82"/>
      <c r="D692" s="82"/>
      <c r="E692" s="82"/>
      <c r="F692" s="84"/>
      <c r="G692" s="85"/>
      <c r="H692" s="71"/>
      <c r="I692" s="72"/>
      <c r="J692" s="73"/>
      <c r="K692" s="74"/>
      <c r="L692" s="75"/>
      <c r="M692" s="76">
        <f t="shared" si="1"/>
        <v>0</v>
      </c>
      <c r="N692" s="77" t="str">
        <f t="shared" si="2"/>
        <v/>
      </c>
      <c r="O692" s="78" t="str">
        <f t="shared" si="3"/>
        <v/>
      </c>
      <c r="P692" s="78" t="str">
        <f t="array" ref="P692">IFERROR(ROUND(IF('1.Clusters'!$H$3&lt;&gt;"",( INDEX('1.Clusters'!$C$6:$C$15,MATCH(C692,'1.Clusters'!$B$6:$B$15,0))+INDEX('1.Clusters'!$F$6:$F$15,MATCH(D692,'1.Clusters'!$E$6:$E$15,0))+INDEX('1.Clusters'!$I$6:$I$15,MATCH(E692,'1.Clusters'!$H$6:$H$15,0)))/3,( INDEX('1.Clusters'!$C$6:$C$15,MATCH(C692,'1.Clusters'!$B$6:$B$15,0))+INDEX('1.Clusters'!$F$6:$F$15,MATCH(D692,'1.Clusters'!$E$6:$E$15,0)))/2),3),"")</f>
        <v/>
      </c>
      <c r="Q692" s="79" t="str">
        <f t="shared" si="4"/>
        <v/>
      </c>
    </row>
    <row r="693" ht="15.0" customHeight="1">
      <c r="B693" s="81"/>
      <c r="C693" s="82"/>
      <c r="D693" s="82"/>
      <c r="E693" s="82"/>
      <c r="F693" s="84"/>
      <c r="G693" s="85"/>
      <c r="H693" s="71"/>
      <c r="I693" s="72"/>
      <c r="J693" s="73"/>
      <c r="K693" s="74"/>
      <c r="L693" s="75"/>
      <c r="M693" s="76">
        <f t="shared" si="1"/>
        <v>0</v>
      </c>
      <c r="N693" s="77" t="str">
        <f t="shared" si="2"/>
        <v/>
      </c>
      <c r="O693" s="78" t="str">
        <f t="shared" si="3"/>
        <v/>
      </c>
      <c r="P693" s="78" t="str">
        <f t="array" ref="P693">IFERROR(ROUND(IF('1.Clusters'!$H$3&lt;&gt;"",( INDEX('1.Clusters'!$C$6:$C$15,MATCH(C693,'1.Clusters'!$B$6:$B$15,0))+INDEX('1.Clusters'!$F$6:$F$15,MATCH(D693,'1.Clusters'!$E$6:$E$15,0))+INDEX('1.Clusters'!$I$6:$I$15,MATCH(E693,'1.Clusters'!$H$6:$H$15,0)))/3,( INDEX('1.Clusters'!$C$6:$C$15,MATCH(C693,'1.Clusters'!$B$6:$B$15,0))+INDEX('1.Clusters'!$F$6:$F$15,MATCH(D693,'1.Clusters'!$E$6:$E$15,0)))/2),3),"")</f>
        <v/>
      </c>
      <c r="Q693" s="79" t="str">
        <f t="shared" si="4"/>
        <v/>
      </c>
    </row>
    <row r="694" ht="15.0" customHeight="1">
      <c r="B694" s="81"/>
      <c r="C694" s="82"/>
      <c r="D694" s="82"/>
      <c r="E694" s="82"/>
      <c r="F694" s="84"/>
      <c r="G694" s="85"/>
      <c r="H694" s="71"/>
      <c r="I694" s="72"/>
      <c r="J694" s="73"/>
      <c r="K694" s="74"/>
      <c r="L694" s="75"/>
      <c r="M694" s="76">
        <f t="shared" si="1"/>
        <v>0</v>
      </c>
      <c r="N694" s="77" t="str">
        <f t="shared" si="2"/>
        <v/>
      </c>
      <c r="O694" s="78" t="str">
        <f t="shared" si="3"/>
        <v/>
      </c>
      <c r="P694" s="78" t="str">
        <f t="array" ref="P694">IFERROR(ROUND(IF('1.Clusters'!$H$3&lt;&gt;"",( INDEX('1.Clusters'!$C$6:$C$15,MATCH(C694,'1.Clusters'!$B$6:$B$15,0))+INDEX('1.Clusters'!$F$6:$F$15,MATCH(D694,'1.Clusters'!$E$6:$E$15,0))+INDEX('1.Clusters'!$I$6:$I$15,MATCH(E694,'1.Clusters'!$H$6:$H$15,0)))/3,( INDEX('1.Clusters'!$C$6:$C$15,MATCH(C694,'1.Clusters'!$B$6:$B$15,0))+INDEX('1.Clusters'!$F$6:$F$15,MATCH(D694,'1.Clusters'!$E$6:$E$15,0)))/2),3),"")</f>
        <v/>
      </c>
      <c r="Q694" s="79" t="str">
        <f t="shared" si="4"/>
        <v/>
      </c>
    </row>
    <row r="695" ht="15.0" customHeight="1">
      <c r="B695" s="81"/>
      <c r="C695" s="82"/>
      <c r="D695" s="82"/>
      <c r="E695" s="82"/>
      <c r="F695" s="84"/>
      <c r="G695" s="85"/>
      <c r="H695" s="71"/>
      <c r="I695" s="72"/>
      <c r="J695" s="73"/>
      <c r="K695" s="74"/>
      <c r="L695" s="75"/>
      <c r="M695" s="76">
        <f t="shared" si="1"/>
        <v>0</v>
      </c>
      <c r="N695" s="77" t="str">
        <f t="shared" si="2"/>
        <v/>
      </c>
      <c r="O695" s="78" t="str">
        <f t="shared" si="3"/>
        <v/>
      </c>
      <c r="P695" s="78" t="str">
        <f t="array" ref="P695">IFERROR(ROUND(IF('1.Clusters'!$H$3&lt;&gt;"",( INDEX('1.Clusters'!$C$6:$C$15,MATCH(C695,'1.Clusters'!$B$6:$B$15,0))+INDEX('1.Clusters'!$F$6:$F$15,MATCH(D695,'1.Clusters'!$E$6:$E$15,0))+INDEX('1.Clusters'!$I$6:$I$15,MATCH(E695,'1.Clusters'!$H$6:$H$15,0)))/3,( INDEX('1.Clusters'!$C$6:$C$15,MATCH(C695,'1.Clusters'!$B$6:$B$15,0))+INDEX('1.Clusters'!$F$6:$F$15,MATCH(D695,'1.Clusters'!$E$6:$E$15,0)))/2),3),"")</f>
        <v/>
      </c>
      <c r="Q695" s="79" t="str">
        <f t="shared" si="4"/>
        <v/>
      </c>
    </row>
    <row r="696" ht="15.0" customHeight="1">
      <c r="B696" s="81"/>
      <c r="C696" s="82"/>
      <c r="D696" s="82"/>
      <c r="E696" s="82"/>
      <c r="F696" s="84"/>
      <c r="G696" s="85"/>
      <c r="H696" s="71"/>
      <c r="I696" s="72"/>
      <c r="J696" s="73"/>
      <c r="K696" s="74"/>
      <c r="L696" s="75"/>
      <c r="M696" s="76">
        <f t="shared" si="1"/>
        <v>0</v>
      </c>
      <c r="N696" s="77" t="str">
        <f t="shared" si="2"/>
        <v/>
      </c>
      <c r="O696" s="78" t="str">
        <f t="shared" si="3"/>
        <v/>
      </c>
      <c r="P696" s="78" t="str">
        <f t="array" ref="P696">IFERROR(ROUND(IF('1.Clusters'!$H$3&lt;&gt;"",( INDEX('1.Clusters'!$C$6:$C$15,MATCH(C696,'1.Clusters'!$B$6:$B$15,0))+INDEX('1.Clusters'!$F$6:$F$15,MATCH(D696,'1.Clusters'!$E$6:$E$15,0))+INDEX('1.Clusters'!$I$6:$I$15,MATCH(E696,'1.Clusters'!$H$6:$H$15,0)))/3,( INDEX('1.Clusters'!$C$6:$C$15,MATCH(C696,'1.Clusters'!$B$6:$B$15,0))+INDEX('1.Clusters'!$F$6:$F$15,MATCH(D696,'1.Clusters'!$E$6:$E$15,0)))/2),3),"")</f>
        <v/>
      </c>
      <c r="Q696" s="79" t="str">
        <f t="shared" si="4"/>
        <v/>
      </c>
    </row>
    <row r="697" ht="15.0" customHeight="1">
      <c r="B697" s="81"/>
      <c r="C697" s="82"/>
      <c r="D697" s="82"/>
      <c r="E697" s="82"/>
      <c r="F697" s="84"/>
      <c r="G697" s="85"/>
      <c r="H697" s="71"/>
      <c r="I697" s="72"/>
      <c r="J697" s="73"/>
      <c r="K697" s="74"/>
      <c r="L697" s="75"/>
      <c r="M697" s="76">
        <f t="shared" si="1"/>
        <v>0</v>
      </c>
      <c r="N697" s="77" t="str">
        <f t="shared" si="2"/>
        <v/>
      </c>
      <c r="O697" s="78" t="str">
        <f t="shared" si="3"/>
        <v/>
      </c>
      <c r="P697" s="78" t="str">
        <f t="array" ref="P697">IFERROR(ROUND(IF('1.Clusters'!$H$3&lt;&gt;"",( INDEX('1.Clusters'!$C$6:$C$15,MATCH(C697,'1.Clusters'!$B$6:$B$15,0))+INDEX('1.Clusters'!$F$6:$F$15,MATCH(D697,'1.Clusters'!$E$6:$E$15,0))+INDEX('1.Clusters'!$I$6:$I$15,MATCH(E697,'1.Clusters'!$H$6:$H$15,0)))/3,( INDEX('1.Clusters'!$C$6:$C$15,MATCH(C697,'1.Clusters'!$B$6:$B$15,0))+INDEX('1.Clusters'!$F$6:$F$15,MATCH(D697,'1.Clusters'!$E$6:$E$15,0)))/2),3),"")</f>
        <v/>
      </c>
      <c r="Q697" s="79" t="str">
        <f t="shared" si="4"/>
        <v/>
      </c>
    </row>
    <row r="698" ht="15.0" customHeight="1">
      <c r="B698" s="81"/>
      <c r="C698" s="82"/>
      <c r="D698" s="82"/>
      <c r="E698" s="82"/>
      <c r="F698" s="84"/>
      <c r="G698" s="85"/>
      <c r="H698" s="71"/>
      <c r="I698" s="72"/>
      <c r="J698" s="73"/>
      <c r="K698" s="74"/>
      <c r="L698" s="75"/>
      <c r="M698" s="76">
        <f t="shared" si="1"/>
        <v>0</v>
      </c>
      <c r="N698" s="77" t="str">
        <f t="shared" si="2"/>
        <v/>
      </c>
      <c r="O698" s="78" t="str">
        <f t="shared" si="3"/>
        <v/>
      </c>
      <c r="P698" s="78" t="str">
        <f t="array" ref="P698">IFERROR(ROUND(IF('1.Clusters'!$H$3&lt;&gt;"",( INDEX('1.Clusters'!$C$6:$C$15,MATCH(C698,'1.Clusters'!$B$6:$B$15,0))+INDEX('1.Clusters'!$F$6:$F$15,MATCH(D698,'1.Clusters'!$E$6:$E$15,0))+INDEX('1.Clusters'!$I$6:$I$15,MATCH(E698,'1.Clusters'!$H$6:$H$15,0)))/3,( INDEX('1.Clusters'!$C$6:$C$15,MATCH(C698,'1.Clusters'!$B$6:$B$15,0))+INDEX('1.Clusters'!$F$6:$F$15,MATCH(D698,'1.Clusters'!$E$6:$E$15,0)))/2),3),"")</f>
        <v/>
      </c>
      <c r="Q698" s="79" t="str">
        <f t="shared" si="4"/>
        <v/>
      </c>
    </row>
    <row r="699" ht="15.0" customHeight="1">
      <c r="B699" s="81"/>
      <c r="C699" s="82"/>
      <c r="D699" s="82"/>
      <c r="E699" s="82"/>
      <c r="F699" s="84"/>
      <c r="G699" s="85"/>
      <c r="H699" s="71"/>
      <c r="I699" s="72"/>
      <c r="J699" s="73"/>
      <c r="K699" s="74"/>
      <c r="L699" s="75"/>
      <c r="M699" s="76">
        <f t="shared" si="1"/>
        <v>0</v>
      </c>
      <c r="N699" s="77" t="str">
        <f t="shared" si="2"/>
        <v/>
      </c>
      <c r="O699" s="78" t="str">
        <f t="shared" si="3"/>
        <v/>
      </c>
      <c r="P699" s="78" t="str">
        <f t="array" ref="P699">IFERROR(ROUND(IF('1.Clusters'!$H$3&lt;&gt;"",( INDEX('1.Clusters'!$C$6:$C$15,MATCH(C699,'1.Clusters'!$B$6:$B$15,0))+INDEX('1.Clusters'!$F$6:$F$15,MATCH(D699,'1.Clusters'!$E$6:$E$15,0))+INDEX('1.Clusters'!$I$6:$I$15,MATCH(E699,'1.Clusters'!$H$6:$H$15,0)))/3,( INDEX('1.Clusters'!$C$6:$C$15,MATCH(C699,'1.Clusters'!$B$6:$B$15,0))+INDEX('1.Clusters'!$F$6:$F$15,MATCH(D699,'1.Clusters'!$E$6:$E$15,0)))/2),3),"")</f>
        <v/>
      </c>
      <c r="Q699" s="79" t="str">
        <f t="shared" si="4"/>
        <v/>
      </c>
    </row>
    <row r="700" ht="15.0" customHeight="1">
      <c r="B700" s="81"/>
      <c r="C700" s="82"/>
      <c r="D700" s="82"/>
      <c r="E700" s="82"/>
      <c r="F700" s="84"/>
      <c r="G700" s="85"/>
      <c r="H700" s="71"/>
      <c r="I700" s="72"/>
      <c r="J700" s="73"/>
      <c r="K700" s="74"/>
      <c r="L700" s="75"/>
      <c r="M700" s="76">
        <f t="shared" si="1"/>
        <v>0</v>
      </c>
      <c r="N700" s="77" t="str">
        <f t="shared" si="2"/>
        <v/>
      </c>
      <c r="O700" s="78" t="str">
        <f t="shared" si="3"/>
        <v/>
      </c>
      <c r="P700" s="78" t="str">
        <f t="array" ref="P700">IFERROR(ROUND(IF('1.Clusters'!$H$3&lt;&gt;"",( INDEX('1.Clusters'!$C$6:$C$15,MATCH(C700,'1.Clusters'!$B$6:$B$15,0))+INDEX('1.Clusters'!$F$6:$F$15,MATCH(D700,'1.Clusters'!$E$6:$E$15,0))+INDEX('1.Clusters'!$I$6:$I$15,MATCH(E700,'1.Clusters'!$H$6:$H$15,0)))/3,( INDEX('1.Clusters'!$C$6:$C$15,MATCH(C700,'1.Clusters'!$B$6:$B$15,0))+INDEX('1.Clusters'!$F$6:$F$15,MATCH(D700,'1.Clusters'!$E$6:$E$15,0)))/2),3),"")</f>
        <v/>
      </c>
      <c r="Q700" s="79" t="str">
        <f t="shared" si="4"/>
        <v/>
      </c>
    </row>
    <row r="701" ht="15.0" customHeight="1">
      <c r="B701" s="81"/>
      <c r="C701" s="82"/>
      <c r="D701" s="82"/>
      <c r="E701" s="82"/>
      <c r="F701" s="84"/>
      <c r="G701" s="85"/>
      <c r="H701" s="71"/>
      <c r="I701" s="72"/>
      <c r="J701" s="73"/>
      <c r="K701" s="74"/>
      <c r="L701" s="75"/>
      <c r="M701" s="76">
        <f t="shared" si="1"/>
        <v>0</v>
      </c>
      <c r="N701" s="77" t="str">
        <f t="shared" si="2"/>
        <v/>
      </c>
      <c r="O701" s="78" t="str">
        <f t="shared" si="3"/>
        <v/>
      </c>
      <c r="P701" s="78" t="str">
        <f t="array" ref="P701">IFERROR(ROUND(IF('1.Clusters'!$H$3&lt;&gt;"",( INDEX('1.Clusters'!$C$6:$C$15,MATCH(C701,'1.Clusters'!$B$6:$B$15,0))+INDEX('1.Clusters'!$F$6:$F$15,MATCH(D701,'1.Clusters'!$E$6:$E$15,0))+INDEX('1.Clusters'!$I$6:$I$15,MATCH(E701,'1.Clusters'!$H$6:$H$15,0)))/3,( INDEX('1.Clusters'!$C$6:$C$15,MATCH(C701,'1.Clusters'!$B$6:$B$15,0))+INDEX('1.Clusters'!$F$6:$F$15,MATCH(D701,'1.Clusters'!$E$6:$E$15,0)))/2),3),"")</f>
        <v/>
      </c>
      <c r="Q701" s="79" t="str">
        <f t="shared" si="4"/>
        <v/>
      </c>
    </row>
    <row r="702" ht="15.0" customHeight="1">
      <c r="B702" s="81"/>
      <c r="C702" s="82"/>
      <c r="D702" s="82"/>
      <c r="E702" s="82"/>
      <c r="F702" s="84"/>
      <c r="G702" s="85"/>
      <c r="H702" s="71"/>
      <c r="I702" s="72"/>
      <c r="J702" s="73"/>
      <c r="K702" s="74"/>
      <c r="L702" s="75"/>
      <c r="M702" s="76">
        <f t="shared" si="1"/>
        <v>0</v>
      </c>
      <c r="N702" s="77" t="str">
        <f t="shared" si="2"/>
        <v/>
      </c>
      <c r="O702" s="78" t="str">
        <f t="shared" si="3"/>
        <v/>
      </c>
      <c r="P702" s="78" t="str">
        <f t="array" ref="P702">IFERROR(ROUND(IF('1.Clusters'!$H$3&lt;&gt;"",( INDEX('1.Clusters'!$C$6:$C$15,MATCH(C702,'1.Clusters'!$B$6:$B$15,0))+INDEX('1.Clusters'!$F$6:$F$15,MATCH(D702,'1.Clusters'!$E$6:$E$15,0))+INDEX('1.Clusters'!$I$6:$I$15,MATCH(E702,'1.Clusters'!$H$6:$H$15,0)))/3,( INDEX('1.Clusters'!$C$6:$C$15,MATCH(C702,'1.Clusters'!$B$6:$B$15,0))+INDEX('1.Clusters'!$F$6:$F$15,MATCH(D702,'1.Clusters'!$E$6:$E$15,0)))/2),3),"")</f>
        <v/>
      </c>
      <c r="Q702" s="79" t="str">
        <f t="shared" si="4"/>
        <v/>
      </c>
    </row>
    <row r="703" ht="15.0" customHeight="1">
      <c r="B703" s="81"/>
      <c r="C703" s="82"/>
      <c r="D703" s="82"/>
      <c r="E703" s="82"/>
      <c r="F703" s="84"/>
      <c r="G703" s="85"/>
      <c r="H703" s="71"/>
      <c r="I703" s="72"/>
      <c r="J703" s="73"/>
      <c r="K703" s="74"/>
      <c r="L703" s="75"/>
      <c r="M703" s="76">
        <f t="shared" si="1"/>
        <v>0</v>
      </c>
      <c r="N703" s="77" t="str">
        <f t="shared" si="2"/>
        <v/>
      </c>
      <c r="O703" s="78" t="str">
        <f t="shared" si="3"/>
        <v/>
      </c>
      <c r="P703" s="78" t="str">
        <f t="array" ref="P703">IFERROR(ROUND(IF('1.Clusters'!$H$3&lt;&gt;"",( INDEX('1.Clusters'!$C$6:$C$15,MATCH(C703,'1.Clusters'!$B$6:$B$15,0))+INDEX('1.Clusters'!$F$6:$F$15,MATCH(D703,'1.Clusters'!$E$6:$E$15,0))+INDEX('1.Clusters'!$I$6:$I$15,MATCH(E703,'1.Clusters'!$H$6:$H$15,0)))/3,( INDEX('1.Clusters'!$C$6:$C$15,MATCH(C703,'1.Clusters'!$B$6:$B$15,0))+INDEX('1.Clusters'!$F$6:$F$15,MATCH(D703,'1.Clusters'!$E$6:$E$15,0)))/2),3),"")</f>
        <v/>
      </c>
      <c r="Q703" s="79" t="str">
        <f t="shared" si="4"/>
        <v/>
      </c>
    </row>
    <row r="704" ht="15.0" customHeight="1">
      <c r="B704" s="81"/>
      <c r="C704" s="82"/>
      <c r="D704" s="82"/>
      <c r="E704" s="82"/>
      <c r="F704" s="84"/>
      <c r="G704" s="85"/>
      <c r="H704" s="71"/>
      <c r="I704" s="72"/>
      <c r="J704" s="73"/>
      <c r="K704" s="74"/>
      <c r="L704" s="75"/>
      <c r="M704" s="76">
        <f t="shared" si="1"/>
        <v>0</v>
      </c>
      <c r="N704" s="77" t="str">
        <f t="shared" si="2"/>
        <v/>
      </c>
      <c r="O704" s="78" t="str">
        <f t="shared" si="3"/>
        <v/>
      </c>
      <c r="P704" s="78" t="str">
        <f t="array" ref="P704">IFERROR(ROUND(IF('1.Clusters'!$H$3&lt;&gt;"",( INDEX('1.Clusters'!$C$6:$C$15,MATCH(C704,'1.Clusters'!$B$6:$B$15,0))+INDEX('1.Clusters'!$F$6:$F$15,MATCH(D704,'1.Clusters'!$E$6:$E$15,0))+INDEX('1.Clusters'!$I$6:$I$15,MATCH(E704,'1.Clusters'!$H$6:$H$15,0)))/3,( INDEX('1.Clusters'!$C$6:$C$15,MATCH(C704,'1.Clusters'!$B$6:$B$15,0))+INDEX('1.Clusters'!$F$6:$F$15,MATCH(D704,'1.Clusters'!$E$6:$E$15,0)))/2),3),"")</f>
        <v/>
      </c>
      <c r="Q704" s="79" t="str">
        <f t="shared" si="4"/>
        <v/>
      </c>
    </row>
    <row r="705" ht="15.0" customHeight="1">
      <c r="B705" s="81"/>
      <c r="C705" s="82"/>
      <c r="D705" s="82"/>
      <c r="E705" s="82"/>
      <c r="F705" s="84"/>
      <c r="G705" s="85"/>
      <c r="H705" s="71"/>
      <c r="I705" s="72"/>
      <c r="J705" s="73"/>
      <c r="K705" s="74"/>
      <c r="L705" s="75"/>
      <c r="M705" s="76">
        <f t="shared" si="1"/>
        <v>0</v>
      </c>
      <c r="N705" s="77" t="str">
        <f t="shared" si="2"/>
        <v/>
      </c>
      <c r="O705" s="78" t="str">
        <f t="shared" si="3"/>
        <v/>
      </c>
      <c r="P705" s="78" t="str">
        <f t="array" ref="P705">IFERROR(ROUND(IF('1.Clusters'!$H$3&lt;&gt;"",( INDEX('1.Clusters'!$C$6:$C$15,MATCH(C705,'1.Clusters'!$B$6:$B$15,0))+INDEX('1.Clusters'!$F$6:$F$15,MATCH(D705,'1.Clusters'!$E$6:$E$15,0))+INDEX('1.Clusters'!$I$6:$I$15,MATCH(E705,'1.Clusters'!$H$6:$H$15,0)))/3,( INDEX('1.Clusters'!$C$6:$C$15,MATCH(C705,'1.Clusters'!$B$6:$B$15,0))+INDEX('1.Clusters'!$F$6:$F$15,MATCH(D705,'1.Clusters'!$E$6:$E$15,0)))/2),3),"")</f>
        <v/>
      </c>
      <c r="Q705" s="79" t="str">
        <f t="shared" si="4"/>
        <v/>
      </c>
    </row>
    <row r="706" ht="15.0" customHeight="1">
      <c r="B706" s="81"/>
      <c r="C706" s="82"/>
      <c r="D706" s="82"/>
      <c r="E706" s="82"/>
      <c r="F706" s="84"/>
      <c r="G706" s="85"/>
      <c r="H706" s="71"/>
      <c r="I706" s="72"/>
      <c r="J706" s="73"/>
      <c r="K706" s="74"/>
      <c r="L706" s="75"/>
      <c r="M706" s="76">
        <f t="shared" si="1"/>
        <v>0</v>
      </c>
      <c r="N706" s="77" t="str">
        <f t="shared" si="2"/>
        <v/>
      </c>
      <c r="O706" s="78" t="str">
        <f t="shared" si="3"/>
        <v/>
      </c>
      <c r="P706" s="78" t="str">
        <f t="array" ref="P706">IFERROR(ROUND(IF('1.Clusters'!$H$3&lt;&gt;"",( INDEX('1.Clusters'!$C$6:$C$15,MATCH(C706,'1.Clusters'!$B$6:$B$15,0))+INDEX('1.Clusters'!$F$6:$F$15,MATCH(D706,'1.Clusters'!$E$6:$E$15,0))+INDEX('1.Clusters'!$I$6:$I$15,MATCH(E706,'1.Clusters'!$H$6:$H$15,0)))/3,( INDEX('1.Clusters'!$C$6:$C$15,MATCH(C706,'1.Clusters'!$B$6:$B$15,0))+INDEX('1.Clusters'!$F$6:$F$15,MATCH(D706,'1.Clusters'!$E$6:$E$15,0)))/2),3),"")</f>
        <v/>
      </c>
      <c r="Q706" s="79" t="str">
        <f t="shared" si="4"/>
        <v/>
      </c>
    </row>
    <row r="707" ht="15.0" customHeight="1">
      <c r="B707" s="81"/>
      <c r="C707" s="82"/>
      <c r="D707" s="82"/>
      <c r="E707" s="82"/>
      <c r="F707" s="84"/>
      <c r="G707" s="85"/>
      <c r="H707" s="71"/>
      <c r="I707" s="72"/>
      <c r="J707" s="73"/>
      <c r="K707" s="74"/>
      <c r="L707" s="75"/>
      <c r="M707" s="76">
        <f t="shared" si="1"/>
        <v>0</v>
      </c>
      <c r="N707" s="77" t="str">
        <f t="shared" si="2"/>
        <v/>
      </c>
      <c r="O707" s="78" t="str">
        <f t="shared" si="3"/>
        <v/>
      </c>
      <c r="P707" s="78" t="str">
        <f t="array" ref="P707">IFERROR(ROUND(IF('1.Clusters'!$H$3&lt;&gt;"",( INDEX('1.Clusters'!$C$6:$C$15,MATCH(C707,'1.Clusters'!$B$6:$B$15,0))+INDEX('1.Clusters'!$F$6:$F$15,MATCH(D707,'1.Clusters'!$E$6:$E$15,0))+INDEX('1.Clusters'!$I$6:$I$15,MATCH(E707,'1.Clusters'!$H$6:$H$15,0)))/3,( INDEX('1.Clusters'!$C$6:$C$15,MATCH(C707,'1.Clusters'!$B$6:$B$15,0))+INDEX('1.Clusters'!$F$6:$F$15,MATCH(D707,'1.Clusters'!$E$6:$E$15,0)))/2),3),"")</f>
        <v/>
      </c>
      <c r="Q707" s="79" t="str">
        <f t="shared" si="4"/>
        <v/>
      </c>
    </row>
    <row r="708" ht="15.0" customHeight="1">
      <c r="B708" s="81"/>
      <c r="C708" s="82"/>
      <c r="D708" s="82"/>
      <c r="E708" s="82"/>
      <c r="F708" s="84"/>
      <c r="G708" s="85"/>
      <c r="H708" s="71"/>
      <c r="I708" s="72"/>
      <c r="J708" s="73"/>
      <c r="K708" s="74"/>
      <c r="L708" s="75"/>
      <c r="M708" s="76">
        <f t="shared" si="1"/>
        <v>0</v>
      </c>
      <c r="N708" s="77" t="str">
        <f t="shared" si="2"/>
        <v/>
      </c>
      <c r="O708" s="78" t="str">
        <f t="shared" si="3"/>
        <v/>
      </c>
      <c r="P708" s="78" t="str">
        <f t="array" ref="P708">IFERROR(ROUND(IF('1.Clusters'!$H$3&lt;&gt;"",( INDEX('1.Clusters'!$C$6:$C$15,MATCH(C708,'1.Clusters'!$B$6:$B$15,0))+INDEX('1.Clusters'!$F$6:$F$15,MATCH(D708,'1.Clusters'!$E$6:$E$15,0))+INDEX('1.Clusters'!$I$6:$I$15,MATCH(E708,'1.Clusters'!$H$6:$H$15,0)))/3,( INDEX('1.Clusters'!$C$6:$C$15,MATCH(C708,'1.Clusters'!$B$6:$B$15,0))+INDEX('1.Clusters'!$F$6:$F$15,MATCH(D708,'1.Clusters'!$E$6:$E$15,0)))/2),3),"")</f>
        <v/>
      </c>
      <c r="Q708" s="79" t="str">
        <f t="shared" si="4"/>
        <v/>
      </c>
    </row>
    <row r="709" ht="15.0" customHeight="1">
      <c r="B709" s="81"/>
      <c r="C709" s="82"/>
      <c r="D709" s="82"/>
      <c r="E709" s="82"/>
      <c r="F709" s="84"/>
      <c r="G709" s="85"/>
      <c r="H709" s="71"/>
      <c r="I709" s="72"/>
      <c r="J709" s="73"/>
      <c r="K709" s="74"/>
      <c r="L709" s="75"/>
      <c r="M709" s="76">
        <f t="shared" si="1"/>
        <v>0</v>
      </c>
      <c r="N709" s="77" t="str">
        <f t="shared" si="2"/>
        <v/>
      </c>
      <c r="O709" s="78" t="str">
        <f t="shared" si="3"/>
        <v/>
      </c>
      <c r="P709" s="78" t="str">
        <f t="array" ref="P709">IFERROR(ROUND(IF('1.Clusters'!$H$3&lt;&gt;"",( INDEX('1.Clusters'!$C$6:$C$15,MATCH(C709,'1.Clusters'!$B$6:$B$15,0))+INDEX('1.Clusters'!$F$6:$F$15,MATCH(D709,'1.Clusters'!$E$6:$E$15,0))+INDEX('1.Clusters'!$I$6:$I$15,MATCH(E709,'1.Clusters'!$H$6:$H$15,0)))/3,( INDEX('1.Clusters'!$C$6:$C$15,MATCH(C709,'1.Clusters'!$B$6:$B$15,0))+INDEX('1.Clusters'!$F$6:$F$15,MATCH(D709,'1.Clusters'!$E$6:$E$15,0)))/2),3),"")</f>
        <v/>
      </c>
      <c r="Q709" s="79" t="str">
        <f t="shared" si="4"/>
        <v/>
      </c>
    </row>
    <row r="710" ht="15.0" customHeight="1">
      <c r="B710" s="81"/>
      <c r="C710" s="82"/>
      <c r="D710" s="82"/>
      <c r="E710" s="82"/>
      <c r="F710" s="84"/>
      <c r="G710" s="85"/>
      <c r="H710" s="71"/>
      <c r="I710" s="72"/>
      <c r="J710" s="73"/>
      <c r="K710" s="74"/>
      <c r="L710" s="75"/>
      <c r="M710" s="76">
        <f t="shared" si="1"/>
        <v>0</v>
      </c>
      <c r="N710" s="77" t="str">
        <f t="shared" si="2"/>
        <v/>
      </c>
      <c r="O710" s="78" t="str">
        <f t="shared" si="3"/>
        <v/>
      </c>
      <c r="P710" s="78" t="str">
        <f t="array" ref="P710">IFERROR(ROUND(IF('1.Clusters'!$H$3&lt;&gt;"",( INDEX('1.Clusters'!$C$6:$C$15,MATCH(C710,'1.Clusters'!$B$6:$B$15,0))+INDEX('1.Clusters'!$F$6:$F$15,MATCH(D710,'1.Clusters'!$E$6:$E$15,0))+INDEX('1.Clusters'!$I$6:$I$15,MATCH(E710,'1.Clusters'!$H$6:$H$15,0)))/3,( INDEX('1.Clusters'!$C$6:$C$15,MATCH(C710,'1.Clusters'!$B$6:$B$15,0))+INDEX('1.Clusters'!$F$6:$F$15,MATCH(D710,'1.Clusters'!$E$6:$E$15,0)))/2),3),"")</f>
        <v/>
      </c>
      <c r="Q710" s="79" t="str">
        <f t="shared" si="4"/>
        <v/>
      </c>
    </row>
    <row r="711" ht="15.0" customHeight="1">
      <c r="B711" s="81"/>
      <c r="C711" s="82"/>
      <c r="D711" s="82"/>
      <c r="E711" s="82"/>
      <c r="F711" s="84"/>
      <c r="G711" s="85"/>
      <c r="H711" s="71"/>
      <c r="I711" s="72"/>
      <c r="J711" s="73"/>
      <c r="K711" s="74"/>
      <c r="L711" s="75"/>
      <c r="M711" s="76">
        <f t="shared" si="1"/>
        <v>0</v>
      </c>
      <c r="N711" s="77" t="str">
        <f t="shared" si="2"/>
        <v/>
      </c>
      <c r="O711" s="78" t="str">
        <f t="shared" si="3"/>
        <v/>
      </c>
      <c r="P711" s="78" t="str">
        <f t="array" ref="P711">IFERROR(ROUND(IF('1.Clusters'!$H$3&lt;&gt;"",( INDEX('1.Clusters'!$C$6:$C$15,MATCH(C711,'1.Clusters'!$B$6:$B$15,0))+INDEX('1.Clusters'!$F$6:$F$15,MATCH(D711,'1.Clusters'!$E$6:$E$15,0))+INDEX('1.Clusters'!$I$6:$I$15,MATCH(E711,'1.Clusters'!$H$6:$H$15,0)))/3,( INDEX('1.Clusters'!$C$6:$C$15,MATCH(C711,'1.Clusters'!$B$6:$B$15,0))+INDEX('1.Clusters'!$F$6:$F$15,MATCH(D711,'1.Clusters'!$E$6:$E$15,0)))/2),3),"")</f>
        <v/>
      </c>
      <c r="Q711" s="79" t="str">
        <f t="shared" si="4"/>
        <v/>
      </c>
    </row>
    <row r="712" ht="15.0" customHeight="1">
      <c r="B712" s="81"/>
      <c r="C712" s="82"/>
      <c r="D712" s="82"/>
      <c r="E712" s="82"/>
      <c r="F712" s="84"/>
      <c r="G712" s="85"/>
      <c r="H712" s="71"/>
      <c r="I712" s="72"/>
      <c r="J712" s="73"/>
      <c r="K712" s="74"/>
      <c r="L712" s="75"/>
      <c r="M712" s="76">
        <f t="shared" si="1"/>
        <v>0</v>
      </c>
      <c r="N712" s="77" t="str">
        <f t="shared" si="2"/>
        <v/>
      </c>
      <c r="O712" s="78" t="str">
        <f t="shared" si="3"/>
        <v/>
      </c>
      <c r="P712" s="78" t="str">
        <f t="array" ref="P712">IFERROR(ROUND(IF('1.Clusters'!$H$3&lt;&gt;"",( INDEX('1.Clusters'!$C$6:$C$15,MATCH(C712,'1.Clusters'!$B$6:$B$15,0))+INDEX('1.Clusters'!$F$6:$F$15,MATCH(D712,'1.Clusters'!$E$6:$E$15,0))+INDEX('1.Clusters'!$I$6:$I$15,MATCH(E712,'1.Clusters'!$H$6:$H$15,0)))/3,( INDEX('1.Clusters'!$C$6:$C$15,MATCH(C712,'1.Clusters'!$B$6:$B$15,0))+INDEX('1.Clusters'!$F$6:$F$15,MATCH(D712,'1.Clusters'!$E$6:$E$15,0)))/2),3),"")</f>
        <v/>
      </c>
      <c r="Q712" s="79" t="str">
        <f t="shared" si="4"/>
        <v/>
      </c>
    </row>
    <row r="713" ht="15.0" customHeight="1">
      <c r="B713" s="81"/>
      <c r="C713" s="82"/>
      <c r="D713" s="82"/>
      <c r="E713" s="82"/>
      <c r="F713" s="84"/>
      <c r="G713" s="85"/>
      <c r="H713" s="71"/>
      <c r="I713" s="72"/>
      <c r="J713" s="73"/>
      <c r="K713" s="74"/>
      <c r="L713" s="75"/>
      <c r="M713" s="76">
        <f t="shared" si="1"/>
        <v>0</v>
      </c>
      <c r="N713" s="77" t="str">
        <f t="shared" si="2"/>
        <v/>
      </c>
      <c r="O713" s="78" t="str">
        <f t="shared" si="3"/>
        <v/>
      </c>
      <c r="P713" s="78" t="str">
        <f t="array" ref="P713">IFERROR(ROUND(IF('1.Clusters'!$H$3&lt;&gt;"",( INDEX('1.Clusters'!$C$6:$C$15,MATCH(C713,'1.Clusters'!$B$6:$B$15,0))+INDEX('1.Clusters'!$F$6:$F$15,MATCH(D713,'1.Clusters'!$E$6:$E$15,0))+INDEX('1.Clusters'!$I$6:$I$15,MATCH(E713,'1.Clusters'!$H$6:$H$15,0)))/3,( INDEX('1.Clusters'!$C$6:$C$15,MATCH(C713,'1.Clusters'!$B$6:$B$15,0))+INDEX('1.Clusters'!$F$6:$F$15,MATCH(D713,'1.Clusters'!$E$6:$E$15,0)))/2),3),"")</f>
        <v/>
      </c>
      <c r="Q713" s="79" t="str">
        <f t="shared" si="4"/>
        <v/>
      </c>
    </row>
    <row r="714" ht="15.0" customHeight="1">
      <c r="B714" s="81"/>
      <c r="C714" s="82"/>
      <c r="D714" s="82"/>
      <c r="E714" s="82"/>
      <c r="F714" s="84"/>
      <c r="G714" s="85"/>
      <c r="H714" s="71"/>
      <c r="I714" s="72"/>
      <c r="J714" s="73"/>
      <c r="K714" s="74"/>
      <c r="L714" s="75"/>
      <c r="M714" s="76">
        <f t="shared" si="1"/>
        <v>0</v>
      </c>
      <c r="N714" s="77" t="str">
        <f t="shared" si="2"/>
        <v/>
      </c>
      <c r="O714" s="78" t="str">
        <f t="shared" si="3"/>
        <v/>
      </c>
      <c r="P714" s="78" t="str">
        <f t="array" ref="P714">IFERROR(ROUND(IF('1.Clusters'!$H$3&lt;&gt;"",( INDEX('1.Clusters'!$C$6:$C$15,MATCH(C714,'1.Clusters'!$B$6:$B$15,0))+INDEX('1.Clusters'!$F$6:$F$15,MATCH(D714,'1.Clusters'!$E$6:$E$15,0))+INDEX('1.Clusters'!$I$6:$I$15,MATCH(E714,'1.Clusters'!$H$6:$H$15,0)))/3,( INDEX('1.Clusters'!$C$6:$C$15,MATCH(C714,'1.Clusters'!$B$6:$B$15,0))+INDEX('1.Clusters'!$F$6:$F$15,MATCH(D714,'1.Clusters'!$E$6:$E$15,0)))/2),3),"")</f>
        <v/>
      </c>
      <c r="Q714" s="79" t="str">
        <f t="shared" si="4"/>
        <v/>
      </c>
    </row>
    <row r="715" ht="15.0" customHeight="1">
      <c r="B715" s="81"/>
      <c r="C715" s="82"/>
      <c r="D715" s="82"/>
      <c r="E715" s="82"/>
      <c r="F715" s="84"/>
      <c r="G715" s="85"/>
      <c r="H715" s="71"/>
      <c r="I715" s="72"/>
      <c r="J715" s="73"/>
      <c r="K715" s="74"/>
      <c r="L715" s="75"/>
      <c r="M715" s="76">
        <f t="shared" si="1"/>
        <v>0</v>
      </c>
      <c r="N715" s="77" t="str">
        <f t="shared" si="2"/>
        <v/>
      </c>
      <c r="O715" s="78" t="str">
        <f t="shared" si="3"/>
        <v/>
      </c>
      <c r="P715" s="78" t="str">
        <f t="array" ref="P715">IFERROR(ROUND(IF('1.Clusters'!$H$3&lt;&gt;"",( INDEX('1.Clusters'!$C$6:$C$15,MATCH(C715,'1.Clusters'!$B$6:$B$15,0))+INDEX('1.Clusters'!$F$6:$F$15,MATCH(D715,'1.Clusters'!$E$6:$E$15,0))+INDEX('1.Clusters'!$I$6:$I$15,MATCH(E715,'1.Clusters'!$H$6:$H$15,0)))/3,( INDEX('1.Clusters'!$C$6:$C$15,MATCH(C715,'1.Clusters'!$B$6:$B$15,0))+INDEX('1.Clusters'!$F$6:$F$15,MATCH(D715,'1.Clusters'!$E$6:$E$15,0)))/2),3),"")</f>
        <v/>
      </c>
      <c r="Q715" s="79" t="str">
        <f t="shared" si="4"/>
        <v/>
      </c>
    </row>
    <row r="716" ht="15.0" customHeight="1">
      <c r="B716" s="81"/>
      <c r="C716" s="82"/>
      <c r="D716" s="82"/>
      <c r="E716" s="82"/>
      <c r="F716" s="84"/>
      <c r="G716" s="85"/>
      <c r="H716" s="71"/>
      <c r="I716" s="72"/>
      <c r="J716" s="73"/>
      <c r="K716" s="74"/>
      <c r="L716" s="75"/>
      <c r="M716" s="76">
        <f t="shared" si="1"/>
        <v>0</v>
      </c>
      <c r="N716" s="77" t="str">
        <f t="shared" si="2"/>
        <v/>
      </c>
      <c r="O716" s="78" t="str">
        <f t="shared" si="3"/>
        <v/>
      </c>
      <c r="P716" s="78" t="str">
        <f t="array" ref="P716">IFERROR(ROUND(IF('1.Clusters'!$H$3&lt;&gt;"",( INDEX('1.Clusters'!$C$6:$C$15,MATCH(C716,'1.Clusters'!$B$6:$B$15,0))+INDEX('1.Clusters'!$F$6:$F$15,MATCH(D716,'1.Clusters'!$E$6:$E$15,0))+INDEX('1.Clusters'!$I$6:$I$15,MATCH(E716,'1.Clusters'!$H$6:$H$15,0)))/3,( INDEX('1.Clusters'!$C$6:$C$15,MATCH(C716,'1.Clusters'!$B$6:$B$15,0))+INDEX('1.Clusters'!$F$6:$F$15,MATCH(D716,'1.Clusters'!$E$6:$E$15,0)))/2),3),"")</f>
        <v/>
      </c>
      <c r="Q716" s="79" t="str">
        <f t="shared" si="4"/>
        <v/>
      </c>
    </row>
    <row r="717" ht="15.0" customHeight="1">
      <c r="B717" s="81"/>
      <c r="C717" s="82"/>
      <c r="D717" s="82"/>
      <c r="E717" s="82"/>
      <c r="F717" s="84"/>
      <c r="G717" s="85"/>
      <c r="H717" s="71"/>
      <c r="I717" s="72"/>
      <c r="J717" s="73"/>
      <c r="K717" s="74"/>
      <c r="L717" s="75"/>
      <c r="M717" s="76">
        <f t="shared" si="1"/>
        <v>0</v>
      </c>
      <c r="N717" s="77" t="str">
        <f t="shared" si="2"/>
        <v/>
      </c>
      <c r="O717" s="78" t="str">
        <f t="shared" si="3"/>
        <v/>
      </c>
      <c r="P717" s="78" t="str">
        <f t="array" ref="P717">IFERROR(ROUND(IF('1.Clusters'!$H$3&lt;&gt;"",( INDEX('1.Clusters'!$C$6:$C$15,MATCH(C717,'1.Clusters'!$B$6:$B$15,0))+INDEX('1.Clusters'!$F$6:$F$15,MATCH(D717,'1.Clusters'!$E$6:$E$15,0))+INDEX('1.Clusters'!$I$6:$I$15,MATCH(E717,'1.Clusters'!$H$6:$H$15,0)))/3,( INDEX('1.Clusters'!$C$6:$C$15,MATCH(C717,'1.Clusters'!$B$6:$B$15,0))+INDEX('1.Clusters'!$F$6:$F$15,MATCH(D717,'1.Clusters'!$E$6:$E$15,0)))/2),3),"")</f>
        <v/>
      </c>
      <c r="Q717" s="79" t="str">
        <f t="shared" si="4"/>
        <v/>
      </c>
    </row>
    <row r="718" ht="15.0" customHeight="1">
      <c r="B718" s="81"/>
      <c r="C718" s="82"/>
      <c r="D718" s="82"/>
      <c r="E718" s="82"/>
      <c r="F718" s="84"/>
      <c r="G718" s="85"/>
      <c r="H718" s="71"/>
      <c r="I718" s="72"/>
      <c r="J718" s="73"/>
      <c r="K718" s="74"/>
      <c r="L718" s="75"/>
      <c r="M718" s="76">
        <f t="shared" si="1"/>
        <v>0</v>
      </c>
      <c r="N718" s="77" t="str">
        <f t="shared" si="2"/>
        <v/>
      </c>
      <c r="O718" s="78" t="str">
        <f t="shared" si="3"/>
        <v/>
      </c>
      <c r="P718" s="78" t="str">
        <f t="array" ref="P718">IFERROR(ROUND(IF('1.Clusters'!$H$3&lt;&gt;"",( INDEX('1.Clusters'!$C$6:$C$15,MATCH(C718,'1.Clusters'!$B$6:$B$15,0))+INDEX('1.Clusters'!$F$6:$F$15,MATCH(D718,'1.Clusters'!$E$6:$E$15,0))+INDEX('1.Clusters'!$I$6:$I$15,MATCH(E718,'1.Clusters'!$H$6:$H$15,0)))/3,( INDEX('1.Clusters'!$C$6:$C$15,MATCH(C718,'1.Clusters'!$B$6:$B$15,0))+INDEX('1.Clusters'!$F$6:$F$15,MATCH(D718,'1.Clusters'!$E$6:$E$15,0)))/2),3),"")</f>
        <v/>
      </c>
      <c r="Q718" s="79" t="str">
        <f t="shared" si="4"/>
        <v/>
      </c>
    </row>
    <row r="719" ht="15.0" customHeight="1">
      <c r="B719" s="81"/>
      <c r="C719" s="82"/>
      <c r="D719" s="82"/>
      <c r="E719" s="82"/>
      <c r="F719" s="84"/>
      <c r="G719" s="85"/>
      <c r="H719" s="71"/>
      <c r="I719" s="72"/>
      <c r="J719" s="73"/>
      <c r="K719" s="74"/>
      <c r="L719" s="75"/>
      <c r="M719" s="76">
        <f t="shared" si="1"/>
        <v>0</v>
      </c>
      <c r="N719" s="77" t="str">
        <f t="shared" si="2"/>
        <v/>
      </c>
      <c r="O719" s="78" t="str">
        <f t="shared" si="3"/>
        <v/>
      </c>
      <c r="P719" s="78" t="str">
        <f t="array" ref="P719">IFERROR(ROUND(IF('1.Clusters'!$H$3&lt;&gt;"",( INDEX('1.Clusters'!$C$6:$C$15,MATCH(C719,'1.Clusters'!$B$6:$B$15,0))+INDEX('1.Clusters'!$F$6:$F$15,MATCH(D719,'1.Clusters'!$E$6:$E$15,0))+INDEX('1.Clusters'!$I$6:$I$15,MATCH(E719,'1.Clusters'!$H$6:$H$15,0)))/3,( INDEX('1.Clusters'!$C$6:$C$15,MATCH(C719,'1.Clusters'!$B$6:$B$15,0))+INDEX('1.Clusters'!$F$6:$F$15,MATCH(D719,'1.Clusters'!$E$6:$E$15,0)))/2),3),"")</f>
        <v/>
      </c>
      <c r="Q719" s="79" t="str">
        <f t="shared" si="4"/>
        <v/>
      </c>
    </row>
    <row r="720" ht="15.0" customHeight="1">
      <c r="B720" s="81"/>
      <c r="C720" s="82"/>
      <c r="D720" s="82"/>
      <c r="E720" s="82"/>
      <c r="F720" s="84"/>
      <c r="G720" s="85"/>
      <c r="H720" s="71"/>
      <c r="I720" s="72"/>
      <c r="J720" s="73"/>
      <c r="K720" s="74"/>
      <c r="L720" s="75"/>
      <c r="M720" s="76">
        <f t="shared" si="1"/>
        <v>0</v>
      </c>
      <c r="N720" s="77" t="str">
        <f t="shared" si="2"/>
        <v/>
      </c>
      <c r="O720" s="78" t="str">
        <f t="shared" si="3"/>
        <v/>
      </c>
      <c r="P720" s="78" t="str">
        <f t="array" ref="P720">IFERROR(ROUND(IF('1.Clusters'!$H$3&lt;&gt;"",( INDEX('1.Clusters'!$C$6:$C$15,MATCH(C720,'1.Clusters'!$B$6:$B$15,0))+INDEX('1.Clusters'!$F$6:$F$15,MATCH(D720,'1.Clusters'!$E$6:$E$15,0))+INDEX('1.Clusters'!$I$6:$I$15,MATCH(E720,'1.Clusters'!$H$6:$H$15,0)))/3,( INDEX('1.Clusters'!$C$6:$C$15,MATCH(C720,'1.Clusters'!$B$6:$B$15,0))+INDEX('1.Clusters'!$F$6:$F$15,MATCH(D720,'1.Clusters'!$E$6:$E$15,0)))/2),3),"")</f>
        <v/>
      </c>
      <c r="Q720" s="79" t="str">
        <f t="shared" si="4"/>
        <v/>
      </c>
    </row>
    <row r="721" ht="15.0" customHeight="1">
      <c r="B721" s="81"/>
      <c r="C721" s="82"/>
      <c r="D721" s="82"/>
      <c r="E721" s="82"/>
      <c r="F721" s="84"/>
      <c r="G721" s="85"/>
      <c r="H721" s="71"/>
      <c r="I721" s="72"/>
      <c r="J721" s="73"/>
      <c r="K721" s="74"/>
      <c r="L721" s="75"/>
      <c r="M721" s="76">
        <f t="shared" si="1"/>
        <v>0</v>
      </c>
      <c r="N721" s="77" t="str">
        <f t="shared" si="2"/>
        <v/>
      </c>
      <c r="O721" s="78" t="str">
        <f t="shared" si="3"/>
        <v/>
      </c>
      <c r="P721" s="78" t="str">
        <f t="array" ref="P721">IFERROR(ROUND(IF('1.Clusters'!$H$3&lt;&gt;"",( INDEX('1.Clusters'!$C$6:$C$15,MATCH(C721,'1.Clusters'!$B$6:$B$15,0))+INDEX('1.Clusters'!$F$6:$F$15,MATCH(D721,'1.Clusters'!$E$6:$E$15,0))+INDEX('1.Clusters'!$I$6:$I$15,MATCH(E721,'1.Clusters'!$H$6:$H$15,0)))/3,( INDEX('1.Clusters'!$C$6:$C$15,MATCH(C721,'1.Clusters'!$B$6:$B$15,0))+INDEX('1.Clusters'!$F$6:$F$15,MATCH(D721,'1.Clusters'!$E$6:$E$15,0)))/2),3),"")</f>
        <v/>
      </c>
      <c r="Q721" s="79" t="str">
        <f t="shared" si="4"/>
        <v/>
      </c>
    </row>
    <row r="722" ht="15.0" customHeight="1">
      <c r="B722" s="81"/>
      <c r="C722" s="82"/>
      <c r="D722" s="82"/>
      <c r="E722" s="82"/>
      <c r="F722" s="84"/>
      <c r="G722" s="85"/>
      <c r="H722" s="71"/>
      <c r="I722" s="72"/>
      <c r="J722" s="73"/>
      <c r="K722" s="74"/>
      <c r="L722" s="75"/>
      <c r="M722" s="76">
        <f t="shared" si="1"/>
        <v>0</v>
      </c>
      <c r="N722" s="77" t="str">
        <f t="shared" si="2"/>
        <v/>
      </c>
      <c r="O722" s="78" t="str">
        <f t="shared" si="3"/>
        <v/>
      </c>
      <c r="P722" s="78" t="str">
        <f t="array" ref="P722">IFERROR(ROUND(IF('1.Clusters'!$H$3&lt;&gt;"",( INDEX('1.Clusters'!$C$6:$C$15,MATCH(C722,'1.Clusters'!$B$6:$B$15,0))+INDEX('1.Clusters'!$F$6:$F$15,MATCH(D722,'1.Clusters'!$E$6:$E$15,0))+INDEX('1.Clusters'!$I$6:$I$15,MATCH(E722,'1.Clusters'!$H$6:$H$15,0)))/3,( INDEX('1.Clusters'!$C$6:$C$15,MATCH(C722,'1.Clusters'!$B$6:$B$15,0))+INDEX('1.Clusters'!$F$6:$F$15,MATCH(D722,'1.Clusters'!$E$6:$E$15,0)))/2),3),"")</f>
        <v/>
      </c>
      <c r="Q722" s="79" t="str">
        <f t="shared" si="4"/>
        <v/>
      </c>
    </row>
    <row r="723" ht="15.0" customHeight="1">
      <c r="B723" s="81"/>
      <c r="C723" s="82"/>
      <c r="D723" s="82"/>
      <c r="E723" s="82"/>
      <c r="F723" s="84"/>
      <c r="G723" s="85"/>
      <c r="H723" s="71"/>
      <c r="I723" s="72"/>
      <c r="J723" s="73"/>
      <c r="K723" s="74"/>
      <c r="L723" s="75"/>
      <c r="M723" s="76">
        <f t="shared" si="1"/>
        <v>0</v>
      </c>
      <c r="N723" s="77" t="str">
        <f t="shared" si="2"/>
        <v/>
      </c>
      <c r="O723" s="78" t="str">
        <f t="shared" si="3"/>
        <v/>
      </c>
      <c r="P723" s="78" t="str">
        <f t="array" ref="P723">IFERROR(ROUND(IF('1.Clusters'!$H$3&lt;&gt;"",( INDEX('1.Clusters'!$C$6:$C$15,MATCH(C723,'1.Clusters'!$B$6:$B$15,0))+INDEX('1.Clusters'!$F$6:$F$15,MATCH(D723,'1.Clusters'!$E$6:$E$15,0))+INDEX('1.Clusters'!$I$6:$I$15,MATCH(E723,'1.Clusters'!$H$6:$H$15,0)))/3,( INDEX('1.Clusters'!$C$6:$C$15,MATCH(C723,'1.Clusters'!$B$6:$B$15,0))+INDEX('1.Clusters'!$F$6:$F$15,MATCH(D723,'1.Clusters'!$E$6:$E$15,0)))/2),3),"")</f>
        <v/>
      </c>
      <c r="Q723" s="79" t="str">
        <f t="shared" si="4"/>
        <v/>
      </c>
    </row>
    <row r="724" ht="15.0" customHeight="1">
      <c r="B724" s="81"/>
      <c r="C724" s="82"/>
      <c r="D724" s="82"/>
      <c r="E724" s="82"/>
      <c r="F724" s="84"/>
      <c r="G724" s="85"/>
      <c r="H724" s="71"/>
      <c r="I724" s="72"/>
      <c r="J724" s="73"/>
      <c r="K724" s="74"/>
      <c r="L724" s="75"/>
      <c r="M724" s="76">
        <f t="shared" si="1"/>
        <v>0</v>
      </c>
      <c r="N724" s="77" t="str">
        <f t="shared" si="2"/>
        <v/>
      </c>
      <c r="O724" s="78" t="str">
        <f t="shared" si="3"/>
        <v/>
      </c>
      <c r="P724" s="78" t="str">
        <f t="array" ref="P724">IFERROR(ROUND(IF('1.Clusters'!$H$3&lt;&gt;"",( INDEX('1.Clusters'!$C$6:$C$15,MATCH(C724,'1.Clusters'!$B$6:$B$15,0))+INDEX('1.Clusters'!$F$6:$F$15,MATCH(D724,'1.Clusters'!$E$6:$E$15,0))+INDEX('1.Clusters'!$I$6:$I$15,MATCH(E724,'1.Clusters'!$H$6:$H$15,0)))/3,( INDEX('1.Clusters'!$C$6:$C$15,MATCH(C724,'1.Clusters'!$B$6:$B$15,0))+INDEX('1.Clusters'!$F$6:$F$15,MATCH(D724,'1.Clusters'!$E$6:$E$15,0)))/2),3),"")</f>
        <v/>
      </c>
      <c r="Q724" s="79" t="str">
        <f t="shared" si="4"/>
        <v/>
      </c>
    </row>
    <row r="725" ht="15.0" customHeight="1">
      <c r="B725" s="81"/>
      <c r="C725" s="82"/>
      <c r="D725" s="82"/>
      <c r="E725" s="82"/>
      <c r="F725" s="84"/>
      <c r="G725" s="85"/>
      <c r="H725" s="71"/>
      <c r="I725" s="72"/>
      <c r="J725" s="73"/>
      <c r="K725" s="74"/>
      <c r="L725" s="75"/>
      <c r="M725" s="76">
        <f t="shared" si="1"/>
        <v>0</v>
      </c>
      <c r="N725" s="77" t="str">
        <f t="shared" si="2"/>
        <v/>
      </c>
      <c r="O725" s="78" t="str">
        <f t="shared" si="3"/>
        <v/>
      </c>
      <c r="P725" s="78" t="str">
        <f t="array" ref="P725">IFERROR(ROUND(IF('1.Clusters'!$H$3&lt;&gt;"",( INDEX('1.Clusters'!$C$6:$C$15,MATCH(C725,'1.Clusters'!$B$6:$B$15,0))+INDEX('1.Clusters'!$F$6:$F$15,MATCH(D725,'1.Clusters'!$E$6:$E$15,0))+INDEX('1.Clusters'!$I$6:$I$15,MATCH(E725,'1.Clusters'!$H$6:$H$15,0)))/3,( INDEX('1.Clusters'!$C$6:$C$15,MATCH(C725,'1.Clusters'!$B$6:$B$15,0))+INDEX('1.Clusters'!$F$6:$F$15,MATCH(D725,'1.Clusters'!$E$6:$E$15,0)))/2),3),"")</f>
        <v/>
      </c>
      <c r="Q725" s="79" t="str">
        <f t="shared" si="4"/>
        <v/>
      </c>
    </row>
    <row r="726" ht="15.0" customHeight="1">
      <c r="B726" s="81"/>
      <c r="C726" s="82"/>
      <c r="D726" s="82"/>
      <c r="E726" s="82"/>
      <c r="F726" s="84"/>
      <c r="G726" s="85"/>
      <c r="H726" s="71"/>
      <c r="I726" s="72"/>
      <c r="J726" s="73"/>
      <c r="K726" s="74"/>
      <c r="L726" s="75"/>
      <c r="M726" s="76">
        <f t="shared" si="1"/>
        <v>0</v>
      </c>
      <c r="N726" s="77" t="str">
        <f t="shared" si="2"/>
        <v/>
      </c>
      <c r="O726" s="78" t="str">
        <f t="shared" si="3"/>
        <v/>
      </c>
      <c r="P726" s="78" t="str">
        <f t="array" ref="P726">IFERROR(ROUND(IF('1.Clusters'!$H$3&lt;&gt;"",( INDEX('1.Clusters'!$C$6:$C$15,MATCH(C726,'1.Clusters'!$B$6:$B$15,0))+INDEX('1.Clusters'!$F$6:$F$15,MATCH(D726,'1.Clusters'!$E$6:$E$15,0))+INDEX('1.Clusters'!$I$6:$I$15,MATCH(E726,'1.Clusters'!$H$6:$H$15,0)))/3,( INDEX('1.Clusters'!$C$6:$C$15,MATCH(C726,'1.Clusters'!$B$6:$B$15,0))+INDEX('1.Clusters'!$F$6:$F$15,MATCH(D726,'1.Clusters'!$E$6:$E$15,0)))/2),3),"")</f>
        <v/>
      </c>
      <c r="Q726" s="79" t="str">
        <f t="shared" si="4"/>
        <v/>
      </c>
    </row>
    <row r="727" ht="15.0" customHeight="1">
      <c r="B727" s="81"/>
      <c r="C727" s="82"/>
      <c r="D727" s="82"/>
      <c r="E727" s="82"/>
      <c r="F727" s="84"/>
      <c r="G727" s="85"/>
      <c r="H727" s="71"/>
      <c r="I727" s="72"/>
      <c r="J727" s="73"/>
      <c r="K727" s="74"/>
      <c r="L727" s="75"/>
      <c r="M727" s="76">
        <f t="shared" si="1"/>
        <v>0</v>
      </c>
      <c r="N727" s="77" t="str">
        <f t="shared" si="2"/>
        <v/>
      </c>
      <c r="O727" s="78" t="str">
        <f t="shared" si="3"/>
        <v/>
      </c>
      <c r="P727" s="78" t="str">
        <f t="array" ref="P727">IFERROR(ROUND(IF('1.Clusters'!$H$3&lt;&gt;"",( INDEX('1.Clusters'!$C$6:$C$15,MATCH(C727,'1.Clusters'!$B$6:$B$15,0))+INDEX('1.Clusters'!$F$6:$F$15,MATCH(D727,'1.Clusters'!$E$6:$E$15,0))+INDEX('1.Clusters'!$I$6:$I$15,MATCH(E727,'1.Clusters'!$H$6:$H$15,0)))/3,( INDEX('1.Clusters'!$C$6:$C$15,MATCH(C727,'1.Clusters'!$B$6:$B$15,0))+INDEX('1.Clusters'!$F$6:$F$15,MATCH(D727,'1.Clusters'!$E$6:$E$15,0)))/2),3),"")</f>
        <v/>
      </c>
      <c r="Q727" s="79" t="str">
        <f t="shared" si="4"/>
        <v/>
      </c>
    </row>
    <row r="728" ht="15.0" customHeight="1">
      <c r="B728" s="81"/>
      <c r="C728" s="82"/>
      <c r="D728" s="82"/>
      <c r="E728" s="82"/>
      <c r="F728" s="84"/>
      <c r="G728" s="85"/>
      <c r="H728" s="71"/>
      <c r="I728" s="72"/>
      <c r="J728" s="73"/>
      <c r="K728" s="74"/>
      <c r="L728" s="75"/>
      <c r="M728" s="76">
        <f t="shared" si="1"/>
        <v>0</v>
      </c>
      <c r="N728" s="77" t="str">
        <f t="shared" si="2"/>
        <v/>
      </c>
      <c r="O728" s="78" t="str">
        <f t="shared" si="3"/>
        <v/>
      </c>
      <c r="P728" s="78" t="str">
        <f t="array" ref="P728">IFERROR(ROUND(IF('1.Clusters'!$H$3&lt;&gt;"",( INDEX('1.Clusters'!$C$6:$C$15,MATCH(C728,'1.Clusters'!$B$6:$B$15,0))+INDEX('1.Clusters'!$F$6:$F$15,MATCH(D728,'1.Clusters'!$E$6:$E$15,0))+INDEX('1.Clusters'!$I$6:$I$15,MATCH(E728,'1.Clusters'!$H$6:$H$15,0)))/3,( INDEX('1.Clusters'!$C$6:$C$15,MATCH(C728,'1.Clusters'!$B$6:$B$15,0))+INDEX('1.Clusters'!$F$6:$F$15,MATCH(D728,'1.Clusters'!$E$6:$E$15,0)))/2),3),"")</f>
        <v/>
      </c>
      <c r="Q728" s="79" t="str">
        <f t="shared" si="4"/>
        <v/>
      </c>
    </row>
    <row r="729" ht="15.0" customHeight="1">
      <c r="B729" s="81"/>
      <c r="C729" s="82"/>
      <c r="D729" s="82"/>
      <c r="E729" s="82"/>
      <c r="F729" s="84"/>
      <c r="G729" s="85"/>
      <c r="H729" s="71"/>
      <c r="I729" s="72"/>
      <c r="J729" s="73"/>
      <c r="K729" s="74"/>
      <c r="L729" s="75"/>
      <c r="M729" s="76">
        <f t="shared" si="1"/>
        <v>0</v>
      </c>
      <c r="N729" s="77" t="str">
        <f t="shared" si="2"/>
        <v/>
      </c>
      <c r="O729" s="78" t="str">
        <f t="shared" si="3"/>
        <v/>
      </c>
      <c r="P729" s="78" t="str">
        <f t="array" ref="P729">IFERROR(ROUND(IF('1.Clusters'!$H$3&lt;&gt;"",( INDEX('1.Clusters'!$C$6:$C$15,MATCH(C729,'1.Clusters'!$B$6:$B$15,0))+INDEX('1.Clusters'!$F$6:$F$15,MATCH(D729,'1.Clusters'!$E$6:$E$15,0))+INDEX('1.Clusters'!$I$6:$I$15,MATCH(E729,'1.Clusters'!$H$6:$H$15,0)))/3,( INDEX('1.Clusters'!$C$6:$C$15,MATCH(C729,'1.Clusters'!$B$6:$B$15,0))+INDEX('1.Clusters'!$F$6:$F$15,MATCH(D729,'1.Clusters'!$E$6:$E$15,0)))/2),3),"")</f>
        <v/>
      </c>
      <c r="Q729" s="79" t="str">
        <f t="shared" si="4"/>
        <v/>
      </c>
    </row>
    <row r="730" ht="15.0" customHeight="1">
      <c r="B730" s="81"/>
      <c r="C730" s="82"/>
      <c r="D730" s="82"/>
      <c r="E730" s="82"/>
      <c r="F730" s="84"/>
      <c r="G730" s="85"/>
      <c r="H730" s="71"/>
      <c r="I730" s="72"/>
      <c r="J730" s="73"/>
      <c r="K730" s="74"/>
      <c r="L730" s="75"/>
      <c r="M730" s="76">
        <f t="shared" si="1"/>
        <v>0</v>
      </c>
      <c r="N730" s="77" t="str">
        <f t="shared" si="2"/>
        <v/>
      </c>
      <c r="O730" s="78" t="str">
        <f t="shared" si="3"/>
        <v/>
      </c>
      <c r="P730" s="78" t="str">
        <f t="array" ref="P730">IFERROR(ROUND(IF('1.Clusters'!$H$3&lt;&gt;"",( INDEX('1.Clusters'!$C$6:$C$15,MATCH(C730,'1.Clusters'!$B$6:$B$15,0))+INDEX('1.Clusters'!$F$6:$F$15,MATCH(D730,'1.Clusters'!$E$6:$E$15,0))+INDEX('1.Clusters'!$I$6:$I$15,MATCH(E730,'1.Clusters'!$H$6:$H$15,0)))/3,( INDEX('1.Clusters'!$C$6:$C$15,MATCH(C730,'1.Clusters'!$B$6:$B$15,0))+INDEX('1.Clusters'!$F$6:$F$15,MATCH(D730,'1.Clusters'!$E$6:$E$15,0)))/2),3),"")</f>
        <v/>
      </c>
      <c r="Q730" s="79" t="str">
        <f t="shared" si="4"/>
        <v/>
      </c>
    </row>
    <row r="731" ht="15.0" customHeight="1">
      <c r="B731" s="81"/>
      <c r="C731" s="82"/>
      <c r="D731" s="82"/>
      <c r="E731" s="82"/>
      <c r="F731" s="84"/>
      <c r="G731" s="85"/>
      <c r="H731" s="71"/>
      <c r="I731" s="72"/>
      <c r="J731" s="73"/>
      <c r="K731" s="74"/>
      <c r="L731" s="75"/>
      <c r="M731" s="76">
        <f t="shared" si="1"/>
        <v>0</v>
      </c>
      <c r="N731" s="77" t="str">
        <f t="shared" si="2"/>
        <v/>
      </c>
      <c r="O731" s="78" t="str">
        <f t="shared" si="3"/>
        <v/>
      </c>
      <c r="P731" s="78" t="str">
        <f t="array" ref="P731">IFERROR(ROUND(IF('1.Clusters'!$H$3&lt;&gt;"",( INDEX('1.Clusters'!$C$6:$C$15,MATCH(C731,'1.Clusters'!$B$6:$B$15,0))+INDEX('1.Clusters'!$F$6:$F$15,MATCH(D731,'1.Clusters'!$E$6:$E$15,0))+INDEX('1.Clusters'!$I$6:$I$15,MATCH(E731,'1.Clusters'!$H$6:$H$15,0)))/3,( INDEX('1.Clusters'!$C$6:$C$15,MATCH(C731,'1.Clusters'!$B$6:$B$15,0))+INDEX('1.Clusters'!$F$6:$F$15,MATCH(D731,'1.Clusters'!$E$6:$E$15,0)))/2),3),"")</f>
        <v/>
      </c>
      <c r="Q731" s="79" t="str">
        <f t="shared" si="4"/>
        <v/>
      </c>
    </row>
    <row r="732" ht="15.0" customHeight="1">
      <c r="B732" s="81"/>
      <c r="C732" s="82"/>
      <c r="D732" s="82"/>
      <c r="E732" s="82"/>
      <c r="F732" s="84"/>
      <c r="G732" s="85"/>
      <c r="H732" s="71"/>
      <c r="I732" s="72"/>
      <c r="J732" s="73"/>
      <c r="K732" s="74"/>
      <c r="L732" s="75"/>
      <c r="M732" s="76">
        <f t="shared" si="1"/>
        <v>0</v>
      </c>
      <c r="N732" s="77" t="str">
        <f t="shared" si="2"/>
        <v/>
      </c>
      <c r="O732" s="78" t="str">
        <f t="shared" si="3"/>
        <v/>
      </c>
      <c r="P732" s="78" t="str">
        <f t="array" ref="P732">IFERROR(ROUND(IF('1.Clusters'!$H$3&lt;&gt;"",( INDEX('1.Clusters'!$C$6:$C$15,MATCH(C732,'1.Clusters'!$B$6:$B$15,0))+INDEX('1.Clusters'!$F$6:$F$15,MATCH(D732,'1.Clusters'!$E$6:$E$15,0))+INDEX('1.Clusters'!$I$6:$I$15,MATCH(E732,'1.Clusters'!$H$6:$H$15,0)))/3,( INDEX('1.Clusters'!$C$6:$C$15,MATCH(C732,'1.Clusters'!$B$6:$B$15,0))+INDEX('1.Clusters'!$F$6:$F$15,MATCH(D732,'1.Clusters'!$E$6:$E$15,0)))/2),3),"")</f>
        <v/>
      </c>
      <c r="Q732" s="79" t="str">
        <f t="shared" si="4"/>
        <v/>
      </c>
    </row>
    <row r="733" ht="15.0" customHeight="1">
      <c r="B733" s="81"/>
      <c r="C733" s="82"/>
      <c r="D733" s="82"/>
      <c r="E733" s="82"/>
      <c r="F733" s="84"/>
      <c r="G733" s="85"/>
      <c r="H733" s="71"/>
      <c r="I733" s="72"/>
      <c r="J733" s="73"/>
      <c r="K733" s="74"/>
      <c r="L733" s="75"/>
      <c r="M733" s="76">
        <f t="shared" si="1"/>
        <v>0</v>
      </c>
      <c r="N733" s="77" t="str">
        <f t="shared" si="2"/>
        <v/>
      </c>
      <c r="O733" s="78" t="str">
        <f t="shared" si="3"/>
        <v/>
      </c>
      <c r="P733" s="78" t="str">
        <f t="array" ref="P733">IFERROR(ROUND(IF('1.Clusters'!$H$3&lt;&gt;"",( INDEX('1.Clusters'!$C$6:$C$15,MATCH(C733,'1.Clusters'!$B$6:$B$15,0))+INDEX('1.Clusters'!$F$6:$F$15,MATCH(D733,'1.Clusters'!$E$6:$E$15,0))+INDEX('1.Clusters'!$I$6:$I$15,MATCH(E733,'1.Clusters'!$H$6:$H$15,0)))/3,( INDEX('1.Clusters'!$C$6:$C$15,MATCH(C733,'1.Clusters'!$B$6:$B$15,0))+INDEX('1.Clusters'!$F$6:$F$15,MATCH(D733,'1.Clusters'!$E$6:$E$15,0)))/2),3),"")</f>
        <v/>
      </c>
      <c r="Q733" s="79" t="str">
        <f t="shared" si="4"/>
        <v/>
      </c>
    </row>
    <row r="734" ht="15.0" customHeight="1">
      <c r="B734" s="81"/>
      <c r="C734" s="82"/>
      <c r="D734" s="82"/>
      <c r="E734" s="82"/>
      <c r="F734" s="84"/>
      <c r="G734" s="85"/>
      <c r="H734" s="71"/>
      <c r="I734" s="72"/>
      <c r="J734" s="73"/>
      <c r="K734" s="74"/>
      <c r="L734" s="75"/>
      <c r="M734" s="76">
        <f t="shared" si="1"/>
        <v>0</v>
      </c>
      <c r="N734" s="77" t="str">
        <f t="shared" si="2"/>
        <v/>
      </c>
      <c r="O734" s="78" t="str">
        <f t="shared" si="3"/>
        <v/>
      </c>
      <c r="P734" s="78" t="str">
        <f t="array" ref="P734">IFERROR(ROUND(IF('1.Clusters'!$H$3&lt;&gt;"",( INDEX('1.Clusters'!$C$6:$C$15,MATCH(C734,'1.Clusters'!$B$6:$B$15,0))+INDEX('1.Clusters'!$F$6:$F$15,MATCH(D734,'1.Clusters'!$E$6:$E$15,0))+INDEX('1.Clusters'!$I$6:$I$15,MATCH(E734,'1.Clusters'!$H$6:$H$15,0)))/3,( INDEX('1.Clusters'!$C$6:$C$15,MATCH(C734,'1.Clusters'!$B$6:$B$15,0))+INDEX('1.Clusters'!$F$6:$F$15,MATCH(D734,'1.Clusters'!$E$6:$E$15,0)))/2),3),"")</f>
        <v/>
      </c>
      <c r="Q734" s="79" t="str">
        <f t="shared" si="4"/>
        <v/>
      </c>
    </row>
    <row r="735" ht="15.0" customHeight="1">
      <c r="B735" s="81"/>
      <c r="C735" s="82"/>
      <c r="D735" s="82"/>
      <c r="E735" s="82"/>
      <c r="F735" s="84"/>
      <c r="G735" s="85"/>
      <c r="H735" s="71"/>
      <c r="I735" s="72"/>
      <c r="J735" s="73"/>
      <c r="K735" s="74"/>
      <c r="L735" s="75"/>
      <c r="M735" s="76">
        <f t="shared" si="1"/>
        <v>0</v>
      </c>
      <c r="N735" s="77" t="str">
        <f t="shared" si="2"/>
        <v/>
      </c>
      <c r="O735" s="78" t="str">
        <f t="shared" si="3"/>
        <v/>
      </c>
      <c r="P735" s="78" t="str">
        <f t="array" ref="P735">IFERROR(ROUND(IF('1.Clusters'!$H$3&lt;&gt;"",( INDEX('1.Clusters'!$C$6:$C$15,MATCH(C735,'1.Clusters'!$B$6:$B$15,0))+INDEX('1.Clusters'!$F$6:$F$15,MATCH(D735,'1.Clusters'!$E$6:$E$15,0))+INDEX('1.Clusters'!$I$6:$I$15,MATCH(E735,'1.Clusters'!$H$6:$H$15,0)))/3,( INDEX('1.Clusters'!$C$6:$C$15,MATCH(C735,'1.Clusters'!$B$6:$B$15,0))+INDEX('1.Clusters'!$F$6:$F$15,MATCH(D735,'1.Clusters'!$E$6:$E$15,0)))/2),3),"")</f>
        <v/>
      </c>
      <c r="Q735" s="79" t="str">
        <f t="shared" si="4"/>
        <v/>
      </c>
    </row>
    <row r="736" ht="15.0" customHeight="1">
      <c r="B736" s="81"/>
      <c r="C736" s="82"/>
      <c r="D736" s="82"/>
      <c r="E736" s="82"/>
      <c r="F736" s="84"/>
      <c r="G736" s="85"/>
      <c r="H736" s="71"/>
      <c r="I736" s="72"/>
      <c r="J736" s="73"/>
      <c r="K736" s="74"/>
      <c r="L736" s="75"/>
      <c r="M736" s="76">
        <f t="shared" si="1"/>
        <v>0</v>
      </c>
      <c r="N736" s="77" t="str">
        <f t="shared" si="2"/>
        <v/>
      </c>
      <c r="O736" s="78" t="str">
        <f t="shared" si="3"/>
        <v/>
      </c>
      <c r="P736" s="78" t="str">
        <f t="array" ref="P736">IFERROR(ROUND(IF('1.Clusters'!$H$3&lt;&gt;"",( INDEX('1.Clusters'!$C$6:$C$15,MATCH(C736,'1.Clusters'!$B$6:$B$15,0))+INDEX('1.Clusters'!$F$6:$F$15,MATCH(D736,'1.Clusters'!$E$6:$E$15,0))+INDEX('1.Clusters'!$I$6:$I$15,MATCH(E736,'1.Clusters'!$H$6:$H$15,0)))/3,( INDEX('1.Clusters'!$C$6:$C$15,MATCH(C736,'1.Clusters'!$B$6:$B$15,0))+INDEX('1.Clusters'!$F$6:$F$15,MATCH(D736,'1.Clusters'!$E$6:$E$15,0)))/2),3),"")</f>
        <v/>
      </c>
      <c r="Q736" s="79" t="str">
        <f t="shared" si="4"/>
        <v/>
      </c>
    </row>
    <row r="737" ht="15.0" customHeight="1">
      <c r="B737" s="81"/>
      <c r="C737" s="82"/>
      <c r="D737" s="82"/>
      <c r="E737" s="82"/>
      <c r="F737" s="84"/>
      <c r="G737" s="85"/>
      <c r="H737" s="71"/>
      <c r="I737" s="72"/>
      <c r="J737" s="73"/>
      <c r="K737" s="74"/>
      <c r="L737" s="75"/>
      <c r="M737" s="76">
        <f t="shared" si="1"/>
        <v>0</v>
      </c>
      <c r="N737" s="77" t="str">
        <f t="shared" si="2"/>
        <v/>
      </c>
      <c r="O737" s="78" t="str">
        <f t="shared" si="3"/>
        <v/>
      </c>
      <c r="P737" s="78" t="str">
        <f t="array" ref="P737">IFERROR(ROUND(IF('1.Clusters'!$H$3&lt;&gt;"",( INDEX('1.Clusters'!$C$6:$C$15,MATCH(C737,'1.Clusters'!$B$6:$B$15,0))+INDEX('1.Clusters'!$F$6:$F$15,MATCH(D737,'1.Clusters'!$E$6:$E$15,0))+INDEX('1.Clusters'!$I$6:$I$15,MATCH(E737,'1.Clusters'!$H$6:$H$15,0)))/3,( INDEX('1.Clusters'!$C$6:$C$15,MATCH(C737,'1.Clusters'!$B$6:$B$15,0))+INDEX('1.Clusters'!$F$6:$F$15,MATCH(D737,'1.Clusters'!$E$6:$E$15,0)))/2),3),"")</f>
        <v/>
      </c>
      <c r="Q737" s="79" t="str">
        <f t="shared" si="4"/>
        <v/>
      </c>
    </row>
    <row r="738" ht="15.0" customHeight="1">
      <c r="B738" s="81"/>
      <c r="C738" s="82"/>
      <c r="D738" s="82"/>
      <c r="E738" s="82"/>
      <c r="F738" s="84"/>
      <c r="G738" s="85"/>
      <c r="H738" s="71"/>
      <c r="I738" s="72"/>
      <c r="J738" s="73"/>
      <c r="K738" s="74"/>
      <c r="L738" s="75"/>
      <c r="M738" s="76">
        <f t="shared" si="1"/>
        <v>0</v>
      </c>
      <c r="N738" s="77" t="str">
        <f t="shared" si="2"/>
        <v/>
      </c>
      <c r="O738" s="78" t="str">
        <f t="shared" si="3"/>
        <v/>
      </c>
      <c r="P738" s="78" t="str">
        <f t="array" ref="P738">IFERROR(ROUND(IF('1.Clusters'!$H$3&lt;&gt;"",( INDEX('1.Clusters'!$C$6:$C$15,MATCH(C738,'1.Clusters'!$B$6:$B$15,0))+INDEX('1.Clusters'!$F$6:$F$15,MATCH(D738,'1.Clusters'!$E$6:$E$15,0))+INDEX('1.Clusters'!$I$6:$I$15,MATCH(E738,'1.Clusters'!$H$6:$H$15,0)))/3,( INDEX('1.Clusters'!$C$6:$C$15,MATCH(C738,'1.Clusters'!$B$6:$B$15,0))+INDEX('1.Clusters'!$F$6:$F$15,MATCH(D738,'1.Clusters'!$E$6:$E$15,0)))/2),3),"")</f>
        <v/>
      </c>
      <c r="Q738" s="79" t="str">
        <f t="shared" si="4"/>
        <v/>
      </c>
    </row>
    <row r="739" ht="15.0" customHeight="1">
      <c r="B739" s="81"/>
      <c r="C739" s="82"/>
      <c r="D739" s="82"/>
      <c r="E739" s="82"/>
      <c r="F739" s="84"/>
      <c r="G739" s="85"/>
      <c r="H739" s="71"/>
      <c r="I739" s="72"/>
      <c r="J739" s="73"/>
      <c r="K739" s="74"/>
      <c r="L739" s="75"/>
      <c r="M739" s="76">
        <f t="shared" si="1"/>
        <v>0</v>
      </c>
      <c r="N739" s="77" t="str">
        <f t="shared" si="2"/>
        <v/>
      </c>
      <c r="O739" s="78" t="str">
        <f t="shared" si="3"/>
        <v/>
      </c>
      <c r="P739" s="78" t="str">
        <f t="array" ref="P739">IFERROR(ROUND(IF('1.Clusters'!$H$3&lt;&gt;"",( INDEX('1.Clusters'!$C$6:$C$15,MATCH(C739,'1.Clusters'!$B$6:$B$15,0))+INDEX('1.Clusters'!$F$6:$F$15,MATCH(D739,'1.Clusters'!$E$6:$E$15,0))+INDEX('1.Clusters'!$I$6:$I$15,MATCH(E739,'1.Clusters'!$H$6:$H$15,0)))/3,( INDEX('1.Clusters'!$C$6:$C$15,MATCH(C739,'1.Clusters'!$B$6:$B$15,0))+INDEX('1.Clusters'!$F$6:$F$15,MATCH(D739,'1.Clusters'!$E$6:$E$15,0)))/2),3),"")</f>
        <v/>
      </c>
      <c r="Q739" s="79" t="str">
        <f t="shared" si="4"/>
        <v/>
      </c>
    </row>
    <row r="740" ht="15.0" customHeight="1">
      <c r="B740" s="81"/>
      <c r="C740" s="82"/>
      <c r="D740" s="82"/>
      <c r="E740" s="82"/>
      <c r="F740" s="84"/>
      <c r="G740" s="85"/>
      <c r="H740" s="71"/>
      <c r="I740" s="72"/>
      <c r="J740" s="73"/>
      <c r="K740" s="74"/>
      <c r="L740" s="75"/>
      <c r="M740" s="76">
        <f t="shared" si="1"/>
        <v>0</v>
      </c>
      <c r="N740" s="77" t="str">
        <f t="shared" si="2"/>
        <v/>
      </c>
      <c r="O740" s="78" t="str">
        <f t="shared" si="3"/>
        <v/>
      </c>
      <c r="P740" s="78" t="str">
        <f t="array" ref="P740">IFERROR(ROUND(IF('1.Clusters'!$H$3&lt;&gt;"",( INDEX('1.Clusters'!$C$6:$C$15,MATCH(C740,'1.Clusters'!$B$6:$B$15,0))+INDEX('1.Clusters'!$F$6:$F$15,MATCH(D740,'1.Clusters'!$E$6:$E$15,0))+INDEX('1.Clusters'!$I$6:$I$15,MATCH(E740,'1.Clusters'!$H$6:$H$15,0)))/3,( INDEX('1.Clusters'!$C$6:$C$15,MATCH(C740,'1.Clusters'!$B$6:$B$15,0))+INDEX('1.Clusters'!$F$6:$F$15,MATCH(D740,'1.Clusters'!$E$6:$E$15,0)))/2),3),"")</f>
        <v/>
      </c>
      <c r="Q740" s="79" t="str">
        <f t="shared" si="4"/>
        <v/>
      </c>
    </row>
    <row r="741" ht="15.0" customHeight="1">
      <c r="B741" s="81"/>
      <c r="C741" s="82"/>
      <c r="D741" s="82"/>
      <c r="E741" s="82"/>
      <c r="F741" s="84"/>
      <c r="G741" s="85"/>
      <c r="H741" s="71"/>
      <c r="I741" s="72"/>
      <c r="J741" s="73"/>
      <c r="K741" s="74"/>
      <c r="L741" s="75"/>
      <c r="M741" s="76">
        <f t="shared" si="1"/>
        <v>0</v>
      </c>
      <c r="N741" s="77" t="str">
        <f t="shared" si="2"/>
        <v/>
      </c>
      <c r="O741" s="78" t="str">
        <f t="shared" si="3"/>
        <v/>
      </c>
      <c r="P741" s="78" t="str">
        <f t="array" ref="P741">IFERROR(ROUND(IF('1.Clusters'!$H$3&lt;&gt;"",( INDEX('1.Clusters'!$C$6:$C$15,MATCH(C741,'1.Clusters'!$B$6:$B$15,0))+INDEX('1.Clusters'!$F$6:$F$15,MATCH(D741,'1.Clusters'!$E$6:$E$15,0))+INDEX('1.Clusters'!$I$6:$I$15,MATCH(E741,'1.Clusters'!$H$6:$H$15,0)))/3,( INDEX('1.Clusters'!$C$6:$C$15,MATCH(C741,'1.Clusters'!$B$6:$B$15,0))+INDEX('1.Clusters'!$F$6:$F$15,MATCH(D741,'1.Clusters'!$E$6:$E$15,0)))/2),3),"")</f>
        <v/>
      </c>
      <c r="Q741" s="79" t="str">
        <f t="shared" si="4"/>
        <v/>
      </c>
    </row>
    <row r="742" ht="15.0" customHeight="1">
      <c r="B742" s="81"/>
      <c r="C742" s="82"/>
      <c r="D742" s="82"/>
      <c r="E742" s="82"/>
      <c r="F742" s="84"/>
      <c r="G742" s="85"/>
      <c r="H742" s="71"/>
      <c r="I742" s="72"/>
      <c r="J742" s="73"/>
      <c r="K742" s="74"/>
      <c r="L742" s="75"/>
      <c r="M742" s="76">
        <f t="shared" si="1"/>
        <v>0</v>
      </c>
      <c r="N742" s="77" t="str">
        <f t="shared" si="2"/>
        <v/>
      </c>
      <c r="O742" s="78" t="str">
        <f t="shared" si="3"/>
        <v/>
      </c>
      <c r="P742" s="78" t="str">
        <f t="array" ref="P742">IFERROR(ROUND(IF('1.Clusters'!$H$3&lt;&gt;"",( INDEX('1.Clusters'!$C$6:$C$15,MATCH(C742,'1.Clusters'!$B$6:$B$15,0))+INDEX('1.Clusters'!$F$6:$F$15,MATCH(D742,'1.Clusters'!$E$6:$E$15,0))+INDEX('1.Clusters'!$I$6:$I$15,MATCH(E742,'1.Clusters'!$H$6:$H$15,0)))/3,( INDEX('1.Clusters'!$C$6:$C$15,MATCH(C742,'1.Clusters'!$B$6:$B$15,0))+INDEX('1.Clusters'!$F$6:$F$15,MATCH(D742,'1.Clusters'!$E$6:$E$15,0)))/2),3),"")</f>
        <v/>
      </c>
      <c r="Q742" s="79" t="str">
        <f t="shared" si="4"/>
        <v/>
      </c>
    </row>
    <row r="743" ht="15.0" customHeight="1">
      <c r="B743" s="81"/>
      <c r="C743" s="82"/>
      <c r="D743" s="82"/>
      <c r="E743" s="82"/>
      <c r="F743" s="84"/>
      <c r="G743" s="85"/>
      <c r="H743" s="71"/>
      <c r="I743" s="72"/>
      <c r="J743" s="73"/>
      <c r="K743" s="74"/>
      <c r="L743" s="75"/>
      <c r="M743" s="76">
        <f t="shared" si="1"/>
        <v>0</v>
      </c>
      <c r="N743" s="77" t="str">
        <f t="shared" si="2"/>
        <v/>
      </c>
      <c r="O743" s="78" t="str">
        <f t="shared" si="3"/>
        <v/>
      </c>
      <c r="P743" s="78" t="str">
        <f t="array" ref="P743">IFERROR(ROUND(IF('1.Clusters'!$H$3&lt;&gt;"",( INDEX('1.Clusters'!$C$6:$C$15,MATCH(C743,'1.Clusters'!$B$6:$B$15,0))+INDEX('1.Clusters'!$F$6:$F$15,MATCH(D743,'1.Clusters'!$E$6:$E$15,0))+INDEX('1.Clusters'!$I$6:$I$15,MATCH(E743,'1.Clusters'!$H$6:$H$15,0)))/3,( INDEX('1.Clusters'!$C$6:$C$15,MATCH(C743,'1.Clusters'!$B$6:$B$15,0))+INDEX('1.Clusters'!$F$6:$F$15,MATCH(D743,'1.Clusters'!$E$6:$E$15,0)))/2),3),"")</f>
        <v/>
      </c>
      <c r="Q743" s="79" t="str">
        <f t="shared" si="4"/>
        <v/>
      </c>
    </row>
    <row r="744" ht="15.0" customHeight="1">
      <c r="B744" s="81"/>
      <c r="C744" s="82"/>
      <c r="D744" s="82"/>
      <c r="E744" s="82"/>
      <c r="F744" s="84"/>
      <c r="G744" s="85"/>
      <c r="H744" s="71"/>
      <c r="I744" s="72"/>
      <c r="J744" s="73"/>
      <c r="K744" s="74"/>
      <c r="L744" s="75"/>
      <c r="M744" s="76">
        <f t="shared" si="1"/>
        <v>0</v>
      </c>
      <c r="N744" s="77" t="str">
        <f t="shared" si="2"/>
        <v/>
      </c>
      <c r="O744" s="78" t="str">
        <f t="shared" si="3"/>
        <v/>
      </c>
      <c r="P744" s="78" t="str">
        <f t="array" ref="P744">IFERROR(ROUND(IF('1.Clusters'!$H$3&lt;&gt;"",( INDEX('1.Clusters'!$C$6:$C$15,MATCH(C744,'1.Clusters'!$B$6:$B$15,0))+INDEX('1.Clusters'!$F$6:$F$15,MATCH(D744,'1.Clusters'!$E$6:$E$15,0))+INDEX('1.Clusters'!$I$6:$I$15,MATCH(E744,'1.Clusters'!$H$6:$H$15,0)))/3,( INDEX('1.Clusters'!$C$6:$C$15,MATCH(C744,'1.Clusters'!$B$6:$B$15,0))+INDEX('1.Clusters'!$F$6:$F$15,MATCH(D744,'1.Clusters'!$E$6:$E$15,0)))/2),3),"")</f>
        <v/>
      </c>
      <c r="Q744" s="79" t="str">
        <f t="shared" si="4"/>
        <v/>
      </c>
    </row>
    <row r="745" ht="15.0" customHeight="1">
      <c r="B745" s="81"/>
      <c r="C745" s="82"/>
      <c r="D745" s="82"/>
      <c r="E745" s="82"/>
      <c r="F745" s="84"/>
      <c r="G745" s="85"/>
      <c r="H745" s="71"/>
      <c r="I745" s="72"/>
      <c r="J745" s="73"/>
      <c r="K745" s="74"/>
      <c r="L745" s="75"/>
      <c r="M745" s="76">
        <f t="shared" si="1"/>
        <v>0</v>
      </c>
      <c r="N745" s="77" t="str">
        <f t="shared" si="2"/>
        <v/>
      </c>
      <c r="O745" s="78" t="str">
        <f t="shared" si="3"/>
        <v/>
      </c>
      <c r="P745" s="78" t="str">
        <f t="array" ref="P745">IFERROR(ROUND(IF('1.Clusters'!$H$3&lt;&gt;"",( INDEX('1.Clusters'!$C$6:$C$15,MATCH(C745,'1.Clusters'!$B$6:$B$15,0))+INDEX('1.Clusters'!$F$6:$F$15,MATCH(D745,'1.Clusters'!$E$6:$E$15,0))+INDEX('1.Clusters'!$I$6:$I$15,MATCH(E745,'1.Clusters'!$H$6:$H$15,0)))/3,( INDEX('1.Clusters'!$C$6:$C$15,MATCH(C745,'1.Clusters'!$B$6:$B$15,0))+INDEX('1.Clusters'!$F$6:$F$15,MATCH(D745,'1.Clusters'!$E$6:$E$15,0)))/2),3),"")</f>
        <v/>
      </c>
      <c r="Q745" s="79" t="str">
        <f t="shared" si="4"/>
        <v/>
      </c>
    </row>
    <row r="746" ht="15.0" customHeight="1">
      <c r="B746" s="81"/>
      <c r="C746" s="82"/>
      <c r="D746" s="82"/>
      <c r="E746" s="82"/>
      <c r="F746" s="84"/>
      <c r="G746" s="85"/>
      <c r="H746" s="71"/>
      <c r="I746" s="72"/>
      <c r="J746" s="73"/>
      <c r="K746" s="74"/>
      <c r="L746" s="75"/>
      <c r="M746" s="76">
        <f t="shared" si="1"/>
        <v>0</v>
      </c>
      <c r="N746" s="77" t="str">
        <f t="shared" si="2"/>
        <v/>
      </c>
      <c r="O746" s="78" t="str">
        <f t="shared" si="3"/>
        <v/>
      </c>
      <c r="P746" s="78" t="str">
        <f t="array" ref="P746">IFERROR(ROUND(IF('1.Clusters'!$H$3&lt;&gt;"",( INDEX('1.Clusters'!$C$6:$C$15,MATCH(C746,'1.Clusters'!$B$6:$B$15,0))+INDEX('1.Clusters'!$F$6:$F$15,MATCH(D746,'1.Clusters'!$E$6:$E$15,0))+INDEX('1.Clusters'!$I$6:$I$15,MATCH(E746,'1.Clusters'!$H$6:$H$15,0)))/3,( INDEX('1.Clusters'!$C$6:$C$15,MATCH(C746,'1.Clusters'!$B$6:$B$15,0))+INDEX('1.Clusters'!$F$6:$F$15,MATCH(D746,'1.Clusters'!$E$6:$E$15,0)))/2),3),"")</f>
        <v/>
      </c>
      <c r="Q746" s="79" t="str">
        <f t="shared" si="4"/>
        <v/>
      </c>
    </row>
    <row r="747" ht="15.0" customHeight="1">
      <c r="B747" s="81"/>
      <c r="C747" s="82"/>
      <c r="D747" s="82"/>
      <c r="E747" s="82"/>
      <c r="F747" s="84"/>
      <c r="G747" s="85"/>
      <c r="H747" s="71"/>
      <c r="I747" s="72"/>
      <c r="J747" s="73"/>
      <c r="K747" s="74"/>
      <c r="L747" s="75"/>
      <c r="M747" s="76">
        <f t="shared" si="1"/>
        <v>0</v>
      </c>
      <c r="N747" s="77" t="str">
        <f t="shared" si="2"/>
        <v/>
      </c>
      <c r="O747" s="78" t="str">
        <f t="shared" si="3"/>
        <v/>
      </c>
      <c r="P747" s="78" t="str">
        <f t="array" ref="P747">IFERROR(ROUND(IF('1.Clusters'!$H$3&lt;&gt;"",( INDEX('1.Clusters'!$C$6:$C$15,MATCH(C747,'1.Clusters'!$B$6:$B$15,0))+INDEX('1.Clusters'!$F$6:$F$15,MATCH(D747,'1.Clusters'!$E$6:$E$15,0))+INDEX('1.Clusters'!$I$6:$I$15,MATCH(E747,'1.Clusters'!$H$6:$H$15,0)))/3,( INDEX('1.Clusters'!$C$6:$C$15,MATCH(C747,'1.Clusters'!$B$6:$B$15,0))+INDEX('1.Clusters'!$F$6:$F$15,MATCH(D747,'1.Clusters'!$E$6:$E$15,0)))/2),3),"")</f>
        <v/>
      </c>
      <c r="Q747" s="79" t="str">
        <f t="shared" si="4"/>
        <v/>
      </c>
    </row>
    <row r="748" ht="15.0" customHeight="1">
      <c r="B748" s="81"/>
      <c r="C748" s="82"/>
      <c r="D748" s="82"/>
      <c r="E748" s="82"/>
      <c r="F748" s="84"/>
      <c r="G748" s="85"/>
      <c r="H748" s="71"/>
      <c r="I748" s="72"/>
      <c r="J748" s="73"/>
      <c r="K748" s="74"/>
      <c r="L748" s="75"/>
      <c r="M748" s="76">
        <f t="shared" si="1"/>
        <v>0</v>
      </c>
      <c r="N748" s="77" t="str">
        <f t="shared" si="2"/>
        <v/>
      </c>
      <c r="O748" s="78" t="str">
        <f t="shared" si="3"/>
        <v/>
      </c>
      <c r="P748" s="78" t="str">
        <f t="array" ref="P748">IFERROR(ROUND(IF('1.Clusters'!$H$3&lt;&gt;"",( INDEX('1.Clusters'!$C$6:$C$15,MATCH(C748,'1.Clusters'!$B$6:$B$15,0))+INDEX('1.Clusters'!$F$6:$F$15,MATCH(D748,'1.Clusters'!$E$6:$E$15,0))+INDEX('1.Clusters'!$I$6:$I$15,MATCH(E748,'1.Clusters'!$H$6:$H$15,0)))/3,( INDEX('1.Clusters'!$C$6:$C$15,MATCH(C748,'1.Clusters'!$B$6:$B$15,0))+INDEX('1.Clusters'!$F$6:$F$15,MATCH(D748,'1.Clusters'!$E$6:$E$15,0)))/2),3),"")</f>
        <v/>
      </c>
      <c r="Q748" s="79" t="str">
        <f t="shared" si="4"/>
        <v/>
      </c>
    </row>
    <row r="749" ht="15.0" customHeight="1">
      <c r="B749" s="81"/>
      <c r="C749" s="82"/>
      <c r="D749" s="82"/>
      <c r="E749" s="82"/>
      <c r="F749" s="84"/>
      <c r="G749" s="85"/>
      <c r="H749" s="71"/>
      <c r="I749" s="72"/>
      <c r="J749" s="73"/>
      <c r="K749" s="74"/>
      <c r="L749" s="75"/>
      <c r="M749" s="76">
        <f t="shared" si="1"/>
        <v>0</v>
      </c>
      <c r="N749" s="77" t="str">
        <f t="shared" si="2"/>
        <v/>
      </c>
      <c r="O749" s="78" t="str">
        <f t="shared" si="3"/>
        <v/>
      </c>
      <c r="P749" s="78" t="str">
        <f t="array" ref="P749">IFERROR(ROUND(IF('1.Clusters'!$H$3&lt;&gt;"",( INDEX('1.Clusters'!$C$6:$C$15,MATCH(C749,'1.Clusters'!$B$6:$B$15,0))+INDEX('1.Clusters'!$F$6:$F$15,MATCH(D749,'1.Clusters'!$E$6:$E$15,0))+INDEX('1.Clusters'!$I$6:$I$15,MATCH(E749,'1.Clusters'!$H$6:$H$15,0)))/3,( INDEX('1.Clusters'!$C$6:$C$15,MATCH(C749,'1.Clusters'!$B$6:$B$15,0))+INDEX('1.Clusters'!$F$6:$F$15,MATCH(D749,'1.Clusters'!$E$6:$E$15,0)))/2),3),"")</f>
        <v/>
      </c>
      <c r="Q749" s="79" t="str">
        <f t="shared" si="4"/>
        <v/>
      </c>
    </row>
    <row r="750" ht="15.0" customHeight="1">
      <c r="B750" s="81"/>
      <c r="C750" s="82"/>
      <c r="D750" s="82"/>
      <c r="E750" s="82"/>
      <c r="F750" s="84"/>
      <c r="G750" s="85"/>
      <c r="H750" s="71"/>
      <c r="I750" s="72"/>
      <c r="J750" s="73"/>
      <c r="K750" s="74"/>
      <c r="L750" s="75"/>
      <c r="M750" s="76">
        <f t="shared" si="1"/>
        <v>0</v>
      </c>
      <c r="N750" s="77" t="str">
        <f t="shared" si="2"/>
        <v/>
      </c>
      <c r="O750" s="78" t="str">
        <f t="shared" si="3"/>
        <v/>
      </c>
      <c r="P750" s="78" t="str">
        <f t="array" ref="P750">IFERROR(ROUND(IF('1.Clusters'!$H$3&lt;&gt;"",( INDEX('1.Clusters'!$C$6:$C$15,MATCH(C750,'1.Clusters'!$B$6:$B$15,0))+INDEX('1.Clusters'!$F$6:$F$15,MATCH(D750,'1.Clusters'!$E$6:$E$15,0))+INDEX('1.Clusters'!$I$6:$I$15,MATCH(E750,'1.Clusters'!$H$6:$H$15,0)))/3,( INDEX('1.Clusters'!$C$6:$C$15,MATCH(C750,'1.Clusters'!$B$6:$B$15,0))+INDEX('1.Clusters'!$F$6:$F$15,MATCH(D750,'1.Clusters'!$E$6:$E$15,0)))/2),3),"")</f>
        <v/>
      </c>
      <c r="Q750" s="79" t="str">
        <f t="shared" si="4"/>
        <v/>
      </c>
    </row>
    <row r="751" ht="15.0" customHeight="1">
      <c r="B751" s="81"/>
      <c r="C751" s="82"/>
      <c r="D751" s="82"/>
      <c r="E751" s="82"/>
      <c r="F751" s="84"/>
      <c r="G751" s="85"/>
      <c r="H751" s="71"/>
      <c r="I751" s="72"/>
      <c r="J751" s="73"/>
      <c r="K751" s="74"/>
      <c r="L751" s="75"/>
      <c r="M751" s="76">
        <f t="shared" si="1"/>
        <v>0</v>
      </c>
      <c r="N751" s="77" t="str">
        <f t="shared" si="2"/>
        <v/>
      </c>
      <c r="O751" s="78" t="str">
        <f t="shared" si="3"/>
        <v/>
      </c>
      <c r="P751" s="78" t="str">
        <f t="array" ref="P751">IFERROR(ROUND(IF('1.Clusters'!$H$3&lt;&gt;"",( INDEX('1.Clusters'!$C$6:$C$15,MATCH(C751,'1.Clusters'!$B$6:$B$15,0))+INDEX('1.Clusters'!$F$6:$F$15,MATCH(D751,'1.Clusters'!$E$6:$E$15,0))+INDEX('1.Clusters'!$I$6:$I$15,MATCH(E751,'1.Clusters'!$H$6:$H$15,0)))/3,( INDEX('1.Clusters'!$C$6:$C$15,MATCH(C751,'1.Clusters'!$B$6:$B$15,0))+INDEX('1.Clusters'!$F$6:$F$15,MATCH(D751,'1.Clusters'!$E$6:$E$15,0)))/2),3),"")</f>
        <v/>
      </c>
      <c r="Q751" s="79" t="str">
        <f t="shared" si="4"/>
        <v/>
      </c>
    </row>
    <row r="752" ht="15.0" customHeight="1">
      <c r="B752" s="81"/>
      <c r="C752" s="82"/>
      <c r="D752" s="82"/>
      <c r="E752" s="82"/>
      <c r="F752" s="84"/>
      <c r="G752" s="85"/>
      <c r="H752" s="71"/>
      <c r="I752" s="72"/>
      <c r="J752" s="73"/>
      <c r="K752" s="74"/>
      <c r="L752" s="75"/>
      <c r="M752" s="76">
        <f t="shared" si="1"/>
        <v>0</v>
      </c>
      <c r="N752" s="77" t="str">
        <f t="shared" si="2"/>
        <v/>
      </c>
      <c r="O752" s="78" t="str">
        <f t="shared" si="3"/>
        <v/>
      </c>
      <c r="P752" s="78" t="str">
        <f t="array" ref="P752">IFERROR(ROUND(IF('1.Clusters'!$H$3&lt;&gt;"",( INDEX('1.Clusters'!$C$6:$C$15,MATCH(C752,'1.Clusters'!$B$6:$B$15,0))+INDEX('1.Clusters'!$F$6:$F$15,MATCH(D752,'1.Clusters'!$E$6:$E$15,0))+INDEX('1.Clusters'!$I$6:$I$15,MATCH(E752,'1.Clusters'!$H$6:$H$15,0)))/3,( INDEX('1.Clusters'!$C$6:$C$15,MATCH(C752,'1.Clusters'!$B$6:$B$15,0))+INDEX('1.Clusters'!$F$6:$F$15,MATCH(D752,'1.Clusters'!$E$6:$E$15,0)))/2),3),"")</f>
        <v/>
      </c>
      <c r="Q752" s="79" t="str">
        <f t="shared" si="4"/>
        <v/>
      </c>
    </row>
    <row r="753" ht="15.0" customHeight="1">
      <c r="B753" s="81"/>
      <c r="C753" s="82"/>
      <c r="D753" s="82"/>
      <c r="E753" s="82"/>
      <c r="F753" s="84"/>
      <c r="G753" s="85"/>
      <c r="H753" s="71"/>
      <c r="I753" s="72"/>
      <c r="J753" s="73"/>
      <c r="K753" s="74"/>
      <c r="L753" s="75"/>
      <c r="M753" s="76">
        <f t="shared" si="1"/>
        <v>0</v>
      </c>
      <c r="N753" s="77" t="str">
        <f t="shared" si="2"/>
        <v/>
      </c>
      <c r="O753" s="78" t="str">
        <f t="shared" si="3"/>
        <v/>
      </c>
      <c r="P753" s="78" t="str">
        <f t="array" ref="P753">IFERROR(ROUND(IF('1.Clusters'!$H$3&lt;&gt;"",( INDEX('1.Clusters'!$C$6:$C$15,MATCH(C753,'1.Clusters'!$B$6:$B$15,0))+INDEX('1.Clusters'!$F$6:$F$15,MATCH(D753,'1.Clusters'!$E$6:$E$15,0))+INDEX('1.Clusters'!$I$6:$I$15,MATCH(E753,'1.Clusters'!$H$6:$H$15,0)))/3,( INDEX('1.Clusters'!$C$6:$C$15,MATCH(C753,'1.Clusters'!$B$6:$B$15,0))+INDEX('1.Clusters'!$F$6:$F$15,MATCH(D753,'1.Clusters'!$E$6:$E$15,0)))/2),3),"")</f>
        <v/>
      </c>
      <c r="Q753" s="79" t="str">
        <f t="shared" si="4"/>
        <v/>
      </c>
    </row>
    <row r="754" ht="15.0" customHeight="1">
      <c r="B754" s="81"/>
      <c r="C754" s="82"/>
      <c r="D754" s="82"/>
      <c r="E754" s="82"/>
      <c r="F754" s="84"/>
      <c r="G754" s="85"/>
      <c r="H754" s="71"/>
      <c r="I754" s="72"/>
      <c r="J754" s="73"/>
      <c r="K754" s="74"/>
      <c r="L754" s="75"/>
      <c r="M754" s="76">
        <f t="shared" si="1"/>
        <v>0</v>
      </c>
      <c r="N754" s="77" t="str">
        <f t="shared" si="2"/>
        <v/>
      </c>
      <c r="O754" s="78" t="str">
        <f t="shared" si="3"/>
        <v/>
      </c>
      <c r="P754" s="78" t="str">
        <f t="array" ref="P754">IFERROR(ROUND(IF('1.Clusters'!$H$3&lt;&gt;"",( INDEX('1.Clusters'!$C$6:$C$15,MATCH(C754,'1.Clusters'!$B$6:$B$15,0))+INDEX('1.Clusters'!$F$6:$F$15,MATCH(D754,'1.Clusters'!$E$6:$E$15,0))+INDEX('1.Clusters'!$I$6:$I$15,MATCH(E754,'1.Clusters'!$H$6:$H$15,0)))/3,( INDEX('1.Clusters'!$C$6:$C$15,MATCH(C754,'1.Clusters'!$B$6:$B$15,0))+INDEX('1.Clusters'!$F$6:$F$15,MATCH(D754,'1.Clusters'!$E$6:$E$15,0)))/2),3),"")</f>
        <v/>
      </c>
      <c r="Q754" s="79" t="str">
        <f t="shared" si="4"/>
        <v/>
      </c>
    </row>
    <row r="755" ht="15.0" customHeight="1">
      <c r="B755" s="87"/>
      <c r="C755" s="88"/>
      <c r="D755" s="88"/>
      <c r="E755" s="88"/>
      <c r="F755" s="89"/>
      <c r="G755" s="90"/>
      <c r="H755" s="91"/>
      <c r="I755" s="92"/>
      <c r="J755" s="93"/>
      <c r="K755" s="94"/>
      <c r="L755" s="95"/>
      <c r="M755" s="76">
        <f t="shared" si="1"/>
        <v>0</v>
      </c>
      <c r="N755" s="77" t="str">
        <f t="shared" si="2"/>
        <v/>
      </c>
      <c r="O755" s="78" t="str">
        <f t="shared" si="3"/>
        <v/>
      </c>
      <c r="P755" s="78" t="str">
        <f t="array" ref="P755">IFERROR(ROUND(IF('1.Clusters'!$H$3&lt;&gt;"",( INDEX('1.Clusters'!$C$6:$C$15,MATCH(C755,'1.Clusters'!$B$6:$B$15,0))+INDEX('1.Clusters'!$F$6:$F$15,MATCH(D755,'1.Clusters'!$E$6:$E$15,0))+INDEX('1.Clusters'!$I$6:$I$15,MATCH(E755,'1.Clusters'!$H$6:$H$15,0)))/3,( INDEX('1.Clusters'!$C$6:$C$15,MATCH(C755,'1.Clusters'!$B$6:$B$15,0))+INDEX('1.Clusters'!$F$6:$F$15,MATCH(D755,'1.Clusters'!$E$6:$E$15,0)))/2),3),"")</f>
        <v/>
      </c>
      <c r="Q755" s="79" t="str">
        <f t="shared" si="4"/>
        <v/>
      </c>
    </row>
    <row r="756" ht="15.0" customHeight="1">
      <c r="B756" s="87"/>
      <c r="C756" s="88"/>
      <c r="D756" s="88"/>
      <c r="E756" s="88"/>
      <c r="F756" s="89"/>
      <c r="G756" s="90"/>
      <c r="H756" s="91"/>
      <c r="I756" s="92"/>
      <c r="J756" s="93"/>
      <c r="K756" s="94"/>
      <c r="L756" s="95"/>
      <c r="M756" s="76">
        <f t="shared" si="1"/>
        <v>0</v>
      </c>
      <c r="N756" s="77" t="str">
        <f t="shared" si="2"/>
        <v/>
      </c>
      <c r="O756" s="78" t="str">
        <f t="shared" si="3"/>
        <v/>
      </c>
      <c r="P756" s="78" t="str">
        <f t="array" ref="P756">IFERROR(ROUND(IF('1.Clusters'!$H$3&lt;&gt;"",( INDEX('1.Clusters'!$C$6:$C$15,MATCH(C756,'1.Clusters'!$B$6:$B$15,0))+INDEX('1.Clusters'!$F$6:$F$15,MATCH(D756,'1.Clusters'!$E$6:$E$15,0))+INDEX('1.Clusters'!$I$6:$I$15,MATCH(E756,'1.Clusters'!$H$6:$H$15,0)))/3,( INDEX('1.Clusters'!$C$6:$C$15,MATCH(C756,'1.Clusters'!$B$6:$B$15,0))+INDEX('1.Clusters'!$F$6:$F$15,MATCH(D756,'1.Clusters'!$E$6:$E$15,0)))/2),3),"")</f>
        <v/>
      </c>
      <c r="Q756" s="79" t="str">
        <f t="shared" si="4"/>
        <v/>
      </c>
    </row>
    <row r="757" ht="15.0" customHeight="1">
      <c r="B757" s="87"/>
      <c r="C757" s="88"/>
      <c r="D757" s="88"/>
      <c r="E757" s="88"/>
      <c r="F757" s="89"/>
      <c r="G757" s="90"/>
      <c r="H757" s="91"/>
      <c r="I757" s="92"/>
      <c r="J757" s="93"/>
      <c r="K757" s="94"/>
      <c r="L757" s="95"/>
      <c r="M757" s="76">
        <f t="shared" si="1"/>
        <v>0</v>
      </c>
      <c r="N757" s="77" t="str">
        <f t="shared" si="2"/>
        <v/>
      </c>
      <c r="O757" s="78" t="str">
        <f t="shared" si="3"/>
        <v/>
      </c>
      <c r="P757" s="78" t="str">
        <f t="array" ref="P757">IFERROR(ROUND(IF('1.Clusters'!$H$3&lt;&gt;"",( INDEX('1.Clusters'!$C$6:$C$15,MATCH(C757,'1.Clusters'!$B$6:$B$15,0))+INDEX('1.Clusters'!$F$6:$F$15,MATCH(D757,'1.Clusters'!$E$6:$E$15,0))+INDEX('1.Clusters'!$I$6:$I$15,MATCH(E757,'1.Clusters'!$H$6:$H$15,0)))/3,( INDEX('1.Clusters'!$C$6:$C$15,MATCH(C757,'1.Clusters'!$B$6:$B$15,0))+INDEX('1.Clusters'!$F$6:$F$15,MATCH(D757,'1.Clusters'!$E$6:$E$15,0)))/2),3),"")</f>
        <v/>
      </c>
      <c r="Q757" s="79" t="str">
        <f t="shared" si="4"/>
        <v/>
      </c>
    </row>
    <row r="758" ht="15.0" customHeight="1">
      <c r="B758" s="87"/>
      <c r="C758" s="88"/>
      <c r="D758" s="88"/>
      <c r="E758" s="88"/>
      <c r="F758" s="89"/>
      <c r="G758" s="90"/>
      <c r="H758" s="91"/>
      <c r="I758" s="92"/>
      <c r="J758" s="93"/>
      <c r="K758" s="94"/>
      <c r="L758" s="95"/>
      <c r="M758" s="76">
        <f t="shared" si="1"/>
        <v>0</v>
      </c>
      <c r="N758" s="77" t="str">
        <f t="shared" si="2"/>
        <v/>
      </c>
      <c r="O758" s="78" t="str">
        <f t="shared" si="3"/>
        <v/>
      </c>
      <c r="P758" s="78" t="str">
        <f t="array" ref="P758">IFERROR(ROUND(IF('1.Clusters'!$H$3&lt;&gt;"",( INDEX('1.Clusters'!$C$6:$C$15,MATCH(C758,'1.Clusters'!$B$6:$B$15,0))+INDEX('1.Clusters'!$F$6:$F$15,MATCH(D758,'1.Clusters'!$E$6:$E$15,0))+INDEX('1.Clusters'!$I$6:$I$15,MATCH(E758,'1.Clusters'!$H$6:$H$15,0)))/3,( INDEX('1.Clusters'!$C$6:$C$15,MATCH(C758,'1.Clusters'!$B$6:$B$15,0))+INDEX('1.Clusters'!$F$6:$F$15,MATCH(D758,'1.Clusters'!$E$6:$E$15,0)))/2),3),"")</f>
        <v/>
      </c>
      <c r="Q758" s="79" t="str">
        <f t="shared" si="4"/>
        <v/>
      </c>
    </row>
    <row r="759" ht="15.0" customHeight="1">
      <c r="B759" s="87"/>
      <c r="C759" s="88"/>
      <c r="D759" s="88"/>
      <c r="E759" s="88"/>
      <c r="F759" s="89"/>
      <c r="G759" s="90"/>
      <c r="H759" s="91"/>
      <c r="I759" s="92"/>
      <c r="J759" s="93"/>
      <c r="K759" s="94"/>
      <c r="L759" s="95"/>
      <c r="M759" s="76">
        <f t="shared" si="1"/>
        <v>0</v>
      </c>
      <c r="N759" s="77" t="str">
        <f t="shared" si="2"/>
        <v/>
      </c>
      <c r="O759" s="78" t="str">
        <f t="shared" si="3"/>
        <v/>
      </c>
      <c r="P759" s="78" t="str">
        <f t="array" ref="P759">IFERROR(ROUND(IF('1.Clusters'!$H$3&lt;&gt;"",( INDEX('1.Clusters'!$C$6:$C$15,MATCH(C759,'1.Clusters'!$B$6:$B$15,0))+INDEX('1.Clusters'!$F$6:$F$15,MATCH(D759,'1.Clusters'!$E$6:$E$15,0))+INDEX('1.Clusters'!$I$6:$I$15,MATCH(E759,'1.Clusters'!$H$6:$H$15,0)))/3,( INDEX('1.Clusters'!$C$6:$C$15,MATCH(C759,'1.Clusters'!$B$6:$B$15,0))+INDEX('1.Clusters'!$F$6:$F$15,MATCH(D759,'1.Clusters'!$E$6:$E$15,0)))/2),3),"")</f>
        <v/>
      </c>
      <c r="Q759" s="79" t="str">
        <f t="shared" si="4"/>
        <v/>
      </c>
    </row>
    <row r="760" ht="15.0" customHeight="1">
      <c r="B760" s="87"/>
      <c r="C760" s="88"/>
      <c r="D760" s="88"/>
      <c r="E760" s="88"/>
      <c r="F760" s="89"/>
      <c r="G760" s="90"/>
      <c r="H760" s="91"/>
      <c r="I760" s="92"/>
      <c r="J760" s="93"/>
      <c r="K760" s="94"/>
      <c r="L760" s="95"/>
      <c r="M760" s="76">
        <f t="shared" si="1"/>
        <v>0</v>
      </c>
      <c r="N760" s="77" t="str">
        <f t="shared" si="2"/>
        <v/>
      </c>
      <c r="O760" s="78" t="str">
        <f t="shared" si="3"/>
        <v/>
      </c>
      <c r="P760" s="78" t="str">
        <f t="array" ref="P760">IFERROR(ROUND(IF('1.Clusters'!$H$3&lt;&gt;"",( INDEX('1.Clusters'!$C$6:$C$15,MATCH(C760,'1.Clusters'!$B$6:$B$15,0))+INDEX('1.Clusters'!$F$6:$F$15,MATCH(D760,'1.Clusters'!$E$6:$E$15,0))+INDEX('1.Clusters'!$I$6:$I$15,MATCH(E760,'1.Clusters'!$H$6:$H$15,0)))/3,( INDEX('1.Clusters'!$C$6:$C$15,MATCH(C760,'1.Clusters'!$B$6:$B$15,0))+INDEX('1.Clusters'!$F$6:$F$15,MATCH(D760,'1.Clusters'!$E$6:$E$15,0)))/2),3),"")</f>
        <v/>
      </c>
      <c r="Q760" s="79" t="str">
        <f t="shared" si="4"/>
        <v/>
      </c>
    </row>
    <row r="761" ht="15.0" customHeight="1">
      <c r="B761" s="87"/>
      <c r="C761" s="88"/>
      <c r="D761" s="88"/>
      <c r="E761" s="88"/>
      <c r="F761" s="89"/>
      <c r="G761" s="90"/>
      <c r="H761" s="91"/>
      <c r="I761" s="92"/>
      <c r="J761" s="93"/>
      <c r="K761" s="94"/>
      <c r="L761" s="95"/>
      <c r="M761" s="76">
        <f t="shared" si="1"/>
        <v>0</v>
      </c>
      <c r="N761" s="77" t="str">
        <f t="shared" si="2"/>
        <v/>
      </c>
      <c r="O761" s="78" t="str">
        <f t="shared" si="3"/>
        <v/>
      </c>
      <c r="P761" s="78" t="str">
        <f t="array" ref="P761">IFERROR(ROUND(IF('1.Clusters'!$H$3&lt;&gt;"",( INDEX('1.Clusters'!$C$6:$C$15,MATCH(C761,'1.Clusters'!$B$6:$B$15,0))+INDEX('1.Clusters'!$F$6:$F$15,MATCH(D761,'1.Clusters'!$E$6:$E$15,0))+INDEX('1.Clusters'!$I$6:$I$15,MATCH(E761,'1.Clusters'!$H$6:$H$15,0)))/3,( INDEX('1.Clusters'!$C$6:$C$15,MATCH(C761,'1.Clusters'!$B$6:$B$15,0))+INDEX('1.Clusters'!$F$6:$F$15,MATCH(D761,'1.Clusters'!$E$6:$E$15,0)))/2),3),"")</f>
        <v/>
      </c>
      <c r="Q761" s="79" t="str">
        <f t="shared" si="4"/>
        <v/>
      </c>
    </row>
    <row r="762" ht="15.0" customHeight="1">
      <c r="B762" s="87"/>
      <c r="C762" s="88"/>
      <c r="D762" s="88"/>
      <c r="E762" s="88"/>
      <c r="F762" s="89"/>
      <c r="G762" s="90"/>
      <c r="H762" s="91"/>
      <c r="I762" s="92"/>
      <c r="J762" s="93"/>
      <c r="K762" s="94"/>
      <c r="L762" s="95"/>
      <c r="M762" s="76">
        <f t="shared" si="1"/>
        <v>0</v>
      </c>
      <c r="N762" s="77" t="str">
        <f t="shared" si="2"/>
        <v/>
      </c>
      <c r="O762" s="78" t="str">
        <f t="shared" si="3"/>
        <v/>
      </c>
      <c r="P762" s="78" t="str">
        <f t="array" ref="P762">IFERROR(ROUND(IF('1.Clusters'!$H$3&lt;&gt;"",( INDEX('1.Clusters'!$C$6:$C$15,MATCH(C762,'1.Clusters'!$B$6:$B$15,0))+INDEX('1.Clusters'!$F$6:$F$15,MATCH(D762,'1.Clusters'!$E$6:$E$15,0))+INDEX('1.Clusters'!$I$6:$I$15,MATCH(E762,'1.Clusters'!$H$6:$H$15,0)))/3,( INDEX('1.Clusters'!$C$6:$C$15,MATCH(C762,'1.Clusters'!$B$6:$B$15,0))+INDEX('1.Clusters'!$F$6:$F$15,MATCH(D762,'1.Clusters'!$E$6:$E$15,0)))/2),3),"")</f>
        <v/>
      </c>
      <c r="Q762" s="79" t="str">
        <f t="shared" si="4"/>
        <v/>
      </c>
    </row>
    <row r="763" ht="15.0" customHeight="1">
      <c r="B763" s="87"/>
      <c r="C763" s="88"/>
      <c r="D763" s="88"/>
      <c r="E763" s="88"/>
      <c r="F763" s="89"/>
      <c r="G763" s="90"/>
      <c r="H763" s="91"/>
      <c r="I763" s="92"/>
      <c r="J763" s="93"/>
      <c r="K763" s="94"/>
      <c r="L763" s="95"/>
      <c r="M763" s="76">
        <f t="shared" si="1"/>
        <v>0</v>
      </c>
      <c r="N763" s="77" t="str">
        <f t="shared" si="2"/>
        <v/>
      </c>
      <c r="O763" s="78" t="str">
        <f t="shared" si="3"/>
        <v/>
      </c>
      <c r="P763" s="78" t="str">
        <f t="array" ref="P763">IFERROR(ROUND(IF('1.Clusters'!$H$3&lt;&gt;"",( INDEX('1.Clusters'!$C$6:$C$15,MATCH(C763,'1.Clusters'!$B$6:$B$15,0))+INDEX('1.Clusters'!$F$6:$F$15,MATCH(D763,'1.Clusters'!$E$6:$E$15,0))+INDEX('1.Clusters'!$I$6:$I$15,MATCH(E763,'1.Clusters'!$H$6:$H$15,0)))/3,( INDEX('1.Clusters'!$C$6:$C$15,MATCH(C763,'1.Clusters'!$B$6:$B$15,0))+INDEX('1.Clusters'!$F$6:$F$15,MATCH(D763,'1.Clusters'!$E$6:$E$15,0)))/2),3),"")</f>
        <v/>
      </c>
      <c r="Q763" s="79" t="str">
        <f t="shared" si="4"/>
        <v/>
      </c>
    </row>
    <row r="764" ht="15.0" customHeight="1">
      <c r="B764" s="87"/>
      <c r="C764" s="88"/>
      <c r="D764" s="88"/>
      <c r="E764" s="88"/>
      <c r="F764" s="89"/>
      <c r="G764" s="90"/>
      <c r="H764" s="91"/>
      <c r="I764" s="92"/>
      <c r="J764" s="93"/>
      <c r="K764" s="94"/>
      <c r="L764" s="95"/>
      <c r="M764" s="76">
        <f t="shared" si="1"/>
        <v>0</v>
      </c>
      <c r="N764" s="77" t="str">
        <f t="shared" si="2"/>
        <v/>
      </c>
      <c r="O764" s="78" t="str">
        <f t="shared" si="3"/>
        <v/>
      </c>
      <c r="P764" s="78" t="str">
        <f t="array" ref="P764">IFERROR(ROUND(IF('1.Clusters'!$H$3&lt;&gt;"",( INDEX('1.Clusters'!$C$6:$C$15,MATCH(C764,'1.Clusters'!$B$6:$B$15,0))+INDEX('1.Clusters'!$F$6:$F$15,MATCH(D764,'1.Clusters'!$E$6:$E$15,0))+INDEX('1.Clusters'!$I$6:$I$15,MATCH(E764,'1.Clusters'!$H$6:$H$15,0)))/3,( INDEX('1.Clusters'!$C$6:$C$15,MATCH(C764,'1.Clusters'!$B$6:$B$15,0))+INDEX('1.Clusters'!$F$6:$F$15,MATCH(D764,'1.Clusters'!$E$6:$E$15,0)))/2),3),"")</f>
        <v/>
      </c>
      <c r="Q764" s="79" t="str">
        <f t="shared" si="4"/>
        <v/>
      </c>
    </row>
    <row r="765" ht="15.0" customHeight="1">
      <c r="B765" s="87"/>
      <c r="C765" s="88"/>
      <c r="D765" s="88"/>
      <c r="E765" s="88"/>
      <c r="F765" s="89"/>
      <c r="G765" s="90"/>
      <c r="H765" s="91"/>
      <c r="I765" s="92"/>
      <c r="J765" s="93"/>
      <c r="K765" s="94"/>
      <c r="L765" s="95"/>
      <c r="M765" s="76">
        <f t="shared" si="1"/>
        <v>0</v>
      </c>
      <c r="N765" s="77" t="str">
        <f t="shared" si="2"/>
        <v/>
      </c>
      <c r="O765" s="78" t="str">
        <f t="shared" si="3"/>
        <v/>
      </c>
      <c r="P765" s="78" t="str">
        <f t="array" ref="P765">IFERROR(ROUND(IF('1.Clusters'!$H$3&lt;&gt;"",( INDEX('1.Clusters'!$C$6:$C$15,MATCH(C765,'1.Clusters'!$B$6:$B$15,0))+INDEX('1.Clusters'!$F$6:$F$15,MATCH(D765,'1.Clusters'!$E$6:$E$15,0))+INDEX('1.Clusters'!$I$6:$I$15,MATCH(E765,'1.Clusters'!$H$6:$H$15,0)))/3,( INDEX('1.Clusters'!$C$6:$C$15,MATCH(C765,'1.Clusters'!$B$6:$B$15,0))+INDEX('1.Clusters'!$F$6:$F$15,MATCH(D765,'1.Clusters'!$E$6:$E$15,0)))/2),3),"")</f>
        <v/>
      </c>
      <c r="Q765" s="79" t="str">
        <f t="shared" si="4"/>
        <v/>
      </c>
    </row>
    <row r="766" ht="15.0" customHeight="1">
      <c r="B766" s="87"/>
      <c r="C766" s="88"/>
      <c r="D766" s="88"/>
      <c r="E766" s="88"/>
      <c r="F766" s="89"/>
      <c r="G766" s="90"/>
      <c r="H766" s="91"/>
      <c r="I766" s="92"/>
      <c r="J766" s="93"/>
      <c r="K766" s="94"/>
      <c r="L766" s="95"/>
      <c r="M766" s="76">
        <f t="shared" si="1"/>
        <v>0</v>
      </c>
      <c r="N766" s="77" t="str">
        <f t="shared" si="2"/>
        <v/>
      </c>
      <c r="O766" s="78" t="str">
        <f t="shared" si="3"/>
        <v/>
      </c>
      <c r="P766" s="78" t="str">
        <f t="array" ref="P766">IFERROR(ROUND(IF('1.Clusters'!$H$3&lt;&gt;"",( INDEX('1.Clusters'!$C$6:$C$15,MATCH(C766,'1.Clusters'!$B$6:$B$15,0))+INDEX('1.Clusters'!$F$6:$F$15,MATCH(D766,'1.Clusters'!$E$6:$E$15,0))+INDEX('1.Clusters'!$I$6:$I$15,MATCH(E766,'1.Clusters'!$H$6:$H$15,0)))/3,( INDEX('1.Clusters'!$C$6:$C$15,MATCH(C766,'1.Clusters'!$B$6:$B$15,0))+INDEX('1.Clusters'!$F$6:$F$15,MATCH(D766,'1.Clusters'!$E$6:$E$15,0)))/2),3),"")</f>
        <v/>
      </c>
      <c r="Q766" s="79" t="str">
        <f t="shared" si="4"/>
        <v/>
      </c>
    </row>
    <row r="767" ht="15.0" customHeight="1">
      <c r="B767" s="87"/>
      <c r="C767" s="88"/>
      <c r="D767" s="88"/>
      <c r="E767" s="88"/>
      <c r="F767" s="89"/>
      <c r="G767" s="90"/>
      <c r="H767" s="91"/>
      <c r="I767" s="92"/>
      <c r="J767" s="93"/>
      <c r="K767" s="94"/>
      <c r="L767" s="95"/>
      <c r="M767" s="76">
        <f t="shared" si="1"/>
        <v>0</v>
      </c>
      <c r="N767" s="77" t="str">
        <f t="shared" si="2"/>
        <v/>
      </c>
      <c r="O767" s="78" t="str">
        <f t="shared" si="3"/>
        <v/>
      </c>
      <c r="P767" s="78" t="str">
        <f t="array" ref="P767">IFERROR(ROUND(IF('1.Clusters'!$H$3&lt;&gt;"",( INDEX('1.Clusters'!$C$6:$C$15,MATCH(C767,'1.Clusters'!$B$6:$B$15,0))+INDEX('1.Clusters'!$F$6:$F$15,MATCH(D767,'1.Clusters'!$E$6:$E$15,0))+INDEX('1.Clusters'!$I$6:$I$15,MATCH(E767,'1.Clusters'!$H$6:$H$15,0)))/3,( INDEX('1.Clusters'!$C$6:$C$15,MATCH(C767,'1.Clusters'!$B$6:$B$15,0))+INDEX('1.Clusters'!$F$6:$F$15,MATCH(D767,'1.Clusters'!$E$6:$E$15,0)))/2),3),"")</f>
        <v/>
      </c>
      <c r="Q767" s="79" t="str">
        <f t="shared" si="4"/>
        <v/>
      </c>
    </row>
    <row r="768" ht="15.0" customHeight="1">
      <c r="B768" s="87"/>
      <c r="C768" s="88"/>
      <c r="D768" s="88"/>
      <c r="E768" s="88"/>
      <c r="F768" s="89"/>
      <c r="G768" s="90"/>
      <c r="H768" s="91"/>
      <c r="I768" s="92"/>
      <c r="J768" s="93"/>
      <c r="K768" s="94"/>
      <c r="L768" s="95"/>
      <c r="M768" s="76">
        <f t="shared" si="1"/>
        <v>0</v>
      </c>
      <c r="N768" s="77" t="str">
        <f t="shared" si="2"/>
        <v/>
      </c>
      <c r="O768" s="78" t="str">
        <f t="shared" si="3"/>
        <v/>
      </c>
      <c r="P768" s="78" t="str">
        <f t="array" ref="P768">IFERROR(ROUND(IF('1.Clusters'!$H$3&lt;&gt;"",( INDEX('1.Clusters'!$C$6:$C$15,MATCH(C768,'1.Clusters'!$B$6:$B$15,0))+INDEX('1.Clusters'!$F$6:$F$15,MATCH(D768,'1.Clusters'!$E$6:$E$15,0))+INDEX('1.Clusters'!$I$6:$I$15,MATCH(E768,'1.Clusters'!$H$6:$H$15,0)))/3,( INDEX('1.Clusters'!$C$6:$C$15,MATCH(C768,'1.Clusters'!$B$6:$B$15,0))+INDEX('1.Clusters'!$F$6:$F$15,MATCH(D768,'1.Clusters'!$E$6:$E$15,0)))/2),3),"")</f>
        <v/>
      </c>
      <c r="Q768" s="79" t="str">
        <f t="shared" si="4"/>
        <v/>
      </c>
    </row>
    <row r="769" ht="15.0" customHeight="1">
      <c r="B769" s="87"/>
      <c r="C769" s="88"/>
      <c r="D769" s="88"/>
      <c r="E769" s="88"/>
      <c r="F769" s="89"/>
      <c r="G769" s="90"/>
      <c r="H769" s="91"/>
      <c r="I769" s="92"/>
      <c r="J769" s="93"/>
      <c r="K769" s="94"/>
      <c r="L769" s="95"/>
      <c r="M769" s="76">
        <f t="shared" si="1"/>
        <v>0</v>
      </c>
      <c r="N769" s="77" t="str">
        <f t="shared" si="2"/>
        <v/>
      </c>
      <c r="O769" s="78" t="str">
        <f t="shared" si="3"/>
        <v/>
      </c>
      <c r="P769" s="78" t="str">
        <f t="array" ref="P769">IFERROR(ROUND(IF('1.Clusters'!$H$3&lt;&gt;"",( INDEX('1.Clusters'!$C$6:$C$15,MATCH(C769,'1.Clusters'!$B$6:$B$15,0))+INDEX('1.Clusters'!$F$6:$F$15,MATCH(D769,'1.Clusters'!$E$6:$E$15,0))+INDEX('1.Clusters'!$I$6:$I$15,MATCH(E769,'1.Clusters'!$H$6:$H$15,0)))/3,( INDEX('1.Clusters'!$C$6:$C$15,MATCH(C769,'1.Clusters'!$B$6:$B$15,0))+INDEX('1.Clusters'!$F$6:$F$15,MATCH(D769,'1.Clusters'!$E$6:$E$15,0)))/2),3),"")</f>
        <v/>
      </c>
      <c r="Q769" s="79" t="str">
        <f t="shared" si="4"/>
        <v/>
      </c>
    </row>
    <row r="770" ht="15.0" customHeight="1">
      <c r="B770" s="87"/>
      <c r="C770" s="88"/>
      <c r="D770" s="88"/>
      <c r="E770" s="88"/>
      <c r="F770" s="89"/>
      <c r="G770" s="90"/>
      <c r="H770" s="91"/>
      <c r="I770" s="92"/>
      <c r="J770" s="93"/>
      <c r="K770" s="94"/>
      <c r="L770" s="95"/>
      <c r="M770" s="76">
        <f t="shared" si="1"/>
        <v>0</v>
      </c>
      <c r="N770" s="77" t="str">
        <f t="shared" si="2"/>
        <v/>
      </c>
      <c r="O770" s="78" t="str">
        <f t="shared" si="3"/>
        <v/>
      </c>
      <c r="P770" s="78" t="str">
        <f t="array" ref="P770">IFERROR(ROUND(IF('1.Clusters'!$H$3&lt;&gt;"",( INDEX('1.Clusters'!$C$6:$C$15,MATCH(C770,'1.Clusters'!$B$6:$B$15,0))+INDEX('1.Clusters'!$F$6:$F$15,MATCH(D770,'1.Clusters'!$E$6:$E$15,0))+INDEX('1.Clusters'!$I$6:$I$15,MATCH(E770,'1.Clusters'!$H$6:$H$15,0)))/3,( INDEX('1.Clusters'!$C$6:$C$15,MATCH(C770,'1.Clusters'!$B$6:$B$15,0))+INDEX('1.Clusters'!$F$6:$F$15,MATCH(D770,'1.Clusters'!$E$6:$E$15,0)))/2),3),"")</f>
        <v/>
      </c>
      <c r="Q770" s="79" t="str">
        <f t="shared" si="4"/>
        <v/>
      </c>
    </row>
    <row r="771" ht="15.0" customHeight="1">
      <c r="B771" s="87"/>
      <c r="C771" s="88"/>
      <c r="D771" s="88"/>
      <c r="E771" s="88"/>
      <c r="F771" s="89"/>
      <c r="G771" s="90"/>
      <c r="H771" s="91"/>
      <c r="I771" s="92"/>
      <c r="J771" s="93"/>
      <c r="K771" s="94"/>
      <c r="L771" s="95"/>
      <c r="M771" s="76">
        <f t="shared" si="1"/>
        <v>0</v>
      </c>
      <c r="N771" s="77" t="str">
        <f t="shared" si="2"/>
        <v/>
      </c>
      <c r="O771" s="78" t="str">
        <f t="shared" si="3"/>
        <v/>
      </c>
      <c r="P771" s="78" t="str">
        <f t="array" ref="P771">IFERROR(ROUND(IF('1.Clusters'!$H$3&lt;&gt;"",( INDEX('1.Clusters'!$C$6:$C$15,MATCH(C771,'1.Clusters'!$B$6:$B$15,0))+INDEX('1.Clusters'!$F$6:$F$15,MATCH(D771,'1.Clusters'!$E$6:$E$15,0))+INDEX('1.Clusters'!$I$6:$I$15,MATCH(E771,'1.Clusters'!$H$6:$H$15,0)))/3,( INDEX('1.Clusters'!$C$6:$C$15,MATCH(C771,'1.Clusters'!$B$6:$B$15,0))+INDEX('1.Clusters'!$F$6:$F$15,MATCH(D771,'1.Clusters'!$E$6:$E$15,0)))/2),3),"")</f>
        <v/>
      </c>
      <c r="Q771" s="79" t="str">
        <f t="shared" si="4"/>
        <v/>
      </c>
    </row>
    <row r="772" ht="15.0" customHeight="1">
      <c r="B772" s="87"/>
      <c r="C772" s="88"/>
      <c r="D772" s="88"/>
      <c r="E772" s="88"/>
      <c r="F772" s="89"/>
      <c r="G772" s="90"/>
      <c r="H772" s="91"/>
      <c r="I772" s="92"/>
      <c r="J772" s="93"/>
      <c r="K772" s="94"/>
      <c r="L772" s="95"/>
      <c r="M772" s="76">
        <f t="shared" si="1"/>
        <v>0</v>
      </c>
      <c r="N772" s="77" t="str">
        <f t="shared" si="2"/>
        <v/>
      </c>
      <c r="O772" s="78" t="str">
        <f t="shared" si="3"/>
        <v/>
      </c>
      <c r="P772" s="78" t="str">
        <f t="array" ref="P772">IFERROR(ROUND(IF('1.Clusters'!$H$3&lt;&gt;"",( INDEX('1.Clusters'!$C$6:$C$15,MATCH(C772,'1.Clusters'!$B$6:$B$15,0))+INDEX('1.Clusters'!$F$6:$F$15,MATCH(D772,'1.Clusters'!$E$6:$E$15,0))+INDEX('1.Clusters'!$I$6:$I$15,MATCH(E772,'1.Clusters'!$H$6:$H$15,0)))/3,( INDEX('1.Clusters'!$C$6:$C$15,MATCH(C772,'1.Clusters'!$B$6:$B$15,0))+INDEX('1.Clusters'!$F$6:$F$15,MATCH(D772,'1.Clusters'!$E$6:$E$15,0)))/2),3),"")</f>
        <v/>
      </c>
      <c r="Q772" s="79" t="str">
        <f t="shared" si="4"/>
        <v/>
      </c>
    </row>
    <row r="773" ht="15.0" customHeight="1">
      <c r="B773" s="87"/>
      <c r="C773" s="88"/>
      <c r="D773" s="88"/>
      <c r="E773" s="88"/>
      <c r="F773" s="89"/>
      <c r="G773" s="90"/>
      <c r="H773" s="91"/>
      <c r="I773" s="92"/>
      <c r="J773" s="93"/>
      <c r="K773" s="94"/>
      <c r="L773" s="95"/>
      <c r="M773" s="76">
        <f t="shared" si="1"/>
        <v>0</v>
      </c>
      <c r="N773" s="77" t="str">
        <f t="shared" si="2"/>
        <v/>
      </c>
      <c r="O773" s="78" t="str">
        <f t="shared" si="3"/>
        <v/>
      </c>
      <c r="P773" s="78" t="str">
        <f t="array" ref="P773">IFERROR(ROUND(IF('1.Clusters'!$H$3&lt;&gt;"",( INDEX('1.Clusters'!$C$6:$C$15,MATCH(C773,'1.Clusters'!$B$6:$B$15,0))+INDEX('1.Clusters'!$F$6:$F$15,MATCH(D773,'1.Clusters'!$E$6:$E$15,0))+INDEX('1.Clusters'!$I$6:$I$15,MATCH(E773,'1.Clusters'!$H$6:$H$15,0)))/3,( INDEX('1.Clusters'!$C$6:$C$15,MATCH(C773,'1.Clusters'!$B$6:$B$15,0))+INDEX('1.Clusters'!$F$6:$F$15,MATCH(D773,'1.Clusters'!$E$6:$E$15,0)))/2),3),"")</f>
        <v/>
      </c>
      <c r="Q773" s="79" t="str">
        <f t="shared" si="4"/>
        <v/>
      </c>
    </row>
    <row r="774" ht="15.0" customHeight="1">
      <c r="B774" s="87"/>
      <c r="C774" s="88"/>
      <c r="D774" s="88"/>
      <c r="E774" s="88"/>
      <c r="F774" s="89"/>
      <c r="G774" s="90"/>
      <c r="H774" s="91"/>
      <c r="I774" s="92"/>
      <c r="J774" s="93"/>
      <c r="K774" s="94"/>
      <c r="L774" s="95"/>
      <c r="M774" s="76">
        <f t="shared" si="1"/>
        <v>0</v>
      </c>
      <c r="N774" s="77" t="str">
        <f t="shared" si="2"/>
        <v/>
      </c>
      <c r="O774" s="78" t="str">
        <f t="shared" si="3"/>
        <v/>
      </c>
      <c r="P774" s="78" t="str">
        <f t="array" ref="P774">IFERROR(ROUND(IF('1.Clusters'!$H$3&lt;&gt;"",( INDEX('1.Clusters'!$C$6:$C$15,MATCH(C774,'1.Clusters'!$B$6:$B$15,0))+INDEX('1.Clusters'!$F$6:$F$15,MATCH(D774,'1.Clusters'!$E$6:$E$15,0))+INDEX('1.Clusters'!$I$6:$I$15,MATCH(E774,'1.Clusters'!$H$6:$H$15,0)))/3,( INDEX('1.Clusters'!$C$6:$C$15,MATCH(C774,'1.Clusters'!$B$6:$B$15,0))+INDEX('1.Clusters'!$F$6:$F$15,MATCH(D774,'1.Clusters'!$E$6:$E$15,0)))/2),3),"")</f>
        <v/>
      </c>
      <c r="Q774" s="79" t="str">
        <f t="shared" si="4"/>
        <v/>
      </c>
    </row>
    <row r="775" ht="15.0" customHeight="1">
      <c r="B775" s="87"/>
      <c r="C775" s="88"/>
      <c r="D775" s="88"/>
      <c r="E775" s="88"/>
      <c r="F775" s="89"/>
      <c r="G775" s="90"/>
      <c r="H775" s="91"/>
      <c r="I775" s="92"/>
      <c r="J775" s="93"/>
      <c r="K775" s="94"/>
      <c r="L775" s="95"/>
      <c r="M775" s="76">
        <f t="shared" si="1"/>
        <v>0</v>
      </c>
      <c r="N775" s="77" t="str">
        <f t="shared" si="2"/>
        <v/>
      </c>
      <c r="O775" s="78" t="str">
        <f t="shared" si="3"/>
        <v/>
      </c>
      <c r="P775" s="78" t="str">
        <f t="array" ref="P775">IFERROR(ROUND(IF('1.Clusters'!$H$3&lt;&gt;"",( INDEX('1.Clusters'!$C$6:$C$15,MATCH(C775,'1.Clusters'!$B$6:$B$15,0))+INDEX('1.Clusters'!$F$6:$F$15,MATCH(D775,'1.Clusters'!$E$6:$E$15,0))+INDEX('1.Clusters'!$I$6:$I$15,MATCH(E775,'1.Clusters'!$H$6:$H$15,0)))/3,( INDEX('1.Clusters'!$C$6:$C$15,MATCH(C775,'1.Clusters'!$B$6:$B$15,0))+INDEX('1.Clusters'!$F$6:$F$15,MATCH(D775,'1.Clusters'!$E$6:$E$15,0)))/2),3),"")</f>
        <v/>
      </c>
      <c r="Q775" s="79" t="str">
        <f t="shared" si="4"/>
        <v/>
      </c>
    </row>
    <row r="776" ht="15.0" customHeight="1">
      <c r="B776" s="87"/>
      <c r="C776" s="88"/>
      <c r="D776" s="88"/>
      <c r="E776" s="88"/>
      <c r="F776" s="89"/>
      <c r="G776" s="90"/>
      <c r="H776" s="91"/>
      <c r="I776" s="92"/>
      <c r="J776" s="93"/>
      <c r="K776" s="94"/>
      <c r="L776" s="95"/>
      <c r="M776" s="76">
        <f t="shared" si="1"/>
        <v>0</v>
      </c>
      <c r="N776" s="77" t="str">
        <f t="shared" si="2"/>
        <v/>
      </c>
      <c r="O776" s="78" t="str">
        <f t="shared" si="3"/>
        <v/>
      </c>
      <c r="P776" s="78" t="str">
        <f t="array" ref="P776">IFERROR(ROUND(IF('1.Clusters'!$H$3&lt;&gt;"",( INDEX('1.Clusters'!$C$6:$C$15,MATCH(C776,'1.Clusters'!$B$6:$B$15,0))+INDEX('1.Clusters'!$F$6:$F$15,MATCH(D776,'1.Clusters'!$E$6:$E$15,0))+INDEX('1.Clusters'!$I$6:$I$15,MATCH(E776,'1.Clusters'!$H$6:$H$15,0)))/3,( INDEX('1.Clusters'!$C$6:$C$15,MATCH(C776,'1.Clusters'!$B$6:$B$15,0))+INDEX('1.Clusters'!$F$6:$F$15,MATCH(D776,'1.Clusters'!$E$6:$E$15,0)))/2),3),"")</f>
        <v/>
      </c>
      <c r="Q776" s="79" t="str">
        <f t="shared" si="4"/>
        <v/>
      </c>
    </row>
    <row r="777" ht="15.0" customHeight="1">
      <c r="B777" s="87"/>
      <c r="C777" s="88"/>
      <c r="D777" s="88"/>
      <c r="E777" s="88"/>
      <c r="F777" s="89"/>
      <c r="G777" s="90"/>
      <c r="H777" s="91"/>
      <c r="I777" s="92"/>
      <c r="J777" s="93"/>
      <c r="K777" s="94"/>
      <c r="L777" s="95"/>
      <c r="M777" s="76">
        <f t="shared" si="1"/>
        <v>0</v>
      </c>
      <c r="N777" s="77" t="str">
        <f t="shared" si="2"/>
        <v/>
      </c>
      <c r="O777" s="78" t="str">
        <f t="shared" si="3"/>
        <v/>
      </c>
      <c r="P777" s="78" t="str">
        <f t="array" ref="P777">IFERROR(ROUND(IF('1.Clusters'!$H$3&lt;&gt;"",( INDEX('1.Clusters'!$C$6:$C$15,MATCH(C777,'1.Clusters'!$B$6:$B$15,0))+INDEX('1.Clusters'!$F$6:$F$15,MATCH(D777,'1.Clusters'!$E$6:$E$15,0))+INDEX('1.Clusters'!$I$6:$I$15,MATCH(E777,'1.Clusters'!$H$6:$H$15,0)))/3,( INDEX('1.Clusters'!$C$6:$C$15,MATCH(C777,'1.Clusters'!$B$6:$B$15,0))+INDEX('1.Clusters'!$F$6:$F$15,MATCH(D777,'1.Clusters'!$E$6:$E$15,0)))/2),3),"")</f>
        <v/>
      </c>
      <c r="Q777" s="79" t="str">
        <f t="shared" si="4"/>
        <v/>
      </c>
    </row>
    <row r="778" ht="15.0" customHeight="1">
      <c r="B778" s="87"/>
      <c r="C778" s="88"/>
      <c r="D778" s="88"/>
      <c r="E778" s="88"/>
      <c r="F778" s="89"/>
      <c r="G778" s="90"/>
      <c r="H778" s="91"/>
      <c r="I778" s="92"/>
      <c r="J778" s="93"/>
      <c r="K778" s="94"/>
      <c r="L778" s="95"/>
      <c r="M778" s="76">
        <f t="shared" si="1"/>
        <v>0</v>
      </c>
      <c r="N778" s="77" t="str">
        <f t="shared" si="2"/>
        <v/>
      </c>
      <c r="O778" s="78" t="str">
        <f t="shared" si="3"/>
        <v/>
      </c>
      <c r="P778" s="78" t="str">
        <f t="array" ref="P778">IFERROR(ROUND(IF('1.Clusters'!$H$3&lt;&gt;"",( INDEX('1.Clusters'!$C$6:$C$15,MATCH(C778,'1.Clusters'!$B$6:$B$15,0))+INDEX('1.Clusters'!$F$6:$F$15,MATCH(D778,'1.Clusters'!$E$6:$E$15,0))+INDEX('1.Clusters'!$I$6:$I$15,MATCH(E778,'1.Clusters'!$H$6:$H$15,0)))/3,( INDEX('1.Clusters'!$C$6:$C$15,MATCH(C778,'1.Clusters'!$B$6:$B$15,0))+INDEX('1.Clusters'!$F$6:$F$15,MATCH(D778,'1.Clusters'!$E$6:$E$15,0)))/2),3),"")</f>
        <v/>
      </c>
      <c r="Q778" s="79" t="str">
        <f t="shared" si="4"/>
        <v/>
      </c>
    </row>
    <row r="779" ht="15.0" customHeight="1">
      <c r="B779" s="87"/>
      <c r="C779" s="88"/>
      <c r="D779" s="88"/>
      <c r="E779" s="88"/>
      <c r="F779" s="89"/>
      <c r="G779" s="90"/>
      <c r="H779" s="91"/>
      <c r="I779" s="92"/>
      <c r="J779" s="93"/>
      <c r="K779" s="94"/>
      <c r="L779" s="95"/>
      <c r="M779" s="76">
        <f t="shared" si="1"/>
        <v>0</v>
      </c>
      <c r="N779" s="77" t="str">
        <f t="shared" si="2"/>
        <v/>
      </c>
      <c r="O779" s="78" t="str">
        <f t="shared" si="3"/>
        <v/>
      </c>
      <c r="P779" s="78" t="str">
        <f t="array" ref="P779">IFERROR(ROUND(IF('1.Clusters'!$H$3&lt;&gt;"",( INDEX('1.Clusters'!$C$6:$C$15,MATCH(C779,'1.Clusters'!$B$6:$B$15,0))+INDEX('1.Clusters'!$F$6:$F$15,MATCH(D779,'1.Clusters'!$E$6:$E$15,0))+INDEX('1.Clusters'!$I$6:$I$15,MATCH(E779,'1.Clusters'!$H$6:$H$15,0)))/3,( INDEX('1.Clusters'!$C$6:$C$15,MATCH(C779,'1.Clusters'!$B$6:$B$15,0))+INDEX('1.Clusters'!$F$6:$F$15,MATCH(D779,'1.Clusters'!$E$6:$E$15,0)))/2),3),"")</f>
        <v/>
      </c>
      <c r="Q779" s="79" t="str">
        <f t="shared" si="4"/>
        <v/>
      </c>
    </row>
    <row r="780" ht="15.0" customHeight="1">
      <c r="B780" s="87"/>
      <c r="C780" s="88"/>
      <c r="D780" s="88"/>
      <c r="E780" s="88"/>
      <c r="F780" s="89"/>
      <c r="G780" s="90"/>
      <c r="H780" s="91"/>
      <c r="I780" s="92"/>
      <c r="J780" s="93"/>
      <c r="K780" s="94"/>
      <c r="L780" s="95"/>
      <c r="M780" s="76">
        <f t="shared" si="1"/>
        <v>0</v>
      </c>
      <c r="N780" s="77" t="str">
        <f t="shared" si="2"/>
        <v/>
      </c>
      <c r="O780" s="78" t="str">
        <f t="shared" si="3"/>
        <v/>
      </c>
      <c r="P780" s="78" t="str">
        <f t="array" ref="P780">IFERROR(ROUND(IF('1.Clusters'!$H$3&lt;&gt;"",( INDEX('1.Clusters'!$C$6:$C$15,MATCH(C780,'1.Clusters'!$B$6:$B$15,0))+INDEX('1.Clusters'!$F$6:$F$15,MATCH(D780,'1.Clusters'!$E$6:$E$15,0))+INDEX('1.Clusters'!$I$6:$I$15,MATCH(E780,'1.Clusters'!$H$6:$H$15,0)))/3,( INDEX('1.Clusters'!$C$6:$C$15,MATCH(C780,'1.Clusters'!$B$6:$B$15,0))+INDEX('1.Clusters'!$F$6:$F$15,MATCH(D780,'1.Clusters'!$E$6:$E$15,0)))/2),3),"")</f>
        <v/>
      </c>
      <c r="Q780" s="79" t="str">
        <f t="shared" si="4"/>
        <v/>
      </c>
    </row>
    <row r="781" ht="15.0" customHeight="1">
      <c r="B781" s="87"/>
      <c r="C781" s="88"/>
      <c r="D781" s="88"/>
      <c r="E781" s="88"/>
      <c r="F781" s="89"/>
      <c r="G781" s="90"/>
      <c r="H781" s="91"/>
      <c r="I781" s="92"/>
      <c r="J781" s="93"/>
      <c r="K781" s="94"/>
      <c r="L781" s="95"/>
      <c r="M781" s="76">
        <f t="shared" si="1"/>
        <v>0</v>
      </c>
      <c r="N781" s="77" t="str">
        <f t="shared" si="2"/>
        <v/>
      </c>
      <c r="O781" s="78" t="str">
        <f t="shared" si="3"/>
        <v/>
      </c>
      <c r="P781" s="78" t="str">
        <f t="array" ref="P781">IFERROR(ROUND(IF('1.Clusters'!$H$3&lt;&gt;"",( INDEX('1.Clusters'!$C$6:$C$15,MATCH(C781,'1.Clusters'!$B$6:$B$15,0))+INDEX('1.Clusters'!$F$6:$F$15,MATCH(D781,'1.Clusters'!$E$6:$E$15,0))+INDEX('1.Clusters'!$I$6:$I$15,MATCH(E781,'1.Clusters'!$H$6:$H$15,0)))/3,( INDEX('1.Clusters'!$C$6:$C$15,MATCH(C781,'1.Clusters'!$B$6:$B$15,0))+INDEX('1.Clusters'!$F$6:$F$15,MATCH(D781,'1.Clusters'!$E$6:$E$15,0)))/2),3),"")</f>
        <v/>
      </c>
      <c r="Q781" s="79" t="str">
        <f t="shared" si="4"/>
        <v/>
      </c>
    </row>
    <row r="782" ht="15.0" customHeight="1">
      <c r="B782" s="87"/>
      <c r="C782" s="88"/>
      <c r="D782" s="88"/>
      <c r="E782" s="88"/>
      <c r="F782" s="89"/>
      <c r="G782" s="90"/>
      <c r="H782" s="91"/>
      <c r="I782" s="92"/>
      <c r="J782" s="93"/>
      <c r="K782" s="94"/>
      <c r="L782" s="95"/>
      <c r="M782" s="76">
        <f t="shared" si="1"/>
        <v>0</v>
      </c>
      <c r="N782" s="77" t="str">
        <f t="shared" si="2"/>
        <v/>
      </c>
      <c r="O782" s="78" t="str">
        <f t="shared" si="3"/>
        <v/>
      </c>
      <c r="P782" s="78" t="str">
        <f t="array" ref="P782">IFERROR(ROUND(IF('1.Clusters'!$H$3&lt;&gt;"",( INDEX('1.Clusters'!$C$6:$C$15,MATCH(C782,'1.Clusters'!$B$6:$B$15,0))+INDEX('1.Clusters'!$F$6:$F$15,MATCH(D782,'1.Clusters'!$E$6:$E$15,0))+INDEX('1.Clusters'!$I$6:$I$15,MATCH(E782,'1.Clusters'!$H$6:$H$15,0)))/3,( INDEX('1.Clusters'!$C$6:$C$15,MATCH(C782,'1.Clusters'!$B$6:$B$15,0))+INDEX('1.Clusters'!$F$6:$F$15,MATCH(D782,'1.Clusters'!$E$6:$E$15,0)))/2),3),"")</f>
        <v/>
      </c>
      <c r="Q782" s="79" t="str">
        <f t="shared" si="4"/>
        <v/>
      </c>
    </row>
    <row r="783" ht="15.0" customHeight="1">
      <c r="B783" s="87"/>
      <c r="C783" s="88"/>
      <c r="D783" s="88"/>
      <c r="E783" s="88"/>
      <c r="F783" s="89"/>
      <c r="G783" s="90"/>
      <c r="H783" s="91"/>
      <c r="I783" s="92"/>
      <c r="J783" s="93"/>
      <c r="K783" s="94"/>
      <c r="L783" s="95"/>
      <c r="M783" s="76">
        <f t="shared" si="1"/>
        <v>0</v>
      </c>
      <c r="N783" s="77" t="str">
        <f t="shared" si="2"/>
        <v/>
      </c>
      <c r="O783" s="78" t="str">
        <f t="shared" si="3"/>
        <v/>
      </c>
      <c r="P783" s="78" t="str">
        <f t="array" ref="P783">IFERROR(ROUND(IF('1.Clusters'!$H$3&lt;&gt;"",( INDEX('1.Clusters'!$C$6:$C$15,MATCH(C783,'1.Clusters'!$B$6:$B$15,0))+INDEX('1.Clusters'!$F$6:$F$15,MATCH(D783,'1.Clusters'!$E$6:$E$15,0))+INDEX('1.Clusters'!$I$6:$I$15,MATCH(E783,'1.Clusters'!$H$6:$H$15,0)))/3,( INDEX('1.Clusters'!$C$6:$C$15,MATCH(C783,'1.Clusters'!$B$6:$B$15,0))+INDEX('1.Clusters'!$F$6:$F$15,MATCH(D783,'1.Clusters'!$E$6:$E$15,0)))/2),3),"")</f>
        <v/>
      </c>
      <c r="Q783" s="79" t="str">
        <f t="shared" si="4"/>
        <v/>
      </c>
    </row>
    <row r="784" ht="15.0" customHeight="1">
      <c r="B784" s="87"/>
      <c r="C784" s="88"/>
      <c r="D784" s="88"/>
      <c r="E784" s="88"/>
      <c r="F784" s="89"/>
      <c r="G784" s="90"/>
      <c r="H784" s="91"/>
      <c r="I784" s="92"/>
      <c r="J784" s="93"/>
      <c r="K784" s="94"/>
      <c r="L784" s="95"/>
      <c r="M784" s="76">
        <f t="shared" si="1"/>
        <v>0</v>
      </c>
      <c r="N784" s="77" t="str">
        <f t="shared" si="2"/>
        <v/>
      </c>
      <c r="O784" s="78" t="str">
        <f t="shared" si="3"/>
        <v/>
      </c>
      <c r="P784" s="78" t="str">
        <f t="array" ref="P784">IFERROR(ROUND(IF('1.Clusters'!$H$3&lt;&gt;"",( INDEX('1.Clusters'!$C$6:$C$15,MATCH(C784,'1.Clusters'!$B$6:$B$15,0))+INDEX('1.Clusters'!$F$6:$F$15,MATCH(D784,'1.Clusters'!$E$6:$E$15,0))+INDEX('1.Clusters'!$I$6:$I$15,MATCH(E784,'1.Clusters'!$H$6:$H$15,0)))/3,( INDEX('1.Clusters'!$C$6:$C$15,MATCH(C784,'1.Clusters'!$B$6:$B$15,0))+INDEX('1.Clusters'!$F$6:$F$15,MATCH(D784,'1.Clusters'!$E$6:$E$15,0)))/2),3),"")</f>
        <v/>
      </c>
      <c r="Q784" s="79" t="str">
        <f t="shared" si="4"/>
        <v/>
      </c>
    </row>
    <row r="785" ht="15.0" customHeight="1">
      <c r="B785" s="87"/>
      <c r="C785" s="88"/>
      <c r="D785" s="88"/>
      <c r="E785" s="88"/>
      <c r="F785" s="89"/>
      <c r="G785" s="90"/>
      <c r="H785" s="91"/>
      <c r="I785" s="92"/>
      <c r="J785" s="93"/>
      <c r="K785" s="94"/>
      <c r="L785" s="95"/>
      <c r="M785" s="76">
        <f t="shared" si="1"/>
        <v>0</v>
      </c>
      <c r="N785" s="77" t="str">
        <f t="shared" si="2"/>
        <v/>
      </c>
      <c r="O785" s="78" t="str">
        <f t="shared" si="3"/>
        <v/>
      </c>
      <c r="P785" s="78" t="str">
        <f t="array" ref="P785">IFERROR(ROUND(IF('1.Clusters'!$H$3&lt;&gt;"",( INDEX('1.Clusters'!$C$6:$C$15,MATCH(C785,'1.Clusters'!$B$6:$B$15,0))+INDEX('1.Clusters'!$F$6:$F$15,MATCH(D785,'1.Clusters'!$E$6:$E$15,0))+INDEX('1.Clusters'!$I$6:$I$15,MATCH(E785,'1.Clusters'!$H$6:$H$15,0)))/3,( INDEX('1.Clusters'!$C$6:$C$15,MATCH(C785,'1.Clusters'!$B$6:$B$15,0))+INDEX('1.Clusters'!$F$6:$F$15,MATCH(D785,'1.Clusters'!$E$6:$E$15,0)))/2),3),"")</f>
        <v/>
      </c>
      <c r="Q785" s="79" t="str">
        <f t="shared" si="4"/>
        <v/>
      </c>
    </row>
    <row r="786" ht="15.0" customHeight="1">
      <c r="B786" s="87"/>
      <c r="C786" s="88"/>
      <c r="D786" s="88"/>
      <c r="E786" s="88"/>
      <c r="F786" s="89"/>
      <c r="G786" s="90"/>
      <c r="H786" s="91"/>
      <c r="I786" s="92"/>
      <c r="J786" s="93"/>
      <c r="K786" s="94"/>
      <c r="L786" s="95"/>
      <c r="M786" s="76">
        <f t="shared" si="1"/>
        <v>0</v>
      </c>
      <c r="N786" s="77" t="str">
        <f t="shared" si="2"/>
        <v/>
      </c>
      <c r="O786" s="78" t="str">
        <f t="shared" si="3"/>
        <v/>
      </c>
      <c r="P786" s="78" t="str">
        <f t="array" ref="P786">IFERROR(ROUND(IF('1.Clusters'!$H$3&lt;&gt;"",( INDEX('1.Clusters'!$C$6:$C$15,MATCH(C786,'1.Clusters'!$B$6:$B$15,0))+INDEX('1.Clusters'!$F$6:$F$15,MATCH(D786,'1.Clusters'!$E$6:$E$15,0))+INDEX('1.Clusters'!$I$6:$I$15,MATCH(E786,'1.Clusters'!$H$6:$H$15,0)))/3,( INDEX('1.Clusters'!$C$6:$C$15,MATCH(C786,'1.Clusters'!$B$6:$B$15,0))+INDEX('1.Clusters'!$F$6:$F$15,MATCH(D786,'1.Clusters'!$E$6:$E$15,0)))/2),3),"")</f>
        <v/>
      </c>
      <c r="Q786" s="79" t="str">
        <f t="shared" si="4"/>
        <v/>
      </c>
    </row>
    <row r="787" ht="15.0" customHeight="1">
      <c r="B787" s="87"/>
      <c r="C787" s="88"/>
      <c r="D787" s="88"/>
      <c r="E787" s="88"/>
      <c r="F787" s="89"/>
      <c r="G787" s="90"/>
      <c r="H787" s="91"/>
      <c r="I787" s="92"/>
      <c r="J787" s="93"/>
      <c r="K787" s="94"/>
      <c r="L787" s="95"/>
      <c r="M787" s="76">
        <f t="shared" si="1"/>
        <v>0</v>
      </c>
      <c r="N787" s="77" t="str">
        <f t="shared" si="2"/>
        <v/>
      </c>
      <c r="O787" s="78" t="str">
        <f t="shared" si="3"/>
        <v/>
      </c>
      <c r="P787" s="78" t="str">
        <f t="array" ref="P787">IFERROR(ROUND(IF('1.Clusters'!$H$3&lt;&gt;"",( INDEX('1.Clusters'!$C$6:$C$15,MATCH(C787,'1.Clusters'!$B$6:$B$15,0))+INDEX('1.Clusters'!$F$6:$F$15,MATCH(D787,'1.Clusters'!$E$6:$E$15,0))+INDEX('1.Clusters'!$I$6:$I$15,MATCH(E787,'1.Clusters'!$H$6:$H$15,0)))/3,( INDEX('1.Clusters'!$C$6:$C$15,MATCH(C787,'1.Clusters'!$B$6:$B$15,0))+INDEX('1.Clusters'!$F$6:$F$15,MATCH(D787,'1.Clusters'!$E$6:$E$15,0)))/2),3),"")</f>
        <v/>
      </c>
      <c r="Q787" s="79" t="str">
        <f t="shared" si="4"/>
        <v/>
      </c>
    </row>
    <row r="788" ht="15.0" customHeight="1">
      <c r="B788" s="87"/>
      <c r="C788" s="88"/>
      <c r="D788" s="88"/>
      <c r="E788" s="88"/>
      <c r="F788" s="89"/>
      <c r="G788" s="90"/>
      <c r="H788" s="91"/>
      <c r="I788" s="92"/>
      <c r="J788" s="93"/>
      <c r="K788" s="94"/>
      <c r="L788" s="95"/>
      <c r="M788" s="76">
        <f t="shared" si="1"/>
        <v>0</v>
      </c>
      <c r="N788" s="77" t="str">
        <f t="shared" si="2"/>
        <v/>
      </c>
      <c r="O788" s="78" t="str">
        <f t="shared" si="3"/>
        <v/>
      </c>
      <c r="P788" s="78" t="str">
        <f t="array" ref="P788">IFERROR(ROUND(IF('1.Clusters'!$H$3&lt;&gt;"",( INDEX('1.Clusters'!$C$6:$C$15,MATCH(C788,'1.Clusters'!$B$6:$B$15,0))+INDEX('1.Clusters'!$F$6:$F$15,MATCH(D788,'1.Clusters'!$E$6:$E$15,0))+INDEX('1.Clusters'!$I$6:$I$15,MATCH(E788,'1.Clusters'!$H$6:$H$15,0)))/3,( INDEX('1.Clusters'!$C$6:$C$15,MATCH(C788,'1.Clusters'!$B$6:$B$15,0))+INDEX('1.Clusters'!$F$6:$F$15,MATCH(D788,'1.Clusters'!$E$6:$E$15,0)))/2),3),"")</f>
        <v/>
      </c>
      <c r="Q788" s="79" t="str">
        <f t="shared" si="4"/>
        <v/>
      </c>
    </row>
    <row r="789" ht="15.0" customHeight="1">
      <c r="B789" s="87"/>
      <c r="C789" s="88"/>
      <c r="D789" s="88"/>
      <c r="E789" s="88"/>
      <c r="F789" s="89"/>
      <c r="G789" s="90"/>
      <c r="H789" s="91"/>
      <c r="I789" s="92"/>
      <c r="J789" s="93"/>
      <c r="K789" s="94"/>
      <c r="L789" s="95"/>
      <c r="M789" s="76">
        <f t="shared" si="1"/>
        <v>0</v>
      </c>
      <c r="N789" s="77" t="str">
        <f t="shared" si="2"/>
        <v/>
      </c>
      <c r="O789" s="78" t="str">
        <f t="shared" si="3"/>
        <v/>
      </c>
      <c r="P789" s="78" t="str">
        <f t="array" ref="P789">IFERROR(ROUND(IF('1.Clusters'!$H$3&lt;&gt;"",( INDEX('1.Clusters'!$C$6:$C$15,MATCH(C789,'1.Clusters'!$B$6:$B$15,0))+INDEX('1.Clusters'!$F$6:$F$15,MATCH(D789,'1.Clusters'!$E$6:$E$15,0))+INDEX('1.Clusters'!$I$6:$I$15,MATCH(E789,'1.Clusters'!$H$6:$H$15,0)))/3,( INDEX('1.Clusters'!$C$6:$C$15,MATCH(C789,'1.Clusters'!$B$6:$B$15,0))+INDEX('1.Clusters'!$F$6:$F$15,MATCH(D789,'1.Clusters'!$E$6:$E$15,0)))/2),3),"")</f>
        <v/>
      </c>
      <c r="Q789" s="79" t="str">
        <f t="shared" si="4"/>
        <v/>
      </c>
    </row>
    <row r="790" ht="15.0" customHeight="1">
      <c r="B790" s="87"/>
      <c r="C790" s="88"/>
      <c r="D790" s="88"/>
      <c r="E790" s="88"/>
      <c r="F790" s="89"/>
      <c r="G790" s="90"/>
      <c r="H790" s="91"/>
      <c r="I790" s="92"/>
      <c r="J790" s="93"/>
      <c r="K790" s="94"/>
      <c r="L790" s="95"/>
      <c r="M790" s="76">
        <f t="shared" si="1"/>
        <v>0</v>
      </c>
      <c r="N790" s="77" t="str">
        <f t="shared" si="2"/>
        <v/>
      </c>
      <c r="O790" s="78" t="str">
        <f t="shared" si="3"/>
        <v/>
      </c>
      <c r="P790" s="78" t="str">
        <f t="array" ref="P790">IFERROR(ROUND(IF('1.Clusters'!$H$3&lt;&gt;"",( INDEX('1.Clusters'!$C$6:$C$15,MATCH(C790,'1.Clusters'!$B$6:$B$15,0))+INDEX('1.Clusters'!$F$6:$F$15,MATCH(D790,'1.Clusters'!$E$6:$E$15,0))+INDEX('1.Clusters'!$I$6:$I$15,MATCH(E790,'1.Clusters'!$H$6:$H$15,0)))/3,( INDEX('1.Clusters'!$C$6:$C$15,MATCH(C790,'1.Clusters'!$B$6:$B$15,0))+INDEX('1.Clusters'!$F$6:$F$15,MATCH(D790,'1.Clusters'!$E$6:$E$15,0)))/2),3),"")</f>
        <v/>
      </c>
      <c r="Q790" s="79" t="str">
        <f t="shared" si="4"/>
        <v/>
      </c>
    </row>
    <row r="791" ht="15.0" customHeight="1">
      <c r="B791" s="87"/>
      <c r="C791" s="88"/>
      <c r="D791" s="88"/>
      <c r="E791" s="88"/>
      <c r="F791" s="89"/>
      <c r="G791" s="90"/>
      <c r="H791" s="91"/>
      <c r="I791" s="92"/>
      <c r="J791" s="93"/>
      <c r="K791" s="94"/>
      <c r="L791" s="95"/>
      <c r="M791" s="76">
        <f t="shared" si="1"/>
        <v>0</v>
      </c>
      <c r="N791" s="77" t="str">
        <f t="shared" si="2"/>
        <v/>
      </c>
      <c r="O791" s="78" t="str">
        <f t="shared" si="3"/>
        <v/>
      </c>
      <c r="P791" s="78" t="str">
        <f t="array" ref="P791">IFERROR(ROUND(IF('1.Clusters'!$H$3&lt;&gt;"",( INDEX('1.Clusters'!$C$6:$C$15,MATCH(C791,'1.Clusters'!$B$6:$B$15,0))+INDEX('1.Clusters'!$F$6:$F$15,MATCH(D791,'1.Clusters'!$E$6:$E$15,0))+INDEX('1.Clusters'!$I$6:$I$15,MATCH(E791,'1.Clusters'!$H$6:$H$15,0)))/3,( INDEX('1.Clusters'!$C$6:$C$15,MATCH(C791,'1.Clusters'!$B$6:$B$15,0))+INDEX('1.Clusters'!$F$6:$F$15,MATCH(D791,'1.Clusters'!$E$6:$E$15,0)))/2),3),"")</f>
        <v/>
      </c>
      <c r="Q791" s="79" t="str">
        <f t="shared" si="4"/>
        <v/>
      </c>
    </row>
    <row r="792" ht="15.0" customHeight="1">
      <c r="B792" s="87"/>
      <c r="C792" s="88"/>
      <c r="D792" s="88"/>
      <c r="E792" s="88"/>
      <c r="F792" s="89"/>
      <c r="G792" s="90"/>
      <c r="H792" s="91"/>
      <c r="I792" s="92"/>
      <c r="J792" s="93"/>
      <c r="K792" s="94"/>
      <c r="L792" s="95"/>
      <c r="M792" s="76">
        <f t="shared" si="1"/>
        <v>0</v>
      </c>
      <c r="N792" s="77" t="str">
        <f t="shared" si="2"/>
        <v/>
      </c>
      <c r="O792" s="78" t="str">
        <f t="shared" si="3"/>
        <v/>
      </c>
      <c r="P792" s="78" t="str">
        <f t="array" ref="P792">IFERROR(ROUND(IF('1.Clusters'!$H$3&lt;&gt;"",( INDEX('1.Clusters'!$C$6:$C$15,MATCH(C792,'1.Clusters'!$B$6:$B$15,0))+INDEX('1.Clusters'!$F$6:$F$15,MATCH(D792,'1.Clusters'!$E$6:$E$15,0))+INDEX('1.Clusters'!$I$6:$I$15,MATCH(E792,'1.Clusters'!$H$6:$H$15,0)))/3,( INDEX('1.Clusters'!$C$6:$C$15,MATCH(C792,'1.Clusters'!$B$6:$B$15,0))+INDEX('1.Clusters'!$F$6:$F$15,MATCH(D792,'1.Clusters'!$E$6:$E$15,0)))/2),3),"")</f>
        <v/>
      </c>
      <c r="Q792" s="79" t="str">
        <f t="shared" si="4"/>
        <v/>
      </c>
    </row>
    <row r="793" ht="15.0" customHeight="1">
      <c r="B793" s="87"/>
      <c r="C793" s="88"/>
      <c r="D793" s="88"/>
      <c r="E793" s="88"/>
      <c r="F793" s="89"/>
      <c r="G793" s="90"/>
      <c r="H793" s="91"/>
      <c r="I793" s="92"/>
      <c r="J793" s="93"/>
      <c r="K793" s="94"/>
      <c r="L793" s="95"/>
      <c r="M793" s="76">
        <f t="shared" si="1"/>
        <v>0</v>
      </c>
      <c r="N793" s="77" t="str">
        <f t="shared" si="2"/>
        <v/>
      </c>
      <c r="O793" s="78" t="str">
        <f t="shared" si="3"/>
        <v/>
      </c>
      <c r="P793" s="78" t="str">
        <f t="array" ref="P793">IFERROR(ROUND(IF('1.Clusters'!$H$3&lt;&gt;"",( INDEX('1.Clusters'!$C$6:$C$15,MATCH(C793,'1.Clusters'!$B$6:$B$15,0))+INDEX('1.Clusters'!$F$6:$F$15,MATCH(D793,'1.Clusters'!$E$6:$E$15,0))+INDEX('1.Clusters'!$I$6:$I$15,MATCH(E793,'1.Clusters'!$H$6:$H$15,0)))/3,( INDEX('1.Clusters'!$C$6:$C$15,MATCH(C793,'1.Clusters'!$B$6:$B$15,0))+INDEX('1.Clusters'!$F$6:$F$15,MATCH(D793,'1.Clusters'!$E$6:$E$15,0)))/2),3),"")</f>
        <v/>
      </c>
      <c r="Q793" s="79" t="str">
        <f t="shared" si="4"/>
        <v/>
      </c>
    </row>
    <row r="794" ht="15.0" customHeight="1">
      <c r="B794" s="87"/>
      <c r="C794" s="88"/>
      <c r="D794" s="88"/>
      <c r="E794" s="88"/>
      <c r="F794" s="89"/>
      <c r="G794" s="90"/>
      <c r="H794" s="91"/>
      <c r="I794" s="92"/>
      <c r="J794" s="93"/>
      <c r="K794" s="94"/>
      <c r="L794" s="95"/>
      <c r="M794" s="76">
        <f t="shared" si="1"/>
        <v>0</v>
      </c>
      <c r="N794" s="77" t="str">
        <f t="shared" si="2"/>
        <v/>
      </c>
      <c r="O794" s="78" t="str">
        <f t="shared" si="3"/>
        <v/>
      </c>
      <c r="P794" s="78" t="str">
        <f t="array" ref="P794">IFERROR(ROUND(IF('1.Clusters'!$H$3&lt;&gt;"",( INDEX('1.Clusters'!$C$6:$C$15,MATCH(C794,'1.Clusters'!$B$6:$B$15,0))+INDEX('1.Clusters'!$F$6:$F$15,MATCH(D794,'1.Clusters'!$E$6:$E$15,0))+INDEX('1.Clusters'!$I$6:$I$15,MATCH(E794,'1.Clusters'!$H$6:$H$15,0)))/3,( INDEX('1.Clusters'!$C$6:$C$15,MATCH(C794,'1.Clusters'!$B$6:$B$15,0))+INDEX('1.Clusters'!$F$6:$F$15,MATCH(D794,'1.Clusters'!$E$6:$E$15,0)))/2),3),"")</f>
        <v/>
      </c>
      <c r="Q794" s="79" t="str">
        <f t="shared" si="4"/>
        <v/>
      </c>
    </row>
    <row r="795" ht="15.0" customHeight="1">
      <c r="B795" s="87"/>
      <c r="C795" s="88"/>
      <c r="D795" s="88"/>
      <c r="E795" s="88"/>
      <c r="F795" s="89"/>
      <c r="G795" s="90"/>
      <c r="H795" s="91"/>
      <c r="I795" s="92"/>
      <c r="J795" s="93"/>
      <c r="K795" s="94"/>
      <c r="L795" s="95"/>
      <c r="M795" s="76">
        <f t="shared" si="1"/>
        <v>0</v>
      </c>
      <c r="N795" s="77" t="str">
        <f t="shared" si="2"/>
        <v/>
      </c>
      <c r="O795" s="78" t="str">
        <f t="shared" si="3"/>
        <v/>
      </c>
      <c r="P795" s="78" t="str">
        <f t="array" ref="P795">IFERROR(ROUND(IF('1.Clusters'!$H$3&lt;&gt;"",( INDEX('1.Clusters'!$C$6:$C$15,MATCH(C795,'1.Clusters'!$B$6:$B$15,0))+INDEX('1.Clusters'!$F$6:$F$15,MATCH(D795,'1.Clusters'!$E$6:$E$15,0))+INDEX('1.Clusters'!$I$6:$I$15,MATCH(E795,'1.Clusters'!$H$6:$H$15,0)))/3,( INDEX('1.Clusters'!$C$6:$C$15,MATCH(C795,'1.Clusters'!$B$6:$B$15,0))+INDEX('1.Clusters'!$F$6:$F$15,MATCH(D795,'1.Clusters'!$E$6:$E$15,0)))/2),3),"")</f>
        <v/>
      </c>
      <c r="Q795" s="79" t="str">
        <f t="shared" si="4"/>
        <v/>
      </c>
    </row>
    <row r="796" ht="15.0" customHeight="1">
      <c r="B796" s="87"/>
      <c r="C796" s="88"/>
      <c r="D796" s="88"/>
      <c r="E796" s="88"/>
      <c r="F796" s="89"/>
      <c r="G796" s="90"/>
      <c r="H796" s="91"/>
      <c r="I796" s="92"/>
      <c r="J796" s="93"/>
      <c r="K796" s="94"/>
      <c r="L796" s="95"/>
      <c r="M796" s="76">
        <f t="shared" si="1"/>
        <v>0</v>
      </c>
      <c r="N796" s="77" t="str">
        <f t="shared" si="2"/>
        <v/>
      </c>
      <c r="O796" s="78" t="str">
        <f t="shared" si="3"/>
        <v/>
      </c>
      <c r="P796" s="78" t="str">
        <f t="array" ref="P796">IFERROR(ROUND(IF('1.Clusters'!$H$3&lt;&gt;"",( INDEX('1.Clusters'!$C$6:$C$15,MATCH(C796,'1.Clusters'!$B$6:$B$15,0))+INDEX('1.Clusters'!$F$6:$F$15,MATCH(D796,'1.Clusters'!$E$6:$E$15,0))+INDEX('1.Clusters'!$I$6:$I$15,MATCH(E796,'1.Clusters'!$H$6:$H$15,0)))/3,( INDEX('1.Clusters'!$C$6:$C$15,MATCH(C796,'1.Clusters'!$B$6:$B$15,0))+INDEX('1.Clusters'!$F$6:$F$15,MATCH(D796,'1.Clusters'!$E$6:$E$15,0)))/2),3),"")</f>
        <v/>
      </c>
      <c r="Q796" s="79" t="str">
        <f t="shared" si="4"/>
        <v/>
      </c>
    </row>
    <row r="797" ht="15.0" customHeight="1">
      <c r="B797" s="87"/>
      <c r="C797" s="88"/>
      <c r="D797" s="88"/>
      <c r="E797" s="88"/>
      <c r="F797" s="89"/>
      <c r="G797" s="90"/>
      <c r="H797" s="91"/>
      <c r="I797" s="92"/>
      <c r="J797" s="93"/>
      <c r="K797" s="94"/>
      <c r="L797" s="95"/>
      <c r="M797" s="76">
        <f t="shared" si="1"/>
        <v>0</v>
      </c>
      <c r="N797" s="77" t="str">
        <f t="shared" si="2"/>
        <v/>
      </c>
      <c r="O797" s="78" t="str">
        <f t="shared" si="3"/>
        <v/>
      </c>
      <c r="P797" s="78" t="str">
        <f t="array" ref="P797">IFERROR(ROUND(IF('1.Clusters'!$H$3&lt;&gt;"",( INDEX('1.Clusters'!$C$6:$C$15,MATCH(C797,'1.Clusters'!$B$6:$B$15,0))+INDEX('1.Clusters'!$F$6:$F$15,MATCH(D797,'1.Clusters'!$E$6:$E$15,0))+INDEX('1.Clusters'!$I$6:$I$15,MATCH(E797,'1.Clusters'!$H$6:$H$15,0)))/3,( INDEX('1.Clusters'!$C$6:$C$15,MATCH(C797,'1.Clusters'!$B$6:$B$15,0))+INDEX('1.Clusters'!$F$6:$F$15,MATCH(D797,'1.Clusters'!$E$6:$E$15,0)))/2),3),"")</f>
        <v/>
      </c>
      <c r="Q797" s="79" t="str">
        <f t="shared" si="4"/>
        <v/>
      </c>
    </row>
    <row r="798" ht="15.0" customHeight="1">
      <c r="B798" s="87"/>
      <c r="C798" s="88"/>
      <c r="D798" s="88"/>
      <c r="E798" s="88"/>
      <c r="F798" s="89"/>
      <c r="G798" s="90"/>
      <c r="H798" s="91"/>
      <c r="I798" s="92"/>
      <c r="J798" s="93"/>
      <c r="K798" s="94"/>
      <c r="L798" s="95"/>
      <c r="M798" s="76">
        <f t="shared" si="1"/>
        <v>0</v>
      </c>
      <c r="N798" s="77" t="str">
        <f t="shared" si="2"/>
        <v/>
      </c>
      <c r="O798" s="78" t="str">
        <f t="shared" si="3"/>
        <v/>
      </c>
      <c r="P798" s="78" t="str">
        <f t="array" ref="P798">IFERROR(ROUND(IF('1.Clusters'!$H$3&lt;&gt;"",( INDEX('1.Clusters'!$C$6:$C$15,MATCH(C798,'1.Clusters'!$B$6:$B$15,0))+INDEX('1.Clusters'!$F$6:$F$15,MATCH(D798,'1.Clusters'!$E$6:$E$15,0))+INDEX('1.Clusters'!$I$6:$I$15,MATCH(E798,'1.Clusters'!$H$6:$H$15,0)))/3,( INDEX('1.Clusters'!$C$6:$C$15,MATCH(C798,'1.Clusters'!$B$6:$B$15,0))+INDEX('1.Clusters'!$F$6:$F$15,MATCH(D798,'1.Clusters'!$E$6:$E$15,0)))/2),3),"")</f>
        <v/>
      </c>
      <c r="Q798" s="79" t="str">
        <f t="shared" si="4"/>
        <v/>
      </c>
    </row>
    <row r="799" ht="15.0" customHeight="1">
      <c r="B799" s="87"/>
      <c r="C799" s="88"/>
      <c r="D799" s="88"/>
      <c r="E799" s="88"/>
      <c r="F799" s="89"/>
      <c r="G799" s="90"/>
      <c r="H799" s="91"/>
      <c r="I799" s="92"/>
      <c r="J799" s="93"/>
      <c r="K799" s="94"/>
      <c r="L799" s="95"/>
      <c r="M799" s="76">
        <f t="shared" si="1"/>
        <v>0</v>
      </c>
      <c r="N799" s="77" t="str">
        <f t="shared" si="2"/>
        <v/>
      </c>
      <c r="O799" s="78" t="str">
        <f t="shared" si="3"/>
        <v/>
      </c>
      <c r="P799" s="78" t="str">
        <f t="array" ref="P799">IFERROR(ROUND(IF('1.Clusters'!$H$3&lt;&gt;"",( INDEX('1.Clusters'!$C$6:$C$15,MATCH(C799,'1.Clusters'!$B$6:$B$15,0))+INDEX('1.Clusters'!$F$6:$F$15,MATCH(D799,'1.Clusters'!$E$6:$E$15,0))+INDEX('1.Clusters'!$I$6:$I$15,MATCH(E799,'1.Clusters'!$H$6:$H$15,0)))/3,( INDEX('1.Clusters'!$C$6:$C$15,MATCH(C799,'1.Clusters'!$B$6:$B$15,0))+INDEX('1.Clusters'!$F$6:$F$15,MATCH(D799,'1.Clusters'!$E$6:$E$15,0)))/2),3),"")</f>
        <v/>
      </c>
      <c r="Q799" s="79" t="str">
        <f t="shared" si="4"/>
        <v/>
      </c>
    </row>
    <row r="800" ht="15.0" customHeight="1">
      <c r="B800" s="87"/>
      <c r="C800" s="88"/>
      <c r="D800" s="88"/>
      <c r="E800" s="88"/>
      <c r="F800" s="89"/>
      <c r="G800" s="90"/>
      <c r="H800" s="91"/>
      <c r="I800" s="92"/>
      <c r="J800" s="93"/>
      <c r="K800" s="94"/>
      <c r="L800" s="95"/>
      <c r="M800" s="76">
        <f t="shared" si="1"/>
        <v>0</v>
      </c>
      <c r="N800" s="77" t="str">
        <f t="shared" si="2"/>
        <v/>
      </c>
      <c r="O800" s="78" t="str">
        <f t="shared" si="3"/>
        <v/>
      </c>
      <c r="P800" s="78" t="str">
        <f t="array" ref="P800">IFERROR(ROUND(IF('1.Clusters'!$H$3&lt;&gt;"",( INDEX('1.Clusters'!$C$6:$C$15,MATCH(C800,'1.Clusters'!$B$6:$B$15,0))+INDEX('1.Clusters'!$F$6:$F$15,MATCH(D800,'1.Clusters'!$E$6:$E$15,0))+INDEX('1.Clusters'!$I$6:$I$15,MATCH(E800,'1.Clusters'!$H$6:$H$15,0)))/3,( INDEX('1.Clusters'!$C$6:$C$15,MATCH(C800,'1.Clusters'!$B$6:$B$15,0))+INDEX('1.Clusters'!$F$6:$F$15,MATCH(D800,'1.Clusters'!$E$6:$E$15,0)))/2),3),"")</f>
        <v/>
      </c>
      <c r="Q800" s="79" t="str">
        <f t="shared" si="4"/>
        <v/>
      </c>
    </row>
    <row r="801" ht="15.0" customHeight="1">
      <c r="B801" s="87"/>
      <c r="C801" s="88"/>
      <c r="D801" s="88"/>
      <c r="E801" s="88"/>
      <c r="F801" s="89"/>
      <c r="G801" s="90"/>
      <c r="H801" s="91"/>
      <c r="I801" s="92"/>
      <c r="J801" s="93"/>
      <c r="K801" s="94"/>
      <c r="L801" s="95"/>
      <c r="M801" s="76">
        <f t="shared" si="1"/>
        <v>0</v>
      </c>
      <c r="N801" s="77" t="str">
        <f t="shared" si="2"/>
        <v/>
      </c>
      <c r="O801" s="78" t="str">
        <f t="shared" si="3"/>
        <v/>
      </c>
      <c r="P801" s="78" t="str">
        <f t="array" ref="P801">IFERROR(ROUND(IF('1.Clusters'!$H$3&lt;&gt;"",( INDEX('1.Clusters'!$C$6:$C$15,MATCH(C801,'1.Clusters'!$B$6:$B$15,0))+INDEX('1.Clusters'!$F$6:$F$15,MATCH(D801,'1.Clusters'!$E$6:$E$15,0))+INDEX('1.Clusters'!$I$6:$I$15,MATCH(E801,'1.Clusters'!$H$6:$H$15,0)))/3,( INDEX('1.Clusters'!$C$6:$C$15,MATCH(C801,'1.Clusters'!$B$6:$B$15,0))+INDEX('1.Clusters'!$F$6:$F$15,MATCH(D801,'1.Clusters'!$E$6:$E$15,0)))/2),3),"")</f>
        <v/>
      </c>
      <c r="Q801" s="79" t="str">
        <f t="shared" si="4"/>
        <v/>
      </c>
    </row>
    <row r="802" ht="15.0" customHeight="1">
      <c r="B802" s="87"/>
      <c r="C802" s="88"/>
      <c r="D802" s="88"/>
      <c r="E802" s="88"/>
      <c r="F802" s="89"/>
      <c r="G802" s="90"/>
      <c r="H802" s="91"/>
      <c r="I802" s="92"/>
      <c r="J802" s="93"/>
      <c r="K802" s="94"/>
      <c r="L802" s="95"/>
      <c r="M802" s="76">
        <f t="shared" si="1"/>
        <v>0</v>
      </c>
      <c r="N802" s="77" t="str">
        <f t="shared" si="2"/>
        <v/>
      </c>
      <c r="O802" s="78" t="str">
        <f t="shared" si="3"/>
        <v/>
      </c>
      <c r="P802" s="78" t="str">
        <f t="array" ref="P802">IFERROR(ROUND(IF('1.Clusters'!$H$3&lt;&gt;"",( INDEX('1.Clusters'!$C$6:$C$15,MATCH(C802,'1.Clusters'!$B$6:$B$15,0))+INDEX('1.Clusters'!$F$6:$F$15,MATCH(D802,'1.Clusters'!$E$6:$E$15,0))+INDEX('1.Clusters'!$I$6:$I$15,MATCH(E802,'1.Clusters'!$H$6:$H$15,0)))/3,( INDEX('1.Clusters'!$C$6:$C$15,MATCH(C802,'1.Clusters'!$B$6:$B$15,0))+INDEX('1.Clusters'!$F$6:$F$15,MATCH(D802,'1.Clusters'!$E$6:$E$15,0)))/2),3),"")</f>
        <v/>
      </c>
      <c r="Q802" s="79" t="str">
        <f t="shared" si="4"/>
        <v/>
      </c>
    </row>
    <row r="803" ht="15.0" customHeight="1">
      <c r="B803" s="87"/>
      <c r="C803" s="88"/>
      <c r="D803" s="88"/>
      <c r="E803" s="88"/>
      <c r="F803" s="89"/>
      <c r="G803" s="90"/>
      <c r="H803" s="91"/>
      <c r="I803" s="92"/>
      <c r="J803" s="93"/>
      <c r="K803" s="94"/>
      <c r="L803" s="95"/>
      <c r="M803" s="76">
        <f t="shared" si="1"/>
        <v>0</v>
      </c>
      <c r="N803" s="77" t="str">
        <f t="shared" si="2"/>
        <v/>
      </c>
      <c r="O803" s="78" t="str">
        <f t="shared" si="3"/>
        <v/>
      </c>
      <c r="P803" s="78" t="str">
        <f t="array" ref="P803">IFERROR(ROUND(IF('1.Clusters'!$H$3&lt;&gt;"",( INDEX('1.Clusters'!$C$6:$C$15,MATCH(C803,'1.Clusters'!$B$6:$B$15,0))+INDEX('1.Clusters'!$F$6:$F$15,MATCH(D803,'1.Clusters'!$E$6:$E$15,0))+INDEX('1.Clusters'!$I$6:$I$15,MATCH(E803,'1.Clusters'!$H$6:$H$15,0)))/3,( INDEX('1.Clusters'!$C$6:$C$15,MATCH(C803,'1.Clusters'!$B$6:$B$15,0))+INDEX('1.Clusters'!$F$6:$F$15,MATCH(D803,'1.Clusters'!$E$6:$E$15,0)))/2),3),"")</f>
        <v/>
      </c>
      <c r="Q803" s="79" t="str">
        <f t="shared" si="4"/>
        <v/>
      </c>
    </row>
    <row r="804" ht="15.0" customHeight="1">
      <c r="B804" s="87"/>
      <c r="C804" s="88"/>
      <c r="D804" s="88"/>
      <c r="E804" s="88"/>
      <c r="F804" s="89"/>
      <c r="G804" s="90"/>
      <c r="H804" s="91"/>
      <c r="I804" s="92"/>
      <c r="J804" s="93"/>
      <c r="K804" s="94"/>
      <c r="L804" s="95"/>
      <c r="M804" s="76">
        <f t="shared" si="1"/>
        <v>0</v>
      </c>
      <c r="N804" s="77" t="str">
        <f t="shared" si="2"/>
        <v/>
      </c>
      <c r="O804" s="78" t="str">
        <f t="shared" si="3"/>
        <v/>
      </c>
      <c r="P804" s="78" t="str">
        <f t="array" ref="P804">IFERROR(ROUND(IF('1.Clusters'!$H$3&lt;&gt;"",( INDEX('1.Clusters'!$C$6:$C$15,MATCH(C804,'1.Clusters'!$B$6:$B$15,0))+INDEX('1.Clusters'!$F$6:$F$15,MATCH(D804,'1.Clusters'!$E$6:$E$15,0))+INDEX('1.Clusters'!$I$6:$I$15,MATCH(E804,'1.Clusters'!$H$6:$H$15,0)))/3,( INDEX('1.Clusters'!$C$6:$C$15,MATCH(C804,'1.Clusters'!$B$6:$B$15,0))+INDEX('1.Clusters'!$F$6:$F$15,MATCH(D804,'1.Clusters'!$E$6:$E$15,0)))/2),3),"")</f>
        <v/>
      </c>
      <c r="Q804" s="79" t="str">
        <f t="shared" si="4"/>
        <v/>
      </c>
    </row>
    <row r="805" ht="15.0" customHeight="1">
      <c r="B805" s="87"/>
      <c r="C805" s="88"/>
      <c r="D805" s="88"/>
      <c r="E805" s="88"/>
      <c r="F805" s="89"/>
      <c r="G805" s="90"/>
      <c r="H805" s="91"/>
      <c r="I805" s="92"/>
      <c r="J805" s="93"/>
      <c r="K805" s="94"/>
      <c r="L805" s="95"/>
      <c r="M805" s="76">
        <f t="shared" si="1"/>
        <v>0</v>
      </c>
      <c r="N805" s="77" t="str">
        <f t="shared" si="2"/>
        <v/>
      </c>
      <c r="O805" s="78" t="str">
        <f t="shared" si="3"/>
        <v/>
      </c>
      <c r="P805" s="78" t="str">
        <f t="array" ref="P805">IFERROR(ROUND(IF('1.Clusters'!$H$3&lt;&gt;"",( INDEX('1.Clusters'!$C$6:$C$15,MATCH(C805,'1.Clusters'!$B$6:$B$15,0))+INDEX('1.Clusters'!$F$6:$F$15,MATCH(D805,'1.Clusters'!$E$6:$E$15,0))+INDEX('1.Clusters'!$I$6:$I$15,MATCH(E805,'1.Clusters'!$H$6:$H$15,0)))/3,( INDEX('1.Clusters'!$C$6:$C$15,MATCH(C805,'1.Clusters'!$B$6:$B$15,0))+INDEX('1.Clusters'!$F$6:$F$15,MATCH(D805,'1.Clusters'!$E$6:$E$15,0)))/2),3),"")</f>
        <v/>
      </c>
      <c r="Q805" s="79" t="str">
        <f t="shared" si="4"/>
        <v/>
      </c>
    </row>
    <row r="806" ht="15.0" customHeight="1">
      <c r="B806" s="87"/>
      <c r="C806" s="88"/>
      <c r="D806" s="88"/>
      <c r="E806" s="88"/>
      <c r="F806" s="89"/>
      <c r="G806" s="90"/>
      <c r="H806" s="91"/>
      <c r="I806" s="92"/>
      <c r="J806" s="93"/>
      <c r="K806" s="94"/>
      <c r="L806" s="95"/>
      <c r="M806" s="76">
        <f t="shared" si="1"/>
        <v>0</v>
      </c>
      <c r="N806" s="77" t="str">
        <f t="shared" si="2"/>
        <v/>
      </c>
      <c r="O806" s="78" t="str">
        <f t="shared" si="3"/>
        <v/>
      </c>
      <c r="P806" s="78" t="str">
        <f t="array" ref="P806">IFERROR(ROUND(IF('1.Clusters'!$H$3&lt;&gt;"",( INDEX('1.Clusters'!$C$6:$C$15,MATCH(C806,'1.Clusters'!$B$6:$B$15,0))+INDEX('1.Clusters'!$F$6:$F$15,MATCH(D806,'1.Clusters'!$E$6:$E$15,0))+INDEX('1.Clusters'!$I$6:$I$15,MATCH(E806,'1.Clusters'!$H$6:$H$15,0)))/3,( INDEX('1.Clusters'!$C$6:$C$15,MATCH(C806,'1.Clusters'!$B$6:$B$15,0))+INDEX('1.Clusters'!$F$6:$F$15,MATCH(D806,'1.Clusters'!$E$6:$E$15,0)))/2),3),"")</f>
        <v/>
      </c>
      <c r="Q806" s="79" t="str">
        <f t="shared" si="4"/>
        <v/>
      </c>
    </row>
    <row r="807" ht="15.0" customHeight="1">
      <c r="B807" s="87"/>
      <c r="C807" s="88"/>
      <c r="D807" s="88"/>
      <c r="E807" s="88"/>
      <c r="F807" s="89"/>
      <c r="G807" s="90"/>
      <c r="H807" s="91"/>
      <c r="I807" s="92"/>
      <c r="J807" s="93"/>
      <c r="K807" s="94"/>
      <c r="L807" s="95"/>
      <c r="M807" s="76">
        <f t="shared" si="1"/>
        <v>0</v>
      </c>
      <c r="N807" s="77" t="str">
        <f t="shared" si="2"/>
        <v/>
      </c>
      <c r="O807" s="78" t="str">
        <f t="shared" si="3"/>
        <v/>
      </c>
      <c r="P807" s="78" t="str">
        <f t="array" ref="P807">IFERROR(ROUND(IF('1.Clusters'!$H$3&lt;&gt;"",( INDEX('1.Clusters'!$C$6:$C$15,MATCH(C807,'1.Clusters'!$B$6:$B$15,0))+INDEX('1.Clusters'!$F$6:$F$15,MATCH(D807,'1.Clusters'!$E$6:$E$15,0))+INDEX('1.Clusters'!$I$6:$I$15,MATCH(E807,'1.Clusters'!$H$6:$H$15,0)))/3,( INDEX('1.Clusters'!$C$6:$C$15,MATCH(C807,'1.Clusters'!$B$6:$B$15,0))+INDEX('1.Clusters'!$F$6:$F$15,MATCH(D807,'1.Clusters'!$E$6:$E$15,0)))/2),3),"")</f>
        <v/>
      </c>
      <c r="Q807" s="79" t="str">
        <f t="shared" si="4"/>
        <v/>
      </c>
    </row>
    <row r="808" ht="15.0" customHeight="1">
      <c r="B808" s="87"/>
      <c r="C808" s="88"/>
      <c r="D808" s="88"/>
      <c r="E808" s="88"/>
      <c r="F808" s="89"/>
      <c r="G808" s="90"/>
      <c r="H808" s="91"/>
      <c r="I808" s="92"/>
      <c r="J808" s="93"/>
      <c r="K808" s="94"/>
      <c r="L808" s="95"/>
      <c r="M808" s="76">
        <f t="shared" si="1"/>
        <v>0</v>
      </c>
      <c r="N808" s="77" t="str">
        <f t="shared" si="2"/>
        <v/>
      </c>
      <c r="O808" s="78" t="str">
        <f t="shared" si="3"/>
        <v/>
      </c>
      <c r="P808" s="78" t="str">
        <f t="array" ref="P808">IFERROR(ROUND(IF('1.Clusters'!$H$3&lt;&gt;"",( INDEX('1.Clusters'!$C$6:$C$15,MATCH(C808,'1.Clusters'!$B$6:$B$15,0))+INDEX('1.Clusters'!$F$6:$F$15,MATCH(D808,'1.Clusters'!$E$6:$E$15,0))+INDEX('1.Clusters'!$I$6:$I$15,MATCH(E808,'1.Clusters'!$H$6:$H$15,0)))/3,( INDEX('1.Clusters'!$C$6:$C$15,MATCH(C808,'1.Clusters'!$B$6:$B$15,0))+INDEX('1.Clusters'!$F$6:$F$15,MATCH(D808,'1.Clusters'!$E$6:$E$15,0)))/2),3),"")</f>
        <v/>
      </c>
      <c r="Q808" s="79" t="str">
        <f t="shared" si="4"/>
        <v/>
      </c>
    </row>
    <row r="809" ht="15.0" customHeight="1">
      <c r="B809" s="87"/>
      <c r="C809" s="88"/>
      <c r="D809" s="88"/>
      <c r="E809" s="88"/>
      <c r="F809" s="89"/>
      <c r="G809" s="90"/>
      <c r="H809" s="91"/>
      <c r="I809" s="92"/>
      <c r="J809" s="93"/>
      <c r="K809" s="94"/>
      <c r="L809" s="95"/>
      <c r="M809" s="76">
        <f t="shared" si="1"/>
        <v>0</v>
      </c>
      <c r="N809" s="77" t="str">
        <f t="shared" si="2"/>
        <v/>
      </c>
      <c r="O809" s="78" t="str">
        <f t="shared" si="3"/>
        <v/>
      </c>
      <c r="P809" s="78" t="str">
        <f t="array" ref="P809">IFERROR(ROUND(IF('1.Clusters'!$H$3&lt;&gt;"",( INDEX('1.Clusters'!$C$6:$C$15,MATCH(C809,'1.Clusters'!$B$6:$B$15,0))+INDEX('1.Clusters'!$F$6:$F$15,MATCH(D809,'1.Clusters'!$E$6:$E$15,0))+INDEX('1.Clusters'!$I$6:$I$15,MATCH(E809,'1.Clusters'!$H$6:$H$15,0)))/3,( INDEX('1.Clusters'!$C$6:$C$15,MATCH(C809,'1.Clusters'!$B$6:$B$15,0))+INDEX('1.Clusters'!$F$6:$F$15,MATCH(D809,'1.Clusters'!$E$6:$E$15,0)))/2),3),"")</f>
        <v/>
      </c>
      <c r="Q809" s="79" t="str">
        <f t="shared" si="4"/>
        <v/>
      </c>
    </row>
    <row r="810" ht="15.0" customHeight="1">
      <c r="B810" s="87"/>
      <c r="C810" s="88"/>
      <c r="D810" s="88"/>
      <c r="E810" s="88"/>
      <c r="F810" s="89"/>
      <c r="G810" s="90"/>
      <c r="H810" s="91"/>
      <c r="I810" s="92"/>
      <c r="J810" s="93"/>
      <c r="K810" s="94"/>
      <c r="L810" s="95"/>
      <c r="M810" s="76">
        <f t="shared" si="1"/>
        <v>0</v>
      </c>
      <c r="N810" s="77" t="str">
        <f t="shared" si="2"/>
        <v/>
      </c>
      <c r="O810" s="78" t="str">
        <f t="shared" si="3"/>
        <v/>
      </c>
      <c r="P810" s="78" t="str">
        <f t="array" ref="P810">IFERROR(ROUND(IF('1.Clusters'!$H$3&lt;&gt;"",( INDEX('1.Clusters'!$C$6:$C$15,MATCH(C810,'1.Clusters'!$B$6:$B$15,0))+INDEX('1.Clusters'!$F$6:$F$15,MATCH(D810,'1.Clusters'!$E$6:$E$15,0))+INDEX('1.Clusters'!$I$6:$I$15,MATCH(E810,'1.Clusters'!$H$6:$H$15,0)))/3,( INDEX('1.Clusters'!$C$6:$C$15,MATCH(C810,'1.Clusters'!$B$6:$B$15,0))+INDEX('1.Clusters'!$F$6:$F$15,MATCH(D810,'1.Clusters'!$E$6:$E$15,0)))/2),3),"")</f>
        <v/>
      </c>
      <c r="Q810" s="79" t="str">
        <f t="shared" si="4"/>
        <v/>
      </c>
    </row>
    <row r="811" ht="15.0" customHeight="1">
      <c r="B811" s="87"/>
      <c r="C811" s="88"/>
      <c r="D811" s="88"/>
      <c r="E811" s="88"/>
      <c r="F811" s="89"/>
      <c r="G811" s="90"/>
      <c r="H811" s="91"/>
      <c r="I811" s="92"/>
      <c r="J811" s="93"/>
      <c r="K811" s="94"/>
      <c r="L811" s="95"/>
      <c r="M811" s="76">
        <f t="shared" si="1"/>
        <v>0</v>
      </c>
      <c r="N811" s="77" t="str">
        <f t="shared" si="2"/>
        <v/>
      </c>
      <c r="O811" s="78" t="str">
        <f t="shared" si="3"/>
        <v/>
      </c>
      <c r="P811" s="78" t="str">
        <f t="array" ref="P811">IFERROR(ROUND(IF('1.Clusters'!$H$3&lt;&gt;"",( INDEX('1.Clusters'!$C$6:$C$15,MATCH(C811,'1.Clusters'!$B$6:$B$15,0))+INDEX('1.Clusters'!$F$6:$F$15,MATCH(D811,'1.Clusters'!$E$6:$E$15,0))+INDEX('1.Clusters'!$I$6:$I$15,MATCH(E811,'1.Clusters'!$H$6:$H$15,0)))/3,( INDEX('1.Clusters'!$C$6:$C$15,MATCH(C811,'1.Clusters'!$B$6:$B$15,0))+INDEX('1.Clusters'!$F$6:$F$15,MATCH(D811,'1.Clusters'!$E$6:$E$15,0)))/2),3),"")</f>
        <v/>
      </c>
      <c r="Q811" s="79" t="str">
        <f t="shared" si="4"/>
        <v/>
      </c>
    </row>
    <row r="812" ht="15.0" customHeight="1">
      <c r="B812" s="87"/>
      <c r="C812" s="88"/>
      <c r="D812" s="88"/>
      <c r="E812" s="88"/>
      <c r="F812" s="89"/>
      <c r="G812" s="90"/>
      <c r="H812" s="91"/>
      <c r="I812" s="92"/>
      <c r="J812" s="93"/>
      <c r="K812" s="94"/>
      <c r="L812" s="95"/>
      <c r="M812" s="76">
        <f t="shared" si="1"/>
        <v>0</v>
      </c>
      <c r="N812" s="77" t="str">
        <f t="shared" si="2"/>
        <v/>
      </c>
      <c r="O812" s="78" t="str">
        <f t="shared" si="3"/>
        <v/>
      </c>
      <c r="P812" s="78" t="str">
        <f t="array" ref="P812">IFERROR(ROUND(IF('1.Clusters'!$H$3&lt;&gt;"",( INDEX('1.Clusters'!$C$6:$C$15,MATCH(C812,'1.Clusters'!$B$6:$B$15,0))+INDEX('1.Clusters'!$F$6:$F$15,MATCH(D812,'1.Clusters'!$E$6:$E$15,0))+INDEX('1.Clusters'!$I$6:$I$15,MATCH(E812,'1.Clusters'!$H$6:$H$15,0)))/3,( INDEX('1.Clusters'!$C$6:$C$15,MATCH(C812,'1.Clusters'!$B$6:$B$15,0))+INDEX('1.Clusters'!$F$6:$F$15,MATCH(D812,'1.Clusters'!$E$6:$E$15,0)))/2),3),"")</f>
        <v/>
      </c>
      <c r="Q812" s="79" t="str">
        <f t="shared" si="4"/>
        <v/>
      </c>
    </row>
    <row r="813" ht="15.0" customHeight="1">
      <c r="B813" s="87"/>
      <c r="C813" s="88"/>
      <c r="D813" s="88"/>
      <c r="E813" s="88"/>
      <c r="F813" s="89"/>
      <c r="G813" s="90"/>
      <c r="H813" s="91"/>
      <c r="I813" s="92"/>
      <c r="J813" s="93"/>
      <c r="K813" s="94"/>
      <c r="L813" s="95"/>
      <c r="M813" s="76">
        <f t="shared" si="1"/>
        <v>0</v>
      </c>
      <c r="N813" s="77" t="str">
        <f t="shared" si="2"/>
        <v/>
      </c>
      <c r="O813" s="78" t="str">
        <f t="shared" si="3"/>
        <v/>
      </c>
      <c r="P813" s="78" t="str">
        <f t="array" ref="P813">IFERROR(ROUND(IF('1.Clusters'!$H$3&lt;&gt;"",( INDEX('1.Clusters'!$C$6:$C$15,MATCH(C813,'1.Clusters'!$B$6:$B$15,0))+INDEX('1.Clusters'!$F$6:$F$15,MATCH(D813,'1.Clusters'!$E$6:$E$15,0))+INDEX('1.Clusters'!$I$6:$I$15,MATCH(E813,'1.Clusters'!$H$6:$H$15,0)))/3,( INDEX('1.Clusters'!$C$6:$C$15,MATCH(C813,'1.Clusters'!$B$6:$B$15,0))+INDEX('1.Clusters'!$F$6:$F$15,MATCH(D813,'1.Clusters'!$E$6:$E$15,0)))/2),3),"")</f>
        <v/>
      </c>
      <c r="Q813" s="79" t="str">
        <f t="shared" si="4"/>
        <v/>
      </c>
    </row>
    <row r="814" ht="15.0" customHeight="1">
      <c r="B814" s="87"/>
      <c r="C814" s="88"/>
      <c r="D814" s="88"/>
      <c r="E814" s="88"/>
      <c r="F814" s="89"/>
      <c r="G814" s="90"/>
      <c r="H814" s="91"/>
      <c r="I814" s="92"/>
      <c r="J814" s="93"/>
      <c r="K814" s="94"/>
      <c r="L814" s="95"/>
      <c r="M814" s="76">
        <f t="shared" si="1"/>
        <v>0</v>
      </c>
      <c r="N814" s="77" t="str">
        <f t="shared" si="2"/>
        <v/>
      </c>
      <c r="O814" s="78" t="str">
        <f t="shared" si="3"/>
        <v/>
      </c>
      <c r="P814" s="78" t="str">
        <f t="array" ref="P814">IFERROR(ROUND(IF('1.Clusters'!$H$3&lt;&gt;"",( INDEX('1.Clusters'!$C$6:$C$15,MATCH(C814,'1.Clusters'!$B$6:$B$15,0))+INDEX('1.Clusters'!$F$6:$F$15,MATCH(D814,'1.Clusters'!$E$6:$E$15,0))+INDEX('1.Clusters'!$I$6:$I$15,MATCH(E814,'1.Clusters'!$H$6:$H$15,0)))/3,( INDEX('1.Clusters'!$C$6:$C$15,MATCH(C814,'1.Clusters'!$B$6:$B$15,0))+INDEX('1.Clusters'!$F$6:$F$15,MATCH(D814,'1.Clusters'!$E$6:$E$15,0)))/2),3),"")</f>
        <v/>
      </c>
      <c r="Q814" s="79" t="str">
        <f t="shared" si="4"/>
        <v/>
      </c>
    </row>
    <row r="815" ht="15.0" customHeight="1">
      <c r="B815" s="87"/>
      <c r="C815" s="88"/>
      <c r="D815" s="88"/>
      <c r="E815" s="88"/>
      <c r="F815" s="89"/>
      <c r="G815" s="90"/>
      <c r="H815" s="91"/>
      <c r="I815" s="92"/>
      <c r="J815" s="93"/>
      <c r="K815" s="94"/>
      <c r="L815" s="95"/>
      <c r="M815" s="76">
        <f t="shared" si="1"/>
        <v>0</v>
      </c>
      <c r="N815" s="77" t="str">
        <f t="shared" si="2"/>
        <v/>
      </c>
      <c r="O815" s="78" t="str">
        <f t="shared" si="3"/>
        <v/>
      </c>
      <c r="P815" s="78" t="str">
        <f t="array" ref="P815">IFERROR(ROUND(IF('1.Clusters'!$H$3&lt;&gt;"",( INDEX('1.Clusters'!$C$6:$C$15,MATCH(C815,'1.Clusters'!$B$6:$B$15,0))+INDEX('1.Clusters'!$F$6:$F$15,MATCH(D815,'1.Clusters'!$E$6:$E$15,0))+INDEX('1.Clusters'!$I$6:$I$15,MATCH(E815,'1.Clusters'!$H$6:$H$15,0)))/3,( INDEX('1.Clusters'!$C$6:$C$15,MATCH(C815,'1.Clusters'!$B$6:$B$15,0))+INDEX('1.Clusters'!$F$6:$F$15,MATCH(D815,'1.Clusters'!$E$6:$E$15,0)))/2),3),"")</f>
        <v/>
      </c>
      <c r="Q815" s="79" t="str">
        <f t="shared" si="4"/>
        <v/>
      </c>
    </row>
    <row r="816" ht="15.0" customHeight="1">
      <c r="B816" s="87"/>
      <c r="C816" s="88"/>
      <c r="D816" s="88"/>
      <c r="E816" s="88"/>
      <c r="F816" s="89"/>
      <c r="G816" s="90"/>
      <c r="H816" s="91"/>
      <c r="I816" s="92"/>
      <c r="J816" s="93"/>
      <c r="K816" s="94"/>
      <c r="L816" s="95"/>
      <c r="M816" s="76">
        <f t="shared" si="1"/>
        <v>0</v>
      </c>
      <c r="N816" s="77" t="str">
        <f t="shared" si="2"/>
        <v/>
      </c>
      <c r="O816" s="78" t="str">
        <f t="shared" si="3"/>
        <v/>
      </c>
      <c r="P816" s="78" t="str">
        <f t="array" ref="P816">IFERROR(ROUND(IF('1.Clusters'!$H$3&lt;&gt;"",( INDEX('1.Clusters'!$C$6:$C$15,MATCH(C816,'1.Clusters'!$B$6:$B$15,0))+INDEX('1.Clusters'!$F$6:$F$15,MATCH(D816,'1.Clusters'!$E$6:$E$15,0))+INDEX('1.Clusters'!$I$6:$I$15,MATCH(E816,'1.Clusters'!$H$6:$H$15,0)))/3,( INDEX('1.Clusters'!$C$6:$C$15,MATCH(C816,'1.Clusters'!$B$6:$B$15,0))+INDEX('1.Clusters'!$F$6:$F$15,MATCH(D816,'1.Clusters'!$E$6:$E$15,0)))/2),3),"")</f>
        <v/>
      </c>
      <c r="Q816" s="79" t="str">
        <f t="shared" si="4"/>
        <v/>
      </c>
    </row>
    <row r="817" ht="15.0" customHeight="1">
      <c r="B817" s="87"/>
      <c r="C817" s="88"/>
      <c r="D817" s="88"/>
      <c r="E817" s="88"/>
      <c r="F817" s="89"/>
      <c r="G817" s="90"/>
      <c r="H817" s="91"/>
      <c r="I817" s="92"/>
      <c r="J817" s="93"/>
      <c r="K817" s="94"/>
      <c r="L817" s="95"/>
      <c r="M817" s="76">
        <f t="shared" si="1"/>
        <v>0</v>
      </c>
      <c r="N817" s="77" t="str">
        <f t="shared" si="2"/>
        <v/>
      </c>
      <c r="O817" s="78" t="str">
        <f t="shared" si="3"/>
        <v/>
      </c>
      <c r="P817" s="78" t="str">
        <f t="array" ref="P817">IFERROR(ROUND(IF('1.Clusters'!$H$3&lt;&gt;"",( INDEX('1.Clusters'!$C$6:$C$15,MATCH(C817,'1.Clusters'!$B$6:$B$15,0))+INDEX('1.Clusters'!$F$6:$F$15,MATCH(D817,'1.Clusters'!$E$6:$E$15,0))+INDEX('1.Clusters'!$I$6:$I$15,MATCH(E817,'1.Clusters'!$H$6:$H$15,0)))/3,( INDEX('1.Clusters'!$C$6:$C$15,MATCH(C817,'1.Clusters'!$B$6:$B$15,0))+INDEX('1.Clusters'!$F$6:$F$15,MATCH(D817,'1.Clusters'!$E$6:$E$15,0)))/2),3),"")</f>
        <v/>
      </c>
      <c r="Q817" s="79" t="str">
        <f t="shared" si="4"/>
        <v/>
      </c>
    </row>
    <row r="818" ht="15.0" customHeight="1">
      <c r="B818" s="87"/>
      <c r="C818" s="88"/>
      <c r="D818" s="88"/>
      <c r="E818" s="88"/>
      <c r="F818" s="89"/>
      <c r="G818" s="90"/>
      <c r="H818" s="91"/>
      <c r="I818" s="92"/>
      <c r="J818" s="93"/>
      <c r="K818" s="94"/>
      <c r="L818" s="95"/>
      <c r="M818" s="76">
        <f t="shared" si="1"/>
        <v>0</v>
      </c>
      <c r="N818" s="77" t="str">
        <f t="shared" si="2"/>
        <v/>
      </c>
      <c r="O818" s="78" t="str">
        <f t="shared" si="3"/>
        <v/>
      </c>
      <c r="P818" s="78" t="str">
        <f t="array" ref="P818">IFERROR(ROUND(IF('1.Clusters'!$H$3&lt;&gt;"",( INDEX('1.Clusters'!$C$6:$C$15,MATCH(C818,'1.Clusters'!$B$6:$B$15,0))+INDEX('1.Clusters'!$F$6:$F$15,MATCH(D818,'1.Clusters'!$E$6:$E$15,0))+INDEX('1.Clusters'!$I$6:$I$15,MATCH(E818,'1.Clusters'!$H$6:$H$15,0)))/3,( INDEX('1.Clusters'!$C$6:$C$15,MATCH(C818,'1.Clusters'!$B$6:$B$15,0))+INDEX('1.Clusters'!$F$6:$F$15,MATCH(D818,'1.Clusters'!$E$6:$E$15,0)))/2),3),"")</f>
        <v/>
      </c>
      <c r="Q818" s="79" t="str">
        <f t="shared" si="4"/>
        <v/>
      </c>
    </row>
    <row r="819" ht="15.0" customHeight="1">
      <c r="B819" s="87"/>
      <c r="C819" s="88"/>
      <c r="D819" s="88"/>
      <c r="E819" s="88"/>
      <c r="F819" s="89"/>
      <c r="G819" s="90"/>
      <c r="H819" s="91"/>
      <c r="I819" s="92"/>
      <c r="J819" s="93"/>
      <c r="K819" s="94"/>
      <c r="L819" s="95"/>
      <c r="M819" s="76">
        <f t="shared" si="1"/>
        <v>0</v>
      </c>
      <c r="N819" s="77" t="str">
        <f t="shared" si="2"/>
        <v/>
      </c>
      <c r="O819" s="78" t="str">
        <f t="shared" si="3"/>
        <v/>
      </c>
      <c r="P819" s="78" t="str">
        <f t="array" ref="P819">IFERROR(ROUND(IF('1.Clusters'!$H$3&lt;&gt;"",( INDEX('1.Clusters'!$C$6:$C$15,MATCH(C819,'1.Clusters'!$B$6:$B$15,0))+INDEX('1.Clusters'!$F$6:$F$15,MATCH(D819,'1.Clusters'!$E$6:$E$15,0))+INDEX('1.Clusters'!$I$6:$I$15,MATCH(E819,'1.Clusters'!$H$6:$H$15,0)))/3,( INDEX('1.Clusters'!$C$6:$C$15,MATCH(C819,'1.Clusters'!$B$6:$B$15,0))+INDEX('1.Clusters'!$F$6:$F$15,MATCH(D819,'1.Clusters'!$E$6:$E$15,0)))/2),3),"")</f>
        <v/>
      </c>
      <c r="Q819" s="79" t="str">
        <f t="shared" si="4"/>
        <v/>
      </c>
    </row>
    <row r="820" ht="15.0" customHeight="1">
      <c r="B820" s="87"/>
      <c r="C820" s="88"/>
      <c r="D820" s="88"/>
      <c r="E820" s="88"/>
      <c r="F820" s="89"/>
      <c r="G820" s="90"/>
      <c r="H820" s="91"/>
      <c r="I820" s="92"/>
      <c r="J820" s="93"/>
      <c r="K820" s="94"/>
      <c r="L820" s="95"/>
      <c r="M820" s="76">
        <f t="shared" si="1"/>
        <v>0</v>
      </c>
      <c r="N820" s="77" t="str">
        <f t="shared" si="2"/>
        <v/>
      </c>
      <c r="O820" s="78" t="str">
        <f t="shared" si="3"/>
        <v/>
      </c>
      <c r="P820" s="78" t="str">
        <f t="array" ref="P820">IFERROR(ROUND(IF('1.Clusters'!$H$3&lt;&gt;"",( INDEX('1.Clusters'!$C$6:$C$15,MATCH(C820,'1.Clusters'!$B$6:$B$15,0))+INDEX('1.Clusters'!$F$6:$F$15,MATCH(D820,'1.Clusters'!$E$6:$E$15,0))+INDEX('1.Clusters'!$I$6:$I$15,MATCH(E820,'1.Clusters'!$H$6:$H$15,0)))/3,( INDEX('1.Clusters'!$C$6:$C$15,MATCH(C820,'1.Clusters'!$B$6:$B$15,0))+INDEX('1.Clusters'!$F$6:$F$15,MATCH(D820,'1.Clusters'!$E$6:$E$15,0)))/2),3),"")</f>
        <v/>
      </c>
      <c r="Q820" s="79" t="str">
        <f t="shared" si="4"/>
        <v/>
      </c>
    </row>
    <row r="821" ht="15.0" customHeight="1">
      <c r="B821" s="87"/>
      <c r="C821" s="88"/>
      <c r="D821" s="88"/>
      <c r="E821" s="88"/>
      <c r="F821" s="89"/>
      <c r="G821" s="90"/>
      <c r="H821" s="91"/>
      <c r="I821" s="92"/>
      <c r="J821" s="93"/>
      <c r="K821" s="94"/>
      <c r="L821" s="95"/>
      <c r="M821" s="76">
        <f t="shared" si="1"/>
        <v>0</v>
      </c>
      <c r="N821" s="77" t="str">
        <f t="shared" si="2"/>
        <v/>
      </c>
      <c r="O821" s="78" t="str">
        <f t="shared" si="3"/>
        <v/>
      </c>
      <c r="P821" s="78" t="str">
        <f t="array" ref="P821">IFERROR(ROUND(IF('1.Clusters'!$H$3&lt;&gt;"",( INDEX('1.Clusters'!$C$6:$C$15,MATCH(C821,'1.Clusters'!$B$6:$B$15,0))+INDEX('1.Clusters'!$F$6:$F$15,MATCH(D821,'1.Clusters'!$E$6:$E$15,0))+INDEX('1.Clusters'!$I$6:$I$15,MATCH(E821,'1.Clusters'!$H$6:$H$15,0)))/3,( INDEX('1.Clusters'!$C$6:$C$15,MATCH(C821,'1.Clusters'!$B$6:$B$15,0))+INDEX('1.Clusters'!$F$6:$F$15,MATCH(D821,'1.Clusters'!$E$6:$E$15,0)))/2),3),"")</f>
        <v/>
      </c>
      <c r="Q821" s="79" t="str">
        <f t="shared" si="4"/>
        <v/>
      </c>
    </row>
    <row r="822" ht="15.0" customHeight="1">
      <c r="B822" s="87"/>
      <c r="C822" s="88"/>
      <c r="D822" s="88"/>
      <c r="E822" s="88"/>
      <c r="F822" s="89"/>
      <c r="G822" s="90"/>
      <c r="H822" s="91"/>
      <c r="I822" s="92"/>
      <c r="J822" s="93"/>
      <c r="K822" s="94"/>
      <c r="L822" s="95"/>
      <c r="M822" s="76">
        <f t="shared" si="1"/>
        <v>0</v>
      </c>
      <c r="N822" s="77" t="str">
        <f t="shared" si="2"/>
        <v/>
      </c>
      <c r="O822" s="78" t="str">
        <f t="shared" si="3"/>
        <v/>
      </c>
      <c r="P822" s="78" t="str">
        <f t="array" ref="P822">IFERROR(ROUND(IF('1.Clusters'!$H$3&lt;&gt;"",( INDEX('1.Clusters'!$C$6:$C$15,MATCH(C822,'1.Clusters'!$B$6:$B$15,0))+INDEX('1.Clusters'!$F$6:$F$15,MATCH(D822,'1.Clusters'!$E$6:$E$15,0))+INDEX('1.Clusters'!$I$6:$I$15,MATCH(E822,'1.Clusters'!$H$6:$H$15,0)))/3,( INDEX('1.Clusters'!$C$6:$C$15,MATCH(C822,'1.Clusters'!$B$6:$B$15,0))+INDEX('1.Clusters'!$F$6:$F$15,MATCH(D822,'1.Clusters'!$E$6:$E$15,0)))/2),3),"")</f>
        <v/>
      </c>
      <c r="Q822" s="79" t="str">
        <f t="shared" si="4"/>
        <v/>
      </c>
    </row>
    <row r="823" ht="15.0" customHeight="1">
      <c r="B823" s="87"/>
      <c r="C823" s="88"/>
      <c r="D823" s="88"/>
      <c r="E823" s="88"/>
      <c r="F823" s="89"/>
      <c r="G823" s="90"/>
      <c r="H823" s="91"/>
      <c r="I823" s="92"/>
      <c r="J823" s="93"/>
      <c r="K823" s="94"/>
      <c r="L823" s="95"/>
      <c r="M823" s="76">
        <f t="shared" si="1"/>
        <v>0</v>
      </c>
      <c r="N823" s="77" t="str">
        <f t="shared" si="2"/>
        <v/>
      </c>
      <c r="O823" s="78" t="str">
        <f t="shared" si="3"/>
        <v/>
      </c>
      <c r="P823" s="78" t="str">
        <f t="array" ref="P823">IFERROR(ROUND(IF('1.Clusters'!$H$3&lt;&gt;"",( INDEX('1.Clusters'!$C$6:$C$15,MATCH(C823,'1.Clusters'!$B$6:$B$15,0))+INDEX('1.Clusters'!$F$6:$F$15,MATCH(D823,'1.Clusters'!$E$6:$E$15,0))+INDEX('1.Clusters'!$I$6:$I$15,MATCH(E823,'1.Clusters'!$H$6:$H$15,0)))/3,( INDEX('1.Clusters'!$C$6:$C$15,MATCH(C823,'1.Clusters'!$B$6:$B$15,0))+INDEX('1.Clusters'!$F$6:$F$15,MATCH(D823,'1.Clusters'!$E$6:$E$15,0)))/2),3),"")</f>
        <v/>
      </c>
      <c r="Q823" s="79" t="str">
        <f t="shared" si="4"/>
        <v/>
      </c>
    </row>
    <row r="824" ht="15.0" customHeight="1">
      <c r="B824" s="87"/>
      <c r="C824" s="88"/>
      <c r="D824" s="88"/>
      <c r="E824" s="88"/>
      <c r="F824" s="89"/>
      <c r="G824" s="90"/>
      <c r="H824" s="91"/>
      <c r="I824" s="92"/>
      <c r="J824" s="93"/>
      <c r="K824" s="94"/>
      <c r="L824" s="95"/>
      <c r="M824" s="76">
        <f t="shared" si="1"/>
        <v>0</v>
      </c>
      <c r="N824" s="77" t="str">
        <f t="shared" si="2"/>
        <v/>
      </c>
      <c r="O824" s="78" t="str">
        <f t="shared" si="3"/>
        <v/>
      </c>
      <c r="P824" s="78" t="str">
        <f t="array" ref="P824">IFERROR(ROUND(IF('1.Clusters'!$H$3&lt;&gt;"",( INDEX('1.Clusters'!$C$6:$C$15,MATCH(C824,'1.Clusters'!$B$6:$B$15,0))+INDEX('1.Clusters'!$F$6:$F$15,MATCH(D824,'1.Clusters'!$E$6:$E$15,0))+INDEX('1.Clusters'!$I$6:$I$15,MATCH(E824,'1.Clusters'!$H$6:$H$15,0)))/3,( INDEX('1.Clusters'!$C$6:$C$15,MATCH(C824,'1.Clusters'!$B$6:$B$15,0))+INDEX('1.Clusters'!$F$6:$F$15,MATCH(D824,'1.Clusters'!$E$6:$E$15,0)))/2),3),"")</f>
        <v/>
      </c>
      <c r="Q824" s="79" t="str">
        <f t="shared" si="4"/>
        <v/>
      </c>
    </row>
    <row r="825" ht="15.0" customHeight="1">
      <c r="B825" s="87"/>
      <c r="C825" s="88"/>
      <c r="D825" s="88"/>
      <c r="E825" s="88"/>
      <c r="F825" s="89"/>
      <c r="G825" s="90"/>
      <c r="H825" s="91"/>
      <c r="I825" s="92"/>
      <c r="J825" s="93"/>
      <c r="K825" s="94"/>
      <c r="L825" s="95"/>
      <c r="M825" s="76">
        <f t="shared" si="1"/>
        <v>0</v>
      </c>
      <c r="N825" s="77" t="str">
        <f t="shared" si="2"/>
        <v/>
      </c>
      <c r="O825" s="78" t="str">
        <f t="shared" si="3"/>
        <v/>
      </c>
      <c r="P825" s="78" t="str">
        <f t="array" ref="P825">IFERROR(ROUND(IF('1.Clusters'!$H$3&lt;&gt;"",( INDEX('1.Clusters'!$C$6:$C$15,MATCH(C825,'1.Clusters'!$B$6:$B$15,0))+INDEX('1.Clusters'!$F$6:$F$15,MATCH(D825,'1.Clusters'!$E$6:$E$15,0))+INDEX('1.Clusters'!$I$6:$I$15,MATCH(E825,'1.Clusters'!$H$6:$H$15,0)))/3,( INDEX('1.Clusters'!$C$6:$C$15,MATCH(C825,'1.Clusters'!$B$6:$B$15,0))+INDEX('1.Clusters'!$F$6:$F$15,MATCH(D825,'1.Clusters'!$E$6:$E$15,0)))/2),3),"")</f>
        <v/>
      </c>
      <c r="Q825" s="79" t="str">
        <f t="shared" si="4"/>
        <v/>
      </c>
    </row>
    <row r="826" ht="15.0" customHeight="1">
      <c r="B826" s="87"/>
      <c r="C826" s="88"/>
      <c r="D826" s="88"/>
      <c r="E826" s="88"/>
      <c r="F826" s="89"/>
      <c r="G826" s="90"/>
      <c r="H826" s="91"/>
      <c r="I826" s="92"/>
      <c r="J826" s="93"/>
      <c r="K826" s="94"/>
      <c r="L826" s="95"/>
      <c r="M826" s="76">
        <f t="shared" si="1"/>
        <v>0</v>
      </c>
      <c r="N826" s="77" t="str">
        <f t="shared" si="2"/>
        <v/>
      </c>
      <c r="O826" s="78" t="str">
        <f t="shared" si="3"/>
        <v/>
      </c>
      <c r="P826" s="78" t="str">
        <f t="array" ref="P826">IFERROR(ROUND(IF('1.Clusters'!$H$3&lt;&gt;"",( INDEX('1.Clusters'!$C$6:$C$15,MATCH(C826,'1.Clusters'!$B$6:$B$15,0))+INDEX('1.Clusters'!$F$6:$F$15,MATCH(D826,'1.Clusters'!$E$6:$E$15,0))+INDEX('1.Clusters'!$I$6:$I$15,MATCH(E826,'1.Clusters'!$H$6:$H$15,0)))/3,( INDEX('1.Clusters'!$C$6:$C$15,MATCH(C826,'1.Clusters'!$B$6:$B$15,0))+INDEX('1.Clusters'!$F$6:$F$15,MATCH(D826,'1.Clusters'!$E$6:$E$15,0)))/2),3),"")</f>
        <v/>
      </c>
      <c r="Q826" s="79" t="str">
        <f t="shared" si="4"/>
        <v/>
      </c>
    </row>
    <row r="827" ht="15.0" customHeight="1">
      <c r="B827" s="87"/>
      <c r="C827" s="88"/>
      <c r="D827" s="88"/>
      <c r="E827" s="88"/>
      <c r="F827" s="89"/>
      <c r="G827" s="90"/>
      <c r="H827" s="91"/>
      <c r="I827" s="92"/>
      <c r="J827" s="93"/>
      <c r="K827" s="94"/>
      <c r="L827" s="95"/>
      <c r="M827" s="76">
        <f t="shared" si="1"/>
        <v>0</v>
      </c>
      <c r="N827" s="77" t="str">
        <f t="shared" si="2"/>
        <v/>
      </c>
      <c r="O827" s="78" t="str">
        <f t="shared" si="3"/>
        <v/>
      </c>
      <c r="P827" s="78" t="str">
        <f t="array" ref="P827">IFERROR(ROUND(IF('1.Clusters'!$H$3&lt;&gt;"",( INDEX('1.Clusters'!$C$6:$C$15,MATCH(C827,'1.Clusters'!$B$6:$B$15,0))+INDEX('1.Clusters'!$F$6:$F$15,MATCH(D827,'1.Clusters'!$E$6:$E$15,0))+INDEX('1.Clusters'!$I$6:$I$15,MATCH(E827,'1.Clusters'!$H$6:$H$15,0)))/3,( INDEX('1.Clusters'!$C$6:$C$15,MATCH(C827,'1.Clusters'!$B$6:$B$15,0))+INDEX('1.Clusters'!$F$6:$F$15,MATCH(D827,'1.Clusters'!$E$6:$E$15,0)))/2),3),"")</f>
        <v/>
      </c>
      <c r="Q827" s="79" t="str">
        <f t="shared" si="4"/>
        <v/>
      </c>
    </row>
    <row r="828" ht="15.0" customHeight="1">
      <c r="B828" s="87"/>
      <c r="C828" s="88"/>
      <c r="D828" s="88"/>
      <c r="E828" s="88"/>
      <c r="F828" s="89"/>
      <c r="G828" s="90"/>
      <c r="H828" s="91"/>
      <c r="I828" s="92"/>
      <c r="J828" s="93"/>
      <c r="K828" s="94"/>
      <c r="L828" s="95"/>
      <c r="M828" s="76">
        <f t="shared" si="1"/>
        <v>0</v>
      </c>
      <c r="N828" s="77" t="str">
        <f t="shared" si="2"/>
        <v/>
      </c>
      <c r="O828" s="78" t="str">
        <f t="shared" si="3"/>
        <v/>
      </c>
      <c r="P828" s="78" t="str">
        <f t="array" ref="P828">IFERROR(ROUND(IF('1.Clusters'!$H$3&lt;&gt;"",( INDEX('1.Clusters'!$C$6:$C$15,MATCH(C828,'1.Clusters'!$B$6:$B$15,0))+INDEX('1.Clusters'!$F$6:$F$15,MATCH(D828,'1.Clusters'!$E$6:$E$15,0))+INDEX('1.Clusters'!$I$6:$I$15,MATCH(E828,'1.Clusters'!$H$6:$H$15,0)))/3,( INDEX('1.Clusters'!$C$6:$C$15,MATCH(C828,'1.Clusters'!$B$6:$B$15,0))+INDEX('1.Clusters'!$F$6:$F$15,MATCH(D828,'1.Clusters'!$E$6:$E$15,0)))/2),3),"")</f>
        <v/>
      </c>
      <c r="Q828" s="79" t="str">
        <f t="shared" si="4"/>
        <v/>
      </c>
    </row>
    <row r="829" ht="15.0" customHeight="1">
      <c r="B829" s="87"/>
      <c r="C829" s="88"/>
      <c r="D829" s="88"/>
      <c r="E829" s="88"/>
      <c r="F829" s="89"/>
      <c r="G829" s="90"/>
      <c r="H829" s="91"/>
      <c r="I829" s="92"/>
      <c r="J829" s="93"/>
      <c r="K829" s="94"/>
      <c r="L829" s="95"/>
      <c r="M829" s="76">
        <f t="shared" si="1"/>
        <v>0</v>
      </c>
      <c r="N829" s="77" t="str">
        <f t="shared" si="2"/>
        <v/>
      </c>
      <c r="O829" s="78" t="str">
        <f t="shared" si="3"/>
        <v/>
      </c>
      <c r="P829" s="78" t="str">
        <f t="array" ref="P829">IFERROR(ROUND(IF('1.Clusters'!$H$3&lt;&gt;"",( INDEX('1.Clusters'!$C$6:$C$15,MATCH(C829,'1.Clusters'!$B$6:$B$15,0))+INDEX('1.Clusters'!$F$6:$F$15,MATCH(D829,'1.Clusters'!$E$6:$E$15,0))+INDEX('1.Clusters'!$I$6:$I$15,MATCH(E829,'1.Clusters'!$H$6:$H$15,0)))/3,( INDEX('1.Clusters'!$C$6:$C$15,MATCH(C829,'1.Clusters'!$B$6:$B$15,0))+INDEX('1.Clusters'!$F$6:$F$15,MATCH(D829,'1.Clusters'!$E$6:$E$15,0)))/2),3),"")</f>
        <v/>
      </c>
      <c r="Q829" s="79" t="str">
        <f t="shared" si="4"/>
        <v/>
      </c>
    </row>
    <row r="830" ht="15.0" customHeight="1">
      <c r="B830" s="87"/>
      <c r="C830" s="88"/>
      <c r="D830" s="88"/>
      <c r="E830" s="88"/>
      <c r="F830" s="89"/>
      <c r="G830" s="90"/>
      <c r="H830" s="91"/>
      <c r="I830" s="92"/>
      <c r="J830" s="93"/>
      <c r="K830" s="94"/>
      <c r="L830" s="95"/>
      <c r="M830" s="76">
        <f t="shared" si="1"/>
        <v>0</v>
      </c>
      <c r="N830" s="77" t="str">
        <f t="shared" si="2"/>
        <v/>
      </c>
      <c r="O830" s="78" t="str">
        <f t="shared" si="3"/>
        <v/>
      </c>
      <c r="P830" s="78" t="str">
        <f t="array" ref="P830">IFERROR(ROUND(IF('1.Clusters'!$H$3&lt;&gt;"",( INDEX('1.Clusters'!$C$6:$C$15,MATCH(C830,'1.Clusters'!$B$6:$B$15,0))+INDEX('1.Clusters'!$F$6:$F$15,MATCH(D830,'1.Clusters'!$E$6:$E$15,0))+INDEX('1.Clusters'!$I$6:$I$15,MATCH(E830,'1.Clusters'!$H$6:$H$15,0)))/3,( INDEX('1.Clusters'!$C$6:$C$15,MATCH(C830,'1.Clusters'!$B$6:$B$15,0))+INDEX('1.Clusters'!$F$6:$F$15,MATCH(D830,'1.Clusters'!$E$6:$E$15,0)))/2),3),"")</f>
        <v/>
      </c>
      <c r="Q830" s="79" t="str">
        <f t="shared" si="4"/>
        <v/>
      </c>
    </row>
    <row r="831" ht="15.0" customHeight="1">
      <c r="B831" s="87"/>
      <c r="C831" s="88"/>
      <c r="D831" s="88"/>
      <c r="E831" s="88"/>
      <c r="F831" s="89"/>
      <c r="G831" s="90"/>
      <c r="H831" s="91"/>
      <c r="I831" s="92"/>
      <c r="J831" s="93"/>
      <c r="K831" s="94"/>
      <c r="L831" s="95"/>
      <c r="M831" s="76">
        <f t="shared" si="1"/>
        <v>0</v>
      </c>
      <c r="N831" s="77" t="str">
        <f t="shared" si="2"/>
        <v/>
      </c>
      <c r="O831" s="78" t="str">
        <f t="shared" si="3"/>
        <v/>
      </c>
      <c r="P831" s="78" t="str">
        <f t="array" ref="P831">IFERROR(ROUND(IF('1.Clusters'!$H$3&lt;&gt;"",( INDEX('1.Clusters'!$C$6:$C$15,MATCH(C831,'1.Clusters'!$B$6:$B$15,0))+INDEX('1.Clusters'!$F$6:$F$15,MATCH(D831,'1.Clusters'!$E$6:$E$15,0))+INDEX('1.Clusters'!$I$6:$I$15,MATCH(E831,'1.Clusters'!$H$6:$H$15,0)))/3,( INDEX('1.Clusters'!$C$6:$C$15,MATCH(C831,'1.Clusters'!$B$6:$B$15,0))+INDEX('1.Clusters'!$F$6:$F$15,MATCH(D831,'1.Clusters'!$E$6:$E$15,0)))/2),3),"")</f>
        <v/>
      </c>
      <c r="Q831" s="79" t="str">
        <f t="shared" si="4"/>
        <v/>
      </c>
    </row>
    <row r="832" ht="15.0" customHeight="1">
      <c r="B832" s="87"/>
      <c r="C832" s="88"/>
      <c r="D832" s="88"/>
      <c r="E832" s="88"/>
      <c r="F832" s="89"/>
      <c r="G832" s="90"/>
      <c r="H832" s="91"/>
      <c r="I832" s="92"/>
      <c r="J832" s="93"/>
      <c r="K832" s="94"/>
      <c r="L832" s="95"/>
      <c r="M832" s="76">
        <f t="shared" si="1"/>
        <v>0</v>
      </c>
      <c r="N832" s="77" t="str">
        <f t="shared" si="2"/>
        <v/>
      </c>
      <c r="O832" s="78" t="str">
        <f t="shared" si="3"/>
        <v/>
      </c>
      <c r="P832" s="78" t="str">
        <f t="array" ref="P832">IFERROR(ROUND(IF('1.Clusters'!$H$3&lt;&gt;"",( INDEX('1.Clusters'!$C$6:$C$15,MATCH(C832,'1.Clusters'!$B$6:$B$15,0))+INDEX('1.Clusters'!$F$6:$F$15,MATCH(D832,'1.Clusters'!$E$6:$E$15,0))+INDEX('1.Clusters'!$I$6:$I$15,MATCH(E832,'1.Clusters'!$H$6:$H$15,0)))/3,( INDEX('1.Clusters'!$C$6:$C$15,MATCH(C832,'1.Clusters'!$B$6:$B$15,0))+INDEX('1.Clusters'!$F$6:$F$15,MATCH(D832,'1.Clusters'!$E$6:$E$15,0)))/2),3),"")</f>
        <v/>
      </c>
      <c r="Q832" s="79" t="str">
        <f t="shared" si="4"/>
        <v/>
      </c>
    </row>
    <row r="833" ht="15.0" customHeight="1">
      <c r="B833" s="87"/>
      <c r="C833" s="88"/>
      <c r="D833" s="88"/>
      <c r="E833" s="88"/>
      <c r="F833" s="89"/>
      <c r="G833" s="90"/>
      <c r="H833" s="91"/>
      <c r="I833" s="92"/>
      <c r="J833" s="93"/>
      <c r="K833" s="94"/>
      <c r="L833" s="95"/>
      <c r="M833" s="76">
        <f t="shared" si="1"/>
        <v>0</v>
      </c>
      <c r="N833" s="77" t="str">
        <f t="shared" si="2"/>
        <v/>
      </c>
      <c r="O833" s="78" t="str">
        <f t="shared" si="3"/>
        <v/>
      </c>
      <c r="P833" s="78" t="str">
        <f t="array" ref="P833">IFERROR(ROUND(IF('1.Clusters'!$H$3&lt;&gt;"",( INDEX('1.Clusters'!$C$6:$C$15,MATCH(C833,'1.Clusters'!$B$6:$B$15,0))+INDEX('1.Clusters'!$F$6:$F$15,MATCH(D833,'1.Clusters'!$E$6:$E$15,0))+INDEX('1.Clusters'!$I$6:$I$15,MATCH(E833,'1.Clusters'!$H$6:$H$15,0)))/3,( INDEX('1.Clusters'!$C$6:$C$15,MATCH(C833,'1.Clusters'!$B$6:$B$15,0))+INDEX('1.Clusters'!$F$6:$F$15,MATCH(D833,'1.Clusters'!$E$6:$E$15,0)))/2),3),"")</f>
        <v/>
      </c>
      <c r="Q833" s="79" t="str">
        <f t="shared" si="4"/>
        <v/>
      </c>
    </row>
    <row r="834" ht="15.0" customHeight="1">
      <c r="B834" s="87"/>
      <c r="C834" s="88"/>
      <c r="D834" s="88"/>
      <c r="E834" s="88"/>
      <c r="F834" s="89"/>
      <c r="G834" s="90"/>
      <c r="H834" s="91"/>
      <c r="I834" s="92"/>
      <c r="J834" s="93"/>
      <c r="K834" s="94"/>
      <c r="L834" s="95"/>
      <c r="M834" s="76">
        <f t="shared" si="1"/>
        <v>0</v>
      </c>
      <c r="N834" s="77" t="str">
        <f t="shared" si="2"/>
        <v/>
      </c>
      <c r="O834" s="78" t="str">
        <f t="shared" si="3"/>
        <v/>
      </c>
      <c r="P834" s="78" t="str">
        <f t="array" ref="P834">IFERROR(ROUND(IF('1.Clusters'!$H$3&lt;&gt;"",( INDEX('1.Clusters'!$C$6:$C$15,MATCH(C834,'1.Clusters'!$B$6:$B$15,0))+INDEX('1.Clusters'!$F$6:$F$15,MATCH(D834,'1.Clusters'!$E$6:$E$15,0))+INDEX('1.Clusters'!$I$6:$I$15,MATCH(E834,'1.Clusters'!$H$6:$H$15,0)))/3,( INDEX('1.Clusters'!$C$6:$C$15,MATCH(C834,'1.Clusters'!$B$6:$B$15,0))+INDEX('1.Clusters'!$F$6:$F$15,MATCH(D834,'1.Clusters'!$E$6:$E$15,0)))/2),3),"")</f>
        <v/>
      </c>
      <c r="Q834" s="79" t="str">
        <f t="shared" si="4"/>
        <v/>
      </c>
    </row>
    <row r="835" ht="15.0" customHeight="1">
      <c r="B835" s="87"/>
      <c r="C835" s="88"/>
      <c r="D835" s="88"/>
      <c r="E835" s="88"/>
      <c r="F835" s="89"/>
      <c r="G835" s="90"/>
      <c r="H835" s="91"/>
      <c r="I835" s="92"/>
      <c r="J835" s="93"/>
      <c r="K835" s="94"/>
      <c r="L835" s="95"/>
      <c r="M835" s="76">
        <f t="shared" si="1"/>
        <v>0</v>
      </c>
      <c r="N835" s="77" t="str">
        <f t="shared" si="2"/>
        <v/>
      </c>
      <c r="O835" s="78" t="str">
        <f t="shared" si="3"/>
        <v/>
      </c>
      <c r="P835" s="78" t="str">
        <f t="array" ref="P835">IFERROR(ROUND(IF('1.Clusters'!$H$3&lt;&gt;"",( INDEX('1.Clusters'!$C$6:$C$15,MATCH(C835,'1.Clusters'!$B$6:$B$15,0))+INDEX('1.Clusters'!$F$6:$F$15,MATCH(D835,'1.Clusters'!$E$6:$E$15,0))+INDEX('1.Clusters'!$I$6:$I$15,MATCH(E835,'1.Clusters'!$H$6:$H$15,0)))/3,( INDEX('1.Clusters'!$C$6:$C$15,MATCH(C835,'1.Clusters'!$B$6:$B$15,0))+INDEX('1.Clusters'!$F$6:$F$15,MATCH(D835,'1.Clusters'!$E$6:$E$15,0)))/2),3),"")</f>
        <v/>
      </c>
      <c r="Q835" s="79" t="str">
        <f t="shared" si="4"/>
        <v/>
      </c>
    </row>
    <row r="836" ht="15.0" customHeight="1">
      <c r="B836" s="87"/>
      <c r="C836" s="88"/>
      <c r="D836" s="88"/>
      <c r="E836" s="88"/>
      <c r="F836" s="89"/>
      <c r="G836" s="90"/>
      <c r="H836" s="91"/>
      <c r="I836" s="92"/>
      <c r="J836" s="93"/>
      <c r="K836" s="94"/>
      <c r="L836" s="95"/>
      <c r="M836" s="76">
        <f t="shared" si="1"/>
        <v>0</v>
      </c>
      <c r="N836" s="77" t="str">
        <f t="shared" si="2"/>
        <v/>
      </c>
      <c r="O836" s="78" t="str">
        <f t="shared" si="3"/>
        <v/>
      </c>
      <c r="P836" s="78" t="str">
        <f t="array" ref="P836">IFERROR(ROUND(IF('1.Clusters'!$H$3&lt;&gt;"",( INDEX('1.Clusters'!$C$6:$C$15,MATCH(C836,'1.Clusters'!$B$6:$B$15,0))+INDEX('1.Clusters'!$F$6:$F$15,MATCH(D836,'1.Clusters'!$E$6:$E$15,0))+INDEX('1.Clusters'!$I$6:$I$15,MATCH(E836,'1.Clusters'!$H$6:$H$15,0)))/3,( INDEX('1.Clusters'!$C$6:$C$15,MATCH(C836,'1.Clusters'!$B$6:$B$15,0))+INDEX('1.Clusters'!$F$6:$F$15,MATCH(D836,'1.Clusters'!$E$6:$E$15,0)))/2),3),"")</f>
        <v/>
      </c>
      <c r="Q836" s="79" t="str">
        <f t="shared" si="4"/>
        <v/>
      </c>
    </row>
    <row r="837" ht="15.0" customHeight="1">
      <c r="B837" s="87"/>
      <c r="C837" s="88"/>
      <c r="D837" s="88"/>
      <c r="E837" s="88"/>
      <c r="F837" s="89"/>
      <c r="G837" s="90"/>
      <c r="H837" s="91"/>
      <c r="I837" s="92"/>
      <c r="J837" s="93"/>
      <c r="K837" s="94"/>
      <c r="L837" s="95"/>
      <c r="M837" s="76">
        <f t="shared" si="1"/>
        <v>0</v>
      </c>
      <c r="N837" s="77" t="str">
        <f t="shared" si="2"/>
        <v/>
      </c>
      <c r="O837" s="78" t="str">
        <f t="shared" si="3"/>
        <v/>
      </c>
      <c r="P837" s="78" t="str">
        <f t="array" ref="P837">IFERROR(ROUND(IF('1.Clusters'!$H$3&lt;&gt;"",( INDEX('1.Clusters'!$C$6:$C$15,MATCH(C837,'1.Clusters'!$B$6:$B$15,0))+INDEX('1.Clusters'!$F$6:$F$15,MATCH(D837,'1.Clusters'!$E$6:$E$15,0))+INDEX('1.Clusters'!$I$6:$I$15,MATCH(E837,'1.Clusters'!$H$6:$H$15,0)))/3,( INDEX('1.Clusters'!$C$6:$C$15,MATCH(C837,'1.Clusters'!$B$6:$B$15,0))+INDEX('1.Clusters'!$F$6:$F$15,MATCH(D837,'1.Clusters'!$E$6:$E$15,0)))/2),3),"")</f>
        <v/>
      </c>
      <c r="Q837" s="79" t="str">
        <f t="shared" si="4"/>
        <v/>
      </c>
    </row>
    <row r="838" ht="15.0" customHeight="1">
      <c r="B838" s="87"/>
      <c r="C838" s="88"/>
      <c r="D838" s="88"/>
      <c r="E838" s="88"/>
      <c r="F838" s="89"/>
      <c r="G838" s="90"/>
      <c r="H838" s="91"/>
      <c r="I838" s="92"/>
      <c r="J838" s="93"/>
      <c r="K838" s="94"/>
      <c r="L838" s="95"/>
      <c r="M838" s="76">
        <f t="shared" si="1"/>
        <v>0</v>
      </c>
      <c r="N838" s="77" t="str">
        <f t="shared" si="2"/>
        <v/>
      </c>
      <c r="O838" s="78" t="str">
        <f t="shared" si="3"/>
        <v/>
      </c>
      <c r="P838" s="78" t="str">
        <f t="array" ref="P838">IFERROR(ROUND(IF('1.Clusters'!$H$3&lt;&gt;"",( INDEX('1.Clusters'!$C$6:$C$15,MATCH(C838,'1.Clusters'!$B$6:$B$15,0))+INDEX('1.Clusters'!$F$6:$F$15,MATCH(D838,'1.Clusters'!$E$6:$E$15,0))+INDEX('1.Clusters'!$I$6:$I$15,MATCH(E838,'1.Clusters'!$H$6:$H$15,0)))/3,( INDEX('1.Clusters'!$C$6:$C$15,MATCH(C838,'1.Clusters'!$B$6:$B$15,0))+INDEX('1.Clusters'!$F$6:$F$15,MATCH(D838,'1.Clusters'!$E$6:$E$15,0)))/2),3),"")</f>
        <v/>
      </c>
      <c r="Q838" s="79" t="str">
        <f t="shared" si="4"/>
        <v/>
      </c>
    </row>
    <row r="839" ht="15.0" customHeight="1">
      <c r="B839" s="87"/>
      <c r="C839" s="88"/>
      <c r="D839" s="88"/>
      <c r="E839" s="88"/>
      <c r="F839" s="89"/>
      <c r="G839" s="90"/>
      <c r="H839" s="91"/>
      <c r="I839" s="92"/>
      <c r="J839" s="93"/>
      <c r="K839" s="94"/>
      <c r="L839" s="95"/>
      <c r="M839" s="76">
        <f t="shared" si="1"/>
        <v>0</v>
      </c>
      <c r="N839" s="77" t="str">
        <f t="shared" si="2"/>
        <v/>
      </c>
      <c r="O839" s="78" t="str">
        <f t="shared" si="3"/>
        <v/>
      </c>
      <c r="P839" s="78" t="str">
        <f t="array" ref="P839">IFERROR(ROUND(IF('1.Clusters'!$H$3&lt;&gt;"",( INDEX('1.Clusters'!$C$6:$C$15,MATCH(C839,'1.Clusters'!$B$6:$B$15,0))+INDEX('1.Clusters'!$F$6:$F$15,MATCH(D839,'1.Clusters'!$E$6:$E$15,0))+INDEX('1.Clusters'!$I$6:$I$15,MATCH(E839,'1.Clusters'!$H$6:$H$15,0)))/3,( INDEX('1.Clusters'!$C$6:$C$15,MATCH(C839,'1.Clusters'!$B$6:$B$15,0))+INDEX('1.Clusters'!$F$6:$F$15,MATCH(D839,'1.Clusters'!$E$6:$E$15,0)))/2),3),"")</f>
        <v/>
      </c>
      <c r="Q839" s="79" t="str">
        <f t="shared" si="4"/>
        <v/>
      </c>
    </row>
    <row r="840" ht="15.0" customHeight="1">
      <c r="B840" s="87"/>
      <c r="C840" s="88"/>
      <c r="D840" s="88"/>
      <c r="E840" s="88"/>
      <c r="F840" s="89"/>
      <c r="G840" s="90"/>
      <c r="H840" s="91"/>
      <c r="I840" s="92"/>
      <c r="J840" s="93"/>
      <c r="K840" s="94"/>
      <c r="L840" s="95"/>
      <c r="M840" s="76">
        <f t="shared" si="1"/>
        <v>0</v>
      </c>
      <c r="N840" s="77" t="str">
        <f t="shared" si="2"/>
        <v/>
      </c>
      <c r="O840" s="78" t="str">
        <f t="shared" si="3"/>
        <v/>
      </c>
      <c r="P840" s="78" t="str">
        <f t="array" ref="P840">IFERROR(ROUND(IF('1.Clusters'!$H$3&lt;&gt;"",( INDEX('1.Clusters'!$C$6:$C$15,MATCH(C840,'1.Clusters'!$B$6:$B$15,0))+INDEX('1.Clusters'!$F$6:$F$15,MATCH(D840,'1.Clusters'!$E$6:$E$15,0))+INDEX('1.Clusters'!$I$6:$I$15,MATCH(E840,'1.Clusters'!$H$6:$H$15,0)))/3,( INDEX('1.Clusters'!$C$6:$C$15,MATCH(C840,'1.Clusters'!$B$6:$B$15,0))+INDEX('1.Clusters'!$F$6:$F$15,MATCH(D840,'1.Clusters'!$E$6:$E$15,0)))/2),3),"")</f>
        <v/>
      </c>
      <c r="Q840" s="79" t="str">
        <f t="shared" si="4"/>
        <v/>
      </c>
    </row>
    <row r="841" ht="15.0" customHeight="1">
      <c r="B841" s="87"/>
      <c r="C841" s="88"/>
      <c r="D841" s="88"/>
      <c r="E841" s="88"/>
      <c r="F841" s="89"/>
      <c r="G841" s="90"/>
      <c r="H841" s="91"/>
      <c r="I841" s="92"/>
      <c r="J841" s="93"/>
      <c r="K841" s="94"/>
      <c r="L841" s="95"/>
      <c r="M841" s="76">
        <f t="shared" si="1"/>
        <v>0</v>
      </c>
      <c r="N841" s="77" t="str">
        <f t="shared" si="2"/>
        <v/>
      </c>
      <c r="O841" s="78" t="str">
        <f t="shared" si="3"/>
        <v/>
      </c>
      <c r="P841" s="78" t="str">
        <f t="array" ref="P841">IFERROR(ROUND(IF('1.Clusters'!$H$3&lt;&gt;"",( INDEX('1.Clusters'!$C$6:$C$15,MATCH(C841,'1.Clusters'!$B$6:$B$15,0))+INDEX('1.Clusters'!$F$6:$F$15,MATCH(D841,'1.Clusters'!$E$6:$E$15,0))+INDEX('1.Clusters'!$I$6:$I$15,MATCH(E841,'1.Clusters'!$H$6:$H$15,0)))/3,( INDEX('1.Clusters'!$C$6:$C$15,MATCH(C841,'1.Clusters'!$B$6:$B$15,0))+INDEX('1.Clusters'!$F$6:$F$15,MATCH(D841,'1.Clusters'!$E$6:$E$15,0)))/2),3),"")</f>
        <v/>
      </c>
      <c r="Q841" s="79" t="str">
        <f t="shared" si="4"/>
        <v/>
      </c>
    </row>
    <row r="842" ht="15.0" customHeight="1">
      <c r="B842" s="87"/>
      <c r="C842" s="88"/>
      <c r="D842" s="88"/>
      <c r="E842" s="88"/>
      <c r="F842" s="89"/>
      <c r="G842" s="90"/>
      <c r="H842" s="91"/>
      <c r="I842" s="92"/>
      <c r="J842" s="93"/>
      <c r="K842" s="94"/>
      <c r="L842" s="95"/>
      <c r="M842" s="76">
        <f t="shared" si="1"/>
        <v>0</v>
      </c>
      <c r="N842" s="77" t="str">
        <f t="shared" si="2"/>
        <v/>
      </c>
      <c r="O842" s="78" t="str">
        <f t="shared" si="3"/>
        <v/>
      </c>
      <c r="P842" s="78" t="str">
        <f t="array" ref="P842">IFERROR(ROUND(IF('1.Clusters'!$H$3&lt;&gt;"",( INDEX('1.Clusters'!$C$6:$C$15,MATCH(C842,'1.Clusters'!$B$6:$B$15,0))+INDEX('1.Clusters'!$F$6:$F$15,MATCH(D842,'1.Clusters'!$E$6:$E$15,0))+INDEX('1.Clusters'!$I$6:$I$15,MATCH(E842,'1.Clusters'!$H$6:$H$15,0)))/3,( INDEX('1.Clusters'!$C$6:$C$15,MATCH(C842,'1.Clusters'!$B$6:$B$15,0))+INDEX('1.Clusters'!$F$6:$F$15,MATCH(D842,'1.Clusters'!$E$6:$E$15,0)))/2),3),"")</f>
        <v/>
      </c>
      <c r="Q842" s="79" t="str">
        <f t="shared" si="4"/>
        <v/>
      </c>
    </row>
    <row r="843" ht="15.0" customHeight="1">
      <c r="B843" s="87"/>
      <c r="C843" s="88"/>
      <c r="D843" s="88"/>
      <c r="E843" s="88"/>
      <c r="F843" s="89"/>
      <c r="G843" s="90"/>
      <c r="H843" s="91"/>
      <c r="I843" s="92"/>
      <c r="J843" s="93"/>
      <c r="K843" s="94"/>
      <c r="L843" s="95"/>
      <c r="M843" s="76">
        <f t="shared" si="1"/>
        <v>0</v>
      </c>
      <c r="N843" s="77" t="str">
        <f t="shared" si="2"/>
        <v/>
      </c>
      <c r="O843" s="78" t="str">
        <f t="shared" si="3"/>
        <v/>
      </c>
      <c r="P843" s="78" t="str">
        <f t="array" ref="P843">IFERROR(ROUND(IF('1.Clusters'!$H$3&lt;&gt;"",( INDEX('1.Clusters'!$C$6:$C$15,MATCH(C843,'1.Clusters'!$B$6:$B$15,0))+INDEX('1.Clusters'!$F$6:$F$15,MATCH(D843,'1.Clusters'!$E$6:$E$15,0))+INDEX('1.Clusters'!$I$6:$I$15,MATCH(E843,'1.Clusters'!$H$6:$H$15,0)))/3,( INDEX('1.Clusters'!$C$6:$C$15,MATCH(C843,'1.Clusters'!$B$6:$B$15,0))+INDEX('1.Clusters'!$F$6:$F$15,MATCH(D843,'1.Clusters'!$E$6:$E$15,0)))/2),3),"")</f>
        <v/>
      </c>
      <c r="Q843" s="79" t="str">
        <f t="shared" si="4"/>
        <v/>
      </c>
    </row>
    <row r="844" ht="15.0" customHeight="1">
      <c r="B844" s="87"/>
      <c r="C844" s="88"/>
      <c r="D844" s="88"/>
      <c r="E844" s="88"/>
      <c r="F844" s="89"/>
      <c r="G844" s="90"/>
      <c r="H844" s="91"/>
      <c r="I844" s="92"/>
      <c r="J844" s="93"/>
      <c r="K844" s="94"/>
      <c r="L844" s="95"/>
      <c r="M844" s="76">
        <f t="shared" si="1"/>
        <v>0</v>
      </c>
      <c r="N844" s="77" t="str">
        <f t="shared" si="2"/>
        <v/>
      </c>
      <c r="O844" s="78" t="str">
        <f t="shared" si="3"/>
        <v/>
      </c>
      <c r="P844" s="78" t="str">
        <f t="array" ref="P844">IFERROR(ROUND(IF('1.Clusters'!$H$3&lt;&gt;"",( INDEX('1.Clusters'!$C$6:$C$15,MATCH(C844,'1.Clusters'!$B$6:$B$15,0))+INDEX('1.Clusters'!$F$6:$F$15,MATCH(D844,'1.Clusters'!$E$6:$E$15,0))+INDEX('1.Clusters'!$I$6:$I$15,MATCH(E844,'1.Clusters'!$H$6:$H$15,0)))/3,( INDEX('1.Clusters'!$C$6:$C$15,MATCH(C844,'1.Clusters'!$B$6:$B$15,0))+INDEX('1.Clusters'!$F$6:$F$15,MATCH(D844,'1.Clusters'!$E$6:$E$15,0)))/2),3),"")</f>
        <v/>
      </c>
      <c r="Q844" s="79" t="str">
        <f t="shared" si="4"/>
        <v/>
      </c>
    </row>
    <row r="845" ht="15.0" customHeight="1">
      <c r="B845" s="87"/>
      <c r="C845" s="88"/>
      <c r="D845" s="88"/>
      <c r="E845" s="88"/>
      <c r="F845" s="89"/>
      <c r="G845" s="90"/>
      <c r="H845" s="91"/>
      <c r="I845" s="92"/>
      <c r="J845" s="93"/>
      <c r="K845" s="94"/>
      <c r="L845" s="95"/>
      <c r="M845" s="76">
        <f t="shared" si="1"/>
        <v>0</v>
      </c>
      <c r="N845" s="77" t="str">
        <f t="shared" si="2"/>
        <v/>
      </c>
      <c r="O845" s="78" t="str">
        <f t="shared" si="3"/>
        <v/>
      </c>
      <c r="P845" s="78" t="str">
        <f t="array" ref="P845">IFERROR(ROUND(IF('1.Clusters'!$H$3&lt;&gt;"",( INDEX('1.Clusters'!$C$6:$C$15,MATCH(C845,'1.Clusters'!$B$6:$B$15,0))+INDEX('1.Clusters'!$F$6:$F$15,MATCH(D845,'1.Clusters'!$E$6:$E$15,0))+INDEX('1.Clusters'!$I$6:$I$15,MATCH(E845,'1.Clusters'!$H$6:$H$15,0)))/3,( INDEX('1.Clusters'!$C$6:$C$15,MATCH(C845,'1.Clusters'!$B$6:$B$15,0))+INDEX('1.Clusters'!$F$6:$F$15,MATCH(D845,'1.Clusters'!$E$6:$E$15,0)))/2),3),"")</f>
        <v/>
      </c>
      <c r="Q845" s="79" t="str">
        <f t="shared" si="4"/>
        <v/>
      </c>
    </row>
    <row r="846" ht="15.0" customHeight="1">
      <c r="B846" s="87"/>
      <c r="C846" s="88"/>
      <c r="D846" s="88"/>
      <c r="E846" s="88"/>
      <c r="F846" s="89"/>
      <c r="G846" s="90"/>
      <c r="H846" s="91"/>
      <c r="I846" s="92"/>
      <c r="J846" s="93"/>
      <c r="K846" s="94"/>
      <c r="L846" s="95"/>
      <c r="M846" s="76">
        <f t="shared" si="1"/>
        <v>0</v>
      </c>
      <c r="N846" s="77" t="str">
        <f t="shared" si="2"/>
        <v/>
      </c>
      <c r="O846" s="78" t="str">
        <f t="shared" si="3"/>
        <v/>
      </c>
      <c r="P846" s="78" t="str">
        <f t="array" ref="P846">IFERROR(ROUND(IF('1.Clusters'!$H$3&lt;&gt;"",( INDEX('1.Clusters'!$C$6:$C$15,MATCH(C846,'1.Clusters'!$B$6:$B$15,0))+INDEX('1.Clusters'!$F$6:$F$15,MATCH(D846,'1.Clusters'!$E$6:$E$15,0))+INDEX('1.Clusters'!$I$6:$I$15,MATCH(E846,'1.Clusters'!$H$6:$H$15,0)))/3,( INDEX('1.Clusters'!$C$6:$C$15,MATCH(C846,'1.Clusters'!$B$6:$B$15,0))+INDEX('1.Clusters'!$F$6:$F$15,MATCH(D846,'1.Clusters'!$E$6:$E$15,0)))/2),3),"")</f>
        <v/>
      </c>
      <c r="Q846" s="79" t="str">
        <f t="shared" si="4"/>
        <v/>
      </c>
    </row>
    <row r="847" ht="15.0" customHeight="1">
      <c r="B847" s="87"/>
      <c r="C847" s="88"/>
      <c r="D847" s="88"/>
      <c r="E847" s="88"/>
      <c r="F847" s="89"/>
      <c r="G847" s="90"/>
      <c r="H847" s="91"/>
      <c r="I847" s="92"/>
      <c r="J847" s="93"/>
      <c r="K847" s="94"/>
      <c r="L847" s="95"/>
      <c r="M847" s="76">
        <f t="shared" si="1"/>
        <v>0</v>
      </c>
      <c r="N847" s="77" t="str">
        <f t="shared" si="2"/>
        <v/>
      </c>
      <c r="O847" s="78" t="str">
        <f t="shared" si="3"/>
        <v/>
      </c>
      <c r="P847" s="78" t="str">
        <f t="array" ref="P847">IFERROR(ROUND(IF('1.Clusters'!$H$3&lt;&gt;"",( INDEX('1.Clusters'!$C$6:$C$15,MATCH(C847,'1.Clusters'!$B$6:$B$15,0))+INDEX('1.Clusters'!$F$6:$F$15,MATCH(D847,'1.Clusters'!$E$6:$E$15,0))+INDEX('1.Clusters'!$I$6:$I$15,MATCH(E847,'1.Clusters'!$H$6:$H$15,0)))/3,( INDEX('1.Clusters'!$C$6:$C$15,MATCH(C847,'1.Clusters'!$B$6:$B$15,0))+INDEX('1.Clusters'!$F$6:$F$15,MATCH(D847,'1.Clusters'!$E$6:$E$15,0)))/2),3),"")</f>
        <v/>
      </c>
      <c r="Q847" s="79" t="str">
        <f t="shared" si="4"/>
        <v/>
      </c>
    </row>
    <row r="848" ht="15.0" customHeight="1">
      <c r="B848" s="87"/>
      <c r="C848" s="88"/>
      <c r="D848" s="88"/>
      <c r="E848" s="88"/>
      <c r="F848" s="89"/>
      <c r="G848" s="90"/>
      <c r="H848" s="91"/>
      <c r="I848" s="92"/>
      <c r="J848" s="93"/>
      <c r="K848" s="94"/>
      <c r="L848" s="95"/>
      <c r="M848" s="76">
        <f t="shared" si="1"/>
        <v>0</v>
      </c>
      <c r="N848" s="77" t="str">
        <f t="shared" si="2"/>
        <v/>
      </c>
      <c r="O848" s="78" t="str">
        <f t="shared" si="3"/>
        <v/>
      </c>
      <c r="P848" s="78" t="str">
        <f t="array" ref="P848">IFERROR(ROUND(IF('1.Clusters'!$H$3&lt;&gt;"",( INDEX('1.Clusters'!$C$6:$C$15,MATCH(C848,'1.Clusters'!$B$6:$B$15,0))+INDEX('1.Clusters'!$F$6:$F$15,MATCH(D848,'1.Clusters'!$E$6:$E$15,0))+INDEX('1.Clusters'!$I$6:$I$15,MATCH(E848,'1.Clusters'!$H$6:$H$15,0)))/3,( INDEX('1.Clusters'!$C$6:$C$15,MATCH(C848,'1.Clusters'!$B$6:$B$15,0))+INDEX('1.Clusters'!$F$6:$F$15,MATCH(D848,'1.Clusters'!$E$6:$E$15,0)))/2),3),"")</f>
        <v/>
      </c>
      <c r="Q848" s="79" t="str">
        <f t="shared" si="4"/>
        <v/>
      </c>
    </row>
    <row r="849" ht="15.0" customHeight="1">
      <c r="B849" s="87"/>
      <c r="C849" s="88"/>
      <c r="D849" s="88"/>
      <c r="E849" s="88"/>
      <c r="F849" s="89"/>
      <c r="G849" s="90"/>
      <c r="H849" s="91"/>
      <c r="I849" s="92"/>
      <c r="J849" s="93"/>
      <c r="K849" s="94"/>
      <c r="L849" s="95"/>
      <c r="M849" s="76">
        <f t="shared" si="1"/>
        <v>0</v>
      </c>
      <c r="N849" s="77" t="str">
        <f t="shared" si="2"/>
        <v/>
      </c>
      <c r="O849" s="78" t="str">
        <f t="shared" si="3"/>
        <v/>
      </c>
      <c r="P849" s="78" t="str">
        <f t="array" ref="P849">IFERROR(ROUND(IF('1.Clusters'!$H$3&lt;&gt;"",( INDEX('1.Clusters'!$C$6:$C$15,MATCH(C849,'1.Clusters'!$B$6:$B$15,0))+INDEX('1.Clusters'!$F$6:$F$15,MATCH(D849,'1.Clusters'!$E$6:$E$15,0))+INDEX('1.Clusters'!$I$6:$I$15,MATCH(E849,'1.Clusters'!$H$6:$H$15,0)))/3,( INDEX('1.Clusters'!$C$6:$C$15,MATCH(C849,'1.Clusters'!$B$6:$B$15,0))+INDEX('1.Clusters'!$F$6:$F$15,MATCH(D849,'1.Clusters'!$E$6:$E$15,0)))/2),3),"")</f>
        <v/>
      </c>
      <c r="Q849" s="79" t="str">
        <f t="shared" si="4"/>
        <v/>
      </c>
    </row>
    <row r="850" ht="15.0" customHeight="1">
      <c r="B850" s="87"/>
      <c r="C850" s="88"/>
      <c r="D850" s="88"/>
      <c r="E850" s="88"/>
      <c r="F850" s="89"/>
      <c r="G850" s="90"/>
      <c r="H850" s="91"/>
      <c r="I850" s="92"/>
      <c r="J850" s="93"/>
      <c r="K850" s="94"/>
      <c r="L850" s="95"/>
      <c r="M850" s="76">
        <f t="shared" si="1"/>
        <v>0</v>
      </c>
      <c r="N850" s="77" t="str">
        <f t="shared" si="2"/>
        <v/>
      </c>
      <c r="O850" s="78" t="str">
        <f t="shared" si="3"/>
        <v/>
      </c>
      <c r="P850" s="78" t="str">
        <f t="array" ref="P850">IFERROR(ROUND(IF('1.Clusters'!$H$3&lt;&gt;"",( INDEX('1.Clusters'!$C$6:$C$15,MATCH(C850,'1.Clusters'!$B$6:$B$15,0))+INDEX('1.Clusters'!$F$6:$F$15,MATCH(D850,'1.Clusters'!$E$6:$E$15,0))+INDEX('1.Clusters'!$I$6:$I$15,MATCH(E850,'1.Clusters'!$H$6:$H$15,0)))/3,( INDEX('1.Clusters'!$C$6:$C$15,MATCH(C850,'1.Clusters'!$B$6:$B$15,0))+INDEX('1.Clusters'!$F$6:$F$15,MATCH(D850,'1.Clusters'!$E$6:$E$15,0)))/2),3),"")</f>
        <v/>
      </c>
      <c r="Q850" s="79" t="str">
        <f t="shared" si="4"/>
        <v/>
      </c>
    </row>
    <row r="851" ht="15.0" customHeight="1">
      <c r="B851" s="87"/>
      <c r="C851" s="88"/>
      <c r="D851" s="88"/>
      <c r="E851" s="88"/>
      <c r="F851" s="89"/>
      <c r="G851" s="90"/>
      <c r="H851" s="91"/>
      <c r="I851" s="92"/>
      <c r="J851" s="93"/>
      <c r="K851" s="94"/>
      <c r="L851" s="95"/>
      <c r="M851" s="76">
        <f t="shared" si="1"/>
        <v>0</v>
      </c>
      <c r="N851" s="77" t="str">
        <f t="shared" si="2"/>
        <v/>
      </c>
      <c r="O851" s="78" t="str">
        <f t="shared" si="3"/>
        <v/>
      </c>
      <c r="P851" s="78" t="str">
        <f t="array" ref="P851">IFERROR(ROUND(IF('1.Clusters'!$H$3&lt;&gt;"",( INDEX('1.Clusters'!$C$6:$C$15,MATCH(C851,'1.Clusters'!$B$6:$B$15,0))+INDEX('1.Clusters'!$F$6:$F$15,MATCH(D851,'1.Clusters'!$E$6:$E$15,0))+INDEX('1.Clusters'!$I$6:$I$15,MATCH(E851,'1.Clusters'!$H$6:$H$15,0)))/3,( INDEX('1.Clusters'!$C$6:$C$15,MATCH(C851,'1.Clusters'!$B$6:$B$15,0))+INDEX('1.Clusters'!$F$6:$F$15,MATCH(D851,'1.Clusters'!$E$6:$E$15,0)))/2),3),"")</f>
        <v/>
      </c>
      <c r="Q851" s="79" t="str">
        <f t="shared" si="4"/>
        <v/>
      </c>
    </row>
    <row r="852" ht="15.0" customHeight="1">
      <c r="B852" s="87"/>
      <c r="C852" s="88"/>
      <c r="D852" s="88"/>
      <c r="E852" s="88"/>
      <c r="F852" s="89"/>
      <c r="G852" s="90"/>
      <c r="H852" s="91"/>
      <c r="I852" s="92"/>
      <c r="J852" s="93"/>
      <c r="K852" s="94"/>
      <c r="L852" s="95"/>
      <c r="M852" s="76">
        <f t="shared" si="1"/>
        <v>0</v>
      </c>
      <c r="N852" s="77" t="str">
        <f t="shared" si="2"/>
        <v/>
      </c>
      <c r="O852" s="78" t="str">
        <f t="shared" si="3"/>
        <v/>
      </c>
      <c r="P852" s="78" t="str">
        <f t="array" ref="P852">IFERROR(ROUND(IF('1.Clusters'!$H$3&lt;&gt;"",( INDEX('1.Clusters'!$C$6:$C$15,MATCH(C852,'1.Clusters'!$B$6:$B$15,0))+INDEX('1.Clusters'!$F$6:$F$15,MATCH(D852,'1.Clusters'!$E$6:$E$15,0))+INDEX('1.Clusters'!$I$6:$I$15,MATCH(E852,'1.Clusters'!$H$6:$H$15,0)))/3,( INDEX('1.Clusters'!$C$6:$C$15,MATCH(C852,'1.Clusters'!$B$6:$B$15,0))+INDEX('1.Clusters'!$F$6:$F$15,MATCH(D852,'1.Clusters'!$E$6:$E$15,0)))/2),3),"")</f>
        <v/>
      </c>
      <c r="Q852" s="79" t="str">
        <f t="shared" si="4"/>
        <v/>
      </c>
    </row>
    <row r="853" ht="15.0" customHeight="1">
      <c r="B853" s="87"/>
      <c r="C853" s="88"/>
      <c r="D853" s="88"/>
      <c r="E853" s="88"/>
      <c r="F853" s="89"/>
      <c r="G853" s="90"/>
      <c r="H853" s="91"/>
      <c r="I853" s="92"/>
      <c r="J853" s="93"/>
      <c r="K853" s="94"/>
      <c r="L853" s="95"/>
      <c r="M853" s="76">
        <f t="shared" si="1"/>
        <v>0</v>
      </c>
      <c r="N853" s="77" t="str">
        <f t="shared" si="2"/>
        <v/>
      </c>
      <c r="O853" s="78" t="str">
        <f t="shared" si="3"/>
        <v/>
      </c>
      <c r="P853" s="78" t="str">
        <f t="array" ref="P853">IFERROR(ROUND(IF('1.Clusters'!$H$3&lt;&gt;"",( INDEX('1.Clusters'!$C$6:$C$15,MATCH(C853,'1.Clusters'!$B$6:$B$15,0))+INDEX('1.Clusters'!$F$6:$F$15,MATCH(D853,'1.Clusters'!$E$6:$E$15,0))+INDEX('1.Clusters'!$I$6:$I$15,MATCH(E853,'1.Clusters'!$H$6:$H$15,0)))/3,( INDEX('1.Clusters'!$C$6:$C$15,MATCH(C853,'1.Clusters'!$B$6:$B$15,0))+INDEX('1.Clusters'!$F$6:$F$15,MATCH(D853,'1.Clusters'!$E$6:$E$15,0)))/2),3),"")</f>
        <v/>
      </c>
      <c r="Q853" s="79" t="str">
        <f t="shared" si="4"/>
        <v/>
      </c>
    </row>
    <row r="854" ht="15.0" customHeight="1">
      <c r="B854" s="87"/>
      <c r="C854" s="88"/>
      <c r="D854" s="88"/>
      <c r="E854" s="88"/>
      <c r="F854" s="89"/>
      <c r="G854" s="90"/>
      <c r="H854" s="91"/>
      <c r="I854" s="92"/>
      <c r="J854" s="93"/>
      <c r="K854" s="94"/>
      <c r="L854" s="95"/>
      <c r="M854" s="76">
        <f t="shared" si="1"/>
        <v>0</v>
      </c>
      <c r="N854" s="77" t="str">
        <f t="shared" si="2"/>
        <v/>
      </c>
      <c r="O854" s="78" t="str">
        <f t="shared" si="3"/>
        <v/>
      </c>
      <c r="P854" s="78" t="str">
        <f t="array" ref="P854">IFERROR(ROUND(IF('1.Clusters'!$H$3&lt;&gt;"",( INDEX('1.Clusters'!$C$6:$C$15,MATCH(C854,'1.Clusters'!$B$6:$B$15,0))+INDEX('1.Clusters'!$F$6:$F$15,MATCH(D854,'1.Clusters'!$E$6:$E$15,0))+INDEX('1.Clusters'!$I$6:$I$15,MATCH(E854,'1.Clusters'!$H$6:$H$15,0)))/3,( INDEX('1.Clusters'!$C$6:$C$15,MATCH(C854,'1.Clusters'!$B$6:$B$15,0))+INDEX('1.Clusters'!$F$6:$F$15,MATCH(D854,'1.Clusters'!$E$6:$E$15,0)))/2),3),"")</f>
        <v/>
      </c>
      <c r="Q854" s="79" t="str">
        <f t="shared" si="4"/>
        <v/>
      </c>
    </row>
    <row r="855" ht="15.0" customHeight="1">
      <c r="B855" s="87"/>
      <c r="C855" s="88"/>
      <c r="D855" s="88"/>
      <c r="E855" s="88"/>
      <c r="F855" s="89"/>
      <c r="G855" s="90"/>
      <c r="H855" s="91"/>
      <c r="I855" s="92"/>
      <c r="J855" s="93"/>
      <c r="K855" s="94"/>
      <c r="L855" s="95"/>
      <c r="M855" s="76">
        <f t="shared" si="1"/>
        <v>0</v>
      </c>
      <c r="N855" s="77" t="str">
        <f t="shared" si="2"/>
        <v/>
      </c>
      <c r="O855" s="78" t="str">
        <f t="shared" si="3"/>
        <v/>
      </c>
      <c r="P855" s="78" t="str">
        <f t="array" ref="P855">IFERROR(ROUND(IF('1.Clusters'!$H$3&lt;&gt;"",( INDEX('1.Clusters'!$C$6:$C$15,MATCH(C855,'1.Clusters'!$B$6:$B$15,0))+INDEX('1.Clusters'!$F$6:$F$15,MATCH(D855,'1.Clusters'!$E$6:$E$15,0))+INDEX('1.Clusters'!$I$6:$I$15,MATCH(E855,'1.Clusters'!$H$6:$H$15,0)))/3,( INDEX('1.Clusters'!$C$6:$C$15,MATCH(C855,'1.Clusters'!$B$6:$B$15,0))+INDEX('1.Clusters'!$F$6:$F$15,MATCH(D855,'1.Clusters'!$E$6:$E$15,0)))/2),3),"")</f>
        <v/>
      </c>
      <c r="Q855" s="79" t="str">
        <f t="shared" si="4"/>
        <v/>
      </c>
    </row>
    <row r="856" ht="15.0" customHeight="1">
      <c r="B856" s="87"/>
      <c r="C856" s="88"/>
      <c r="D856" s="88"/>
      <c r="E856" s="88"/>
      <c r="F856" s="89"/>
      <c r="G856" s="90"/>
      <c r="H856" s="91"/>
      <c r="I856" s="92"/>
      <c r="J856" s="93"/>
      <c r="K856" s="94"/>
      <c r="L856" s="95"/>
      <c r="M856" s="76">
        <f t="shared" si="1"/>
        <v>0</v>
      </c>
      <c r="N856" s="77" t="str">
        <f t="shared" si="2"/>
        <v/>
      </c>
      <c r="O856" s="78" t="str">
        <f t="shared" si="3"/>
        <v/>
      </c>
      <c r="P856" s="78" t="str">
        <f t="array" ref="P856">IFERROR(ROUND(IF('1.Clusters'!$H$3&lt;&gt;"",( INDEX('1.Clusters'!$C$6:$C$15,MATCH(C856,'1.Clusters'!$B$6:$B$15,0))+INDEX('1.Clusters'!$F$6:$F$15,MATCH(D856,'1.Clusters'!$E$6:$E$15,0))+INDEX('1.Clusters'!$I$6:$I$15,MATCH(E856,'1.Clusters'!$H$6:$H$15,0)))/3,( INDEX('1.Clusters'!$C$6:$C$15,MATCH(C856,'1.Clusters'!$B$6:$B$15,0))+INDEX('1.Clusters'!$F$6:$F$15,MATCH(D856,'1.Clusters'!$E$6:$E$15,0)))/2),3),"")</f>
        <v/>
      </c>
      <c r="Q856" s="79" t="str">
        <f t="shared" si="4"/>
        <v/>
      </c>
    </row>
    <row r="857" ht="15.0" customHeight="1">
      <c r="B857" s="87"/>
      <c r="C857" s="88"/>
      <c r="D857" s="88"/>
      <c r="E857" s="88"/>
      <c r="F857" s="89"/>
      <c r="G857" s="90"/>
      <c r="H857" s="91"/>
      <c r="I857" s="92"/>
      <c r="J857" s="93"/>
      <c r="K857" s="94"/>
      <c r="L857" s="95"/>
      <c r="M857" s="76">
        <f t="shared" si="1"/>
        <v>0</v>
      </c>
      <c r="N857" s="77" t="str">
        <f t="shared" si="2"/>
        <v/>
      </c>
      <c r="O857" s="78" t="str">
        <f t="shared" si="3"/>
        <v/>
      </c>
      <c r="P857" s="78" t="str">
        <f t="array" ref="P857">IFERROR(ROUND(IF('1.Clusters'!$H$3&lt;&gt;"",( INDEX('1.Clusters'!$C$6:$C$15,MATCH(C857,'1.Clusters'!$B$6:$B$15,0))+INDEX('1.Clusters'!$F$6:$F$15,MATCH(D857,'1.Clusters'!$E$6:$E$15,0))+INDEX('1.Clusters'!$I$6:$I$15,MATCH(E857,'1.Clusters'!$H$6:$H$15,0)))/3,( INDEX('1.Clusters'!$C$6:$C$15,MATCH(C857,'1.Clusters'!$B$6:$B$15,0))+INDEX('1.Clusters'!$F$6:$F$15,MATCH(D857,'1.Clusters'!$E$6:$E$15,0)))/2),3),"")</f>
        <v/>
      </c>
      <c r="Q857" s="79" t="str">
        <f t="shared" si="4"/>
        <v/>
      </c>
    </row>
    <row r="858" ht="15.0" customHeight="1">
      <c r="B858" s="87"/>
      <c r="C858" s="88"/>
      <c r="D858" s="88"/>
      <c r="E858" s="88"/>
      <c r="F858" s="89"/>
      <c r="G858" s="90"/>
      <c r="H858" s="91"/>
      <c r="I858" s="92"/>
      <c r="J858" s="93"/>
      <c r="K858" s="94"/>
      <c r="L858" s="95"/>
      <c r="M858" s="76">
        <f t="shared" si="1"/>
        <v>0</v>
      </c>
      <c r="N858" s="77" t="str">
        <f t="shared" si="2"/>
        <v/>
      </c>
      <c r="O858" s="78" t="str">
        <f t="shared" si="3"/>
        <v/>
      </c>
      <c r="P858" s="78" t="str">
        <f t="array" ref="P858">IFERROR(ROUND(IF('1.Clusters'!$H$3&lt;&gt;"",( INDEX('1.Clusters'!$C$6:$C$15,MATCH(C858,'1.Clusters'!$B$6:$B$15,0))+INDEX('1.Clusters'!$F$6:$F$15,MATCH(D858,'1.Clusters'!$E$6:$E$15,0))+INDEX('1.Clusters'!$I$6:$I$15,MATCH(E858,'1.Clusters'!$H$6:$H$15,0)))/3,( INDEX('1.Clusters'!$C$6:$C$15,MATCH(C858,'1.Clusters'!$B$6:$B$15,0))+INDEX('1.Clusters'!$F$6:$F$15,MATCH(D858,'1.Clusters'!$E$6:$E$15,0)))/2),3),"")</f>
        <v/>
      </c>
      <c r="Q858" s="79" t="str">
        <f t="shared" si="4"/>
        <v/>
      </c>
    </row>
    <row r="859" ht="15.0" customHeight="1">
      <c r="B859" s="87"/>
      <c r="C859" s="88"/>
      <c r="D859" s="88"/>
      <c r="E859" s="88"/>
      <c r="F859" s="89"/>
      <c r="G859" s="90"/>
      <c r="H859" s="91"/>
      <c r="I859" s="92"/>
      <c r="J859" s="93"/>
      <c r="K859" s="94"/>
      <c r="L859" s="95"/>
      <c r="M859" s="76">
        <f t="shared" si="1"/>
        <v>0</v>
      </c>
      <c r="N859" s="77" t="str">
        <f t="shared" si="2"/>
        <v/>
      </c>
      <c r="O859" s="78" t="str">
        <f t="shared" si="3"/>
        <v/>
      </c>
      <c r="P859" s="78" t="str">
        <f t="array" ref="P859">IFERROR(ROUND(IF('1.Clusters'!$H$3&lt;&gt;"",( INDEX('1.Clusters'!$C$6:$C$15,MATCH(C859,'1.Clusters'!$B$6:$B$15,0))+INDEX('1.Clusters'!$F$6:$F$15,MATCH(D859,'1.Clusters'!$E$6:$E$15,0))+INDEX('1.Clusters'!$I$6:$I$15,MATCH(E859,'1.Clusters'!$H$6:$H$15,0)))/3,( INDEX('1.Clusters'!$C$6:$C$15,MATCH(C859,'1.Clusters'!$B$6:$B$15,0))+INDEX('1.Clusters'!$F$6:$F$15,MATCH(D859,'1.Clusters'!$E$6:$E$15,0)))/2),3),"")</f>
        <v/>
      </c>
      <c r="Q859" s="79" t="str">
        <f t="shared" si="4"/>
        <v/>
      </c>
    </row>
    <row r="860" ht="15.0" customHeight="1">
      <c r="B860" s="87"/>
      <c r="C860" s="88"/>
      <c r="D860" s="88"/>
      <c r="E860" s="88"/>
      <c r="F860" s="89"/>
      <c r="G860" s="90"/>
      <c r="H860" s="91"/>
      <c r="I860" s="92"/>
      <c r="J860" s="93"/>
      <c r="K860" s="94"/>
      <c r="L860" s="95"/>
      <c r="M860" s="76">
        <f t="shared" si="1"/>
        <v>0</v>
      </c>
      <c r="N860" s="77" t="str">
        <f t="shared" si="2"/>
        <v/>
      </c>
      <c r="O860" s="78" t="str">
        <f t="shared" si="3"/>
        <v/>
      </c>
      <c r="P860" s="78" t="str">
        <f t="array" ref="P860">IFERROR(ROUND(IF('1.Clusters'!$H$3&lt;&gt;"",( INDEX('1.Clusters'!$C$6:$C$15,MATCH(C860,'1.Clusters'!$B$6:$B$15,0))+INDEX('1.Clusters'!$F$6:$F$15,MATCH(D860,'1.Clusters'!$E$6:$E$15,0))+INDEX('1.Clusters'!$I$6:$I$15,MATCH(E860,'1.Clusters'!$H$6:$H$15,0)))/3,( INDEX('1.Clusters'!$C$6:$C$15,MATCH(C860,'1.Clusters'!$B$6:$B$15,0))+INDEX('1.Clusters'!$F$6:$F$15,MATCH(D860,'1.Clusters'!$E$6:$E$15,0)))/2),3),"")</f>
        <v/>
      </c>
      <c r="Q860" s="79" t="str">
        <f t="shared" si="4"/>
        <v/>
      </c>
    </row>
    <row r="861" ht="15.0" customHeight="1">
      <c r="B861" s="87"/>
      <c r="C861" s="88"/>
      <c r="D861" s="88"/>
      <c r="E861" s="88"/>
      <c r="F861" s="89"/>
      <c r="G861" s="90"/>
      <c r="H861" s="91"/>
      <c r="I861" s="92"/>
      <c r="J861" s="93"/>
      <c r="K861" s="94"/>
      <c r="L861" s="95"/>
      <c r="M861" s="76">
        <f t="shared" si="1"/>
        <v>0</v>
      </c>
      <c r="N861" s="77" t="str">
        <f t="shared" si="2"/>
        <v/>
      </c>
      <c r="O861" s="78" t="str">
        <f t="shared" si="3"/>
        <v/>
      </c>
      <c r="P861" s="78" t="str">
        <f t="array" ref="P861">IFERROR(ROUND(IF('1.Clusters'!$H$3&lt;&gt;"",( INDEX('1.Clusters'!$C$6:$C$15,MATCH(C861,'1.Clusters'!$B$6:$B$15,0))+INDEX('1.Clusters'!$F$6:$F$15,MATCH(D861,'1.Clusters'!$E$6:$E$15,0))+INDEX('1.Clusters'!$I$6:$I$15,MATCH(E861,'1.Clusters'!$H$6:$H$15,0)))/3,( INDEX('1.Clusters'!$C$6:$C$15,MATCH(C861,'1.Clusters'!$B$6:$B$15,0))+INDEX('1.Clusters'!$F$6:$F$15,MATCH(D861,'1.Clusters'!$E$6:$E$15,0)))/2),3),"")</f>
        <v/>
      </c>
      <c r="Q861" s="79" t="str">
        <f t="shared" si="4"/>
        <v/>
      </c>
    </row>
    <row r="862" ht="15.0" customHeight="1">
      <c r="B862" s="87"/>
      <c r="C862" s="88"/>
      <c r="D862" s="88"/>
      <c r="E862" s="88"/>
      <c r="F862" s="89"/>
      <c r="G862" s="90"/>
      <c r="H862" s="91"/>
      <c r="I862" s="92"/>
      <c r="J862" s="93"/>
      <c r="K862" s="94"/>
      <c r="L862" s="95"/>
      <c r="M862" s="76">
        <f t="shared" si="1"/>
        <v>0</v>
      </c>
      <c r="N862" s="77" t="str">
        <f t="shared" si="2"/>
        <v/>
      </c>
      <c r="O862" s="78" t="str">
        <f t="shared" si="3"/>
        <v/>
      </c>
      <c r="P862" s="78" t="str">
        <f t="array" ref="P862">IFERROR(ROUND(IF('1.Clusters'!$H$3&lt;&gt;"",( INDEX('1.Clusters'!$C$6:$C$15,MATCH(C862,'1.Clusters'!$B$6:$B$15,0))+INDEX('1.Clusters'!$F$6:$F$15,MATCH(D862,'1.Clusters'!$E$6:$E$15,0))+INDEX('1.Clusters'!$I$6:$I$15,MATCH(E862,'1.Clusters'!$H$6:$H$15,0)))/3,( INDEX('1.Clusters'!$C$6:$C$15,MATCH(C862,'1.Clusters'!$B$6:$B$15,0))+INDEX('1.Clusters'!$F$6:$F$15,MATCH(D862,'1.Clusters'!$E$6:$E$15,0)))/2),3),"")</f>
        <v/>
      </c>
      <c r="Q862" s="79" t="str">
        <f t="shared" si="4"/>
        <v/>
      </c>
    </row>
    <row r="863" ht="15.0" customHeight="1">
      <c r="B863" s="87"/>
      <c r="C863" s="88"/>
      <c r="D863" s="88"/>
      <c r="E863" s="88"/>
      <c r="F863" s="89"/>
      <c r="G863" s="90"/>
      <c r="H863" s="91"/>
      <c r="I863" s="92"/>
      <c r="J863" s="93"/>
      <c r="K863" s="94"/>
      <c r="L863" s="95"/>
      <c r="M863" s="76">
        <f t="shared" si="1"/>
        <v>0</v>
      </c>
      <c r="N863" s="77" t="str">
        <f t="shared" si="2"/>
        <v/>
      </c>
      <c r="O863" s="78" t="str">
        <f t="shared" si="3"/>
        <v/>
      </c>
      <c r="P863" s="78" t="str">
        <f t="array" ref="P863">IFERROR(ROUND(IF('1.Clusters'!$H$3&lt;&gt;"",( INDEX('1.Clusters'!$C$6:$C$15,MATCH(C863,'1.Clusters'!$B$6:$B$15,0))+INDEX('1.Clusters'!$F$6:$F$15,MATCH(D863,'1.Clusters'!$E$6:$E$15,0))+INDEX('1.Clusters'!$I$6:$I$15,MATCH(E863,'1.Clusters'!$H$6:$H$15,0)))/3,( INDEX('1.Clusters'!$C$6:$C$15,MATCH(C863,'1.Clusters'!$B$6:$B$15,0))+INDEX('1.Clusters'!$F$6:$F$15,MATCH(D863,'1.Clusters'!$E$6:$E$15,0)))/2),3),"")</f>
        <v/>
      </c>
      <c r="Q863" s="79" t="str">
        <f t="shared" si="4"/>
        <v/>
      </c>
    </row>
    <row r="864" ht="15.0" customHeight="1">
      <c r="B864" s="87"/>
      <c r="C864" s="88"/>
      <c r="D864" s="88"/>
      <c r="E864" s="88"/>
      <c r="F864" s="89"/>
      <c r="G864" s="90"/>
      <c r="H864" s="91"/>
      <c r="I864" s="92"/>
      <c r="J864" s="93"/>
      <c r="K864" s="94"/>
      <c r="L864" s="95"/>
      <c r="M864" s="76">
        <f t="shared" si="1"/>
        <v>0</v>
      </c>
      <c r="N864" s="77" t="str">
        <f t="shared" si="2"/>
        <v/>
      </c>
      <c r="O864" s="78" t="str">
        <f t="shared" si="3"/>
        <v/>
      </c>
      <c r="P864" s="78" t="str">
        <f t="array" ref="P864">IFERROR(ROUND(IF('1.Clusters'!$H$3&lt;&gt;"",( INDEX('1.Clusters'!$C$6:$C$15,MATCH(C864,'1.Clusters'!$B$6:$B$15,0))+INDEX('1.Clusters'!$F$6:$F$15,MATCH(D864,'1.Clusters'!$E$6:$E$15,0))+INDEX('1.Clusters'!$I$6:$I$15,MATCH(E864,'1.Clusters'!$H$6:$H$15,0)))/3,( INDEX('1.Clusters'!$C$6:$C$15,MATCH(C864,'1.Clusters'!$B$6:$B$15,0))+INDEX('1.Clusters'!$F$6:$F$15,MATCH(D864,'1.Clusters'!$E$6:$E$15,0)))/2),3),"")</f>
        <v/>
      </c>
      <c r="Q864" s="79" t="str">
        <f t="shared" si="4"/>
        <v/>
      </c>
    </row>
    <row r="865" ht="15.0" customHeight="1">
      <c r="B865" s="87"/>
      <c r="C865" s="88"/>
      <c r="D865" s="88"/>
      <c r="E865" s="88"/>
      <c r="F865" s="89"/>
      <c r="G865" s="90"/>
      <c r="H865" s="91"/>
      <c r="I865" s="92"/>
      <c r="J865" s="93"/>
      <c r="K865" s="94"/>
      <c r="L865" s="95"/>
      <c r="M865" s="76">
        <f t="shared" si="1"/>
        <v>0</v>
      </c>
      <c r="N865" s="77" t="str">
        <f t="shared" si="2"/>
        <v/>
      </c>
      <c r="O865" s="78" t="str">
        <f t="shared" si="3"/>
        <v/>
      </c>
      <c r="P865" s="78" t="str">
        <f t="array" ref="P865">IFERROR(ROUND(IF('1.Clusters'!$H$3&lt;&gt;"",( INDEX('1.Clusters'!$C$6:$C$15,MATCH(C865,'1.Clusters'!$B$6:$B$15,0))+INDEX('1.Clusters'!$F$6:$F$15,MATCH(D865,'1.Clusters'!$E$6:$E$15,0))+INDEX('1.Clusters'!$I$6:$I$15,MATCH(E865,'1.Clusters'!$H$6:$H$15,0)))/3,( INDEX('1.Clusters'!$C$6:$C$15,MATCH(C865,'1.Clusters'!$B$6:$B$15,0))+INDEX('1.Clusters'!$F$6:$F$15,MATCH(D865,'1.Clusters'!$E$6:$E$15,0)))/2),3),"")</f>
        <v/>
      </c>
      <c r="Q865" s="79" t="str">
        <f t="shared" si="4"/>
        <v/>
      </c>
    </row>
    <row r="866" ht="15.0" customHeight="1">
      <c r="B866" s="87"/>
      <c r="C866" s="88"/>
      <c r="D866" s="88"/>
      <c r="E866" s="88"/>
      <c r="F866" s="89"/>
      <c r="G866" s="90"/>
      <c r="H866" s="91"/>
      <c r="I866" s="92"/>
      <c r="J866" s="93"/>
      <c r="K866" s="94"/>
      <c r="L866" s="95"/>
      <c r="M866" s="76">
        <f t="shared" si="1"/>
        <v>0</v>
      </c>
      <c r="N866" s="77" t="str">
        <f t="shared" si="2"/>
        <v/>
      </c>
      <c r="O866" s="78" t="str">
        <f t="shared" si="3"/>
        <v/>
      </c>
      <c r="P866" s="78" t="str">
        <f t="array" ref="P866">IFERROR(ROUND(IF('1.Clusters'!$H$3&lt;&gt;"",( INDEX('1.Clusters'!$C$6:$C$15,MATCH(C866,'1.Clusters'!$B$6:$B$15,0))+INDEX('1.Clusters'!$F$6:$F$15,MATCH(D866,'1.Clusters'!$E$6:$E$15,0))+INDEX('1.Clusters'!$I$6:$I$15,MATCH(E866,'1.Clusters'!$H$6:$H$15,0)))/3,( INDEX('1.Clusters'!$C$6:$C$15,MATCH(C866,'1.Clusters'!$B$6:$B$15,0))+INDEX('1.Clusters'!$F$6:$F$15,MATCH(D866,'1.Clusters'!$E$6:$E$15,0)))/2),3),"")</f>
        <v/>
      </c>
      <c r="Q866" s="79" t="str">
        <f t="shared" si="4"/>
        <v/>
      </c>
    </row>
    <row r="867" ht="15.0" customHeight="1">
      <c r="B867" s="87"/>
      <c r="C867" s="88"/>
      <c r="D867" s="88"/>
      <c r="E867" s="88"/>
      <c r="F867" s="89"/>
      <c r="G867" s="90"/>
      <c r="H867" s="91"/>
      <c r="I867" s="92"/>
      <c r="J867" s="93"/>
      <c r="K867" s="94"/>
      <c r="L867" s="95"/>
      <c r="M867" s="76">
        <f t="shared" si="1"/>
        <v>0</v>
      </c>
      <c r="N867" s="77" t="str">
        <f t="shared" si="2"/>
        <v/>
      </c>
      <c r="O867" s="78" t="str">
        <f t="shared" si="3"/>
        <v/>
      </c>
      <c r="P867" s="78" t="str">
        <f t="array" ref="P867">IFERROR(ROUND(IF('1.Clusters'!$H$3&lt;&gt;"",( INDEX('1.Clusters'!$C$6:$C$15,MATCH(C867,'1.Clusters'!$B$6:$B$15,0))+INDEX('1.Clusters'!$F$6:$F$15,MATCH(D867,'1.Clusters'!$E$6:$E$15,0))+INDEX('1.Clusters'!$I$6:$I$15,MATCH(E867,'1.Clusters'!$H$6:$H$15,0)))/3,( INDEX('1.Clusters'!$C$6:$C$15,MATCH(C867,'1.Clusters'!$B$6:$B$15,0))+INDEX('1.Clusters'!$F$6:$F$15,MATCH(D867,'1.Clusters'!$E$6:$E$15,0)))/2),3),"")</f>
        <v/>
      </c>
      <c r="Q867" s="79" t="str">
        <f t="shared" si="4"/>
        <v/>
      </c>
    </row>
    <row r="868" ht="15.0" customHeight="1">
      <c r="B868" s="87"/>
      <c r="C868" s="88"/>
      <c r="D868" s="88"/>
      <c r="E868" s="88"/>
      <c r="F868" s="89"/>
      <c r="G868" s="90"/>
      <c r="H868" s="91"/>
      <c r="I868" s="92"/>
      <c r="J868" s="93"/>
      <c r="K868" s="94"/>
      <c r="L868" s="95"/>
      <c r="M868" s="76">
        <f t="shared" si="1"/>
        <v>0</v>
      </c>
      <c r="N868" s="77" t="str">
        <f t="shared" si="2"/>
        <v/>
      </c>
      <c r="O868" s="78" t="str">
        <f t="shared" si="3"/>
        <v/>
      </c>
      <c r="P868" s="78" t="str">
        <f t="array" ref="P868">IFERROR(ROUND(IF('1.Clusters'!$H$3&lt;&gt;"",( INDEX('1.Clusters'!$C$6:$C$15,MATCH(C868,'1.Clusters'!$B$6:$B$15,0))+INDEX('1.Clusters'!$F$6:$F$15,MATCH(D868,'1.Clusters'!$E$6:$E$15,0))+INDEX('1.Clusters'!$I$6:$I$15,MATCH(E868,'1.Clusters'!$H$6:$H$15,0)))/3,( INDEX('1.Clusters'!$C$6:$C$15,MATCH(C868,'1.Clusters'!$B$6:$B$15,0))+INDEX('1.Clusters'!$F$6:$F$15,MATCH(D868,'1.Clusters'!$E$6:$E$15,0)))/2),3),"")</f>
        <v/>
      </c>
      <c r="Q868" s="79" t="str">
        <f t="shared" si="4"/>
        <v/>
      </c>
    </row>
    <row r="869" ht="15.0" customHeight="1">
      <c r="B869" s="87"/>
      <c r="C869" s="88"/>
      <c r="D869" s="88"/>
      <c r="E869" s="88"/>
      <c r="F869" s="89"/>
      <c r="G869" s="90"/>
      <c r="H869" s="91"/>
      <c r="I869" s="92"/>
      <c r="J869" s="93"/>
      <c r="K869" s="94"/>
      <c r="L869" s="95"/>
      <c r="M869" s="76">
        <f t="shared" si="1"/>
        <v>0</v>
      </c>
      <c r="N869" s="77" t="str">
        <f t="shared" si="2"/>
        <v/>
      </c>
      <c r="O869" s="78" t="str">
        <f t="shared" si="3"/>
        <v/>
      </c>
      <c r="P869" s="78" t="str">
        <f t="array" ref="P869">IFERROR(ROUND(IF('1.Clusters'!$H$3&lt;&gt;"",( INDEX('1.Clusters'!$C$6:$C$15,MATCH(C869,'1.Clusters'!$B$6:$B$15,0))+INDEX('1.Clusters'!$F$6:$F$15,MATCH(D869,'1.Clusters'!$E$6:$E$15,0))+INDEX('1.Clusters'!$I$6:$I$15,MATCH(E869,'1.Clusters'!$H$6:$H$15,0)))/3,( INDEX('1.Clusters'!$C$6:$C$15,MATCH(C869,'1.Clusters'!$B$6:$B$15,0))+INDEX('1.Clusters'!$F$6:$F$15,MATCH(D869,'1.Clusters'!$E$6:$E$15,0)))/2),3),"")</f>
        <v/>
      </c>
      <c r="Q869" s="79" t="str">
        <f t="shared" si="4"/>
        <v/>
      </c>
    </row>
    <row r="870" ht="15.0" customHeight="1">
      <c r="B870" s="87"/>
      <c r="C870" s="88"/>
      <c r="D870" s="88"/>
      <c r="E870" s="88"/>
      <c r="F870" s="89"/>
      <c r="G870" s="90"/>
      <c r="H870" s="91"/>
      <c r="I870" s="92"/>
      <c r="J870" s="93"/>
      <c r="K870" s="94"/>
      <c r="L870" s="95"/>
      <c r="M870" s="76">
        <f t="shared" si="1"/>
        <v>0</v>
      </c>
      <c r="N870" s="77" t="str">
        <f t="shared" si="2"/>
        <v/>
      </c>
      <c r="O870" s="78" t="str">
        <f t="shared" si="3"/>
        <v/>
      </c>
      <c r="P870" s="78" t="str">
        <f t="array" ref="P870">IFERROR(ROUND(IF('1.Clusters'!$H$3&lt;&gt;"",( INDEX('1.Clusters'!$C$6:$C$15,MATCH(C870,'1.Clusters'!$B$6:$B$15,0))+INDEX('1.Clusters'!$F$6:$F$15,MATCH(D870,'1.Clusters'!$E$6:$E$15,0))+INDEX('1.Clusters'!$I$6:$I$15,MATCH(E870,'1.Clusters'!$H$6:$H$15,0)))/3,( INDEX('1.Clusters'!$C$6:$C$15,MATCH(C870,'1.Clusters'!$B$6:$B$15,0))+INDEX('1.Clusters'!$F$6:$F$15,MATCH(D870,'1.Clusters'!$E$6:$E$15,0)))/2),3),"")</f>
        <v/>
      </c>
      <c r="Q870" s="79" t="str">
        <f t="shared" si="4"/>
        <v/>
      </c>
    </row>
    <row r="871" ht="15.0" customHeight="1">
      <c r="B871" s="87"/>
      <c r="C871" s="88"/>
      <c r="D871" s="88"/>
      <c r="E871" s="88"/>
      <c r="F871" s="89"/>
      <c r="G871" s="90"/>
      <c r="H871" s="91"/>
      <c r="I871" s="92"/>
      <c r="J871" s="93"/>
      <c r="K871" s="94"/>
      <c r="L871" s="95"/>
      <c r="M871" s="76">
        <f t="shared" si="1"/>
        <v>0</v>
      </c>
      <c r="N871" s="77" t="str">
        <f t="shared" si="2"/>
        <v/>
      </c>
      <c r="O871" s="78" t="str">
        <f t="shared" si="3"/>
        <v/>
      </c>
      <c r="P871" s="78" t="str">
        <f t="array" ref="P871">IFERROR(ROUND(IF('1.Clusters'!$H$3&lt;&gt;"",( INDEX('1.Clusters'!$C$6:$C$15,MATCH(C871,'1.Clusters'!$B$6:$B$15,0))+INDEX('1.Clusters'!$F$6:$F$15,MATCH(D871,'1.Clusters'!$E$6:$E$15,0))+INDEX('1.Clusters'!$I$6:$I$15,MATCH(E871,'1.Clusters'!$H$6:$H$15,0)))/3,( INDEX('1.Clusters'!$C$6:$C$15,MATCH(C871,'1.Clusters'!$B$6:$B$15,0))+INDEX('1.Clusters'!$F$6:$F$15,MATCH(D871,'1.Clusters'!$E$6:$E$15,0)))/2),3),"")</f>
        <v/>
      </c>
      <c r="Q871" s="79" t="str">
        <f t="shared" si="4"/>
        <v/>
      </c>
    </row>
    <row r="872" ht="15.0" customHeight="1">
      <c r="B872" s="87"/>
      <c r="C872" s="88"/>
      <c r="D872" s="88"/>
      <c r="E872" s="88"/>
      <c r="F872" s="89"/>
      <c r="G872" s="90"/>
      <c r="H872" s="91"/>
      <c r="I872" s="92"/>
      <c r="J872" s="93"/>
      <c r="K872" s="94"/>
      <c r="L872" s="95"/>
      <c r="M872" s="76">
        <f t="shared" si="1"/>
        <v>0</v>
      </c>
      <c r="N872" s="77" t="str">
        <f t="shared" si="2"/>
        <v/>
      </c>
      <c r="O872" s="78" t="str">
        <f t="shared" si="3"/>
        <v/>
      </c>
      <c r="P872" s="78" t="str">
        <f t="array" ref="P872">IFERROR(ROUND(IF('1.Clusters'!$H$3&lt;&gt;"",( INDEX('1.Clusters'!$C$6:$C$15,MATCH(C872,'1.Clusters'!$B$6:$B$15,0))+INDEX('1.Clusters'!$F$6:$F$15,MATCH(D872,'1.Clusters'!$E$6:$E$15,0))+INDEX('1.Clusters'!$I$6:$I$15,MATCH(E872,'1.Clusters'!$H$6:$H$15,0)))/3,( INDEX('1.Clusters'!$C$6:$C$15,MATCH(C872,'1.Clusters'!$B$6:$B$15,0))+INDEX('1.Clusters'!$F$6:$F$15,MATCH(D872,'1.Clusters'!$E$6:$E$15,0)))/2),3),"")</f>
        <v/>
      </c>
      <c r="Q872" s="79" t="str">
        <f t="shared" si="4"/>
        <v/>
      </c>
    </row>
    <row r="873" ht="15.0" customHeight="1">
      <c r="B873" s="87"/>
      <c r="C873" s="88"/>
      <c r="D873" s="88"/>
      <c r="E873" s="88"/>
      <c r="F873" s="89"/>
      <c r="G873" s="90"/>
      <c r="H873" s="91"/>
      <c r="I873" s="92"/>
      <c r="J873" s="93"/>
      <c r="K873" s="94"/>
      <c r="L873" s="95"/>
      <c r="M873" s="76">
        <f t="shared" si="1"/>
        <v>0</v>
      </c>
      <c r="N873" s="77" t="str">
        <f t="shared" si="2"/>
        <v/>
      </c>
      <c r="O873" s="78" t="str">
        <f t="shared" si="3"/>
        <v/>
      </c>
      <c r="P873" s="78" t="str">
        <f t="array" ref="P873">IFERROR(ROUND(IF('1.Clusters'!$H$3&lt;&gt;"",( INDEX('1.Clusters'!$C$6:$C$15,MATCH(C873,'1.Clusters'!$B$6:$B$15,0))+INDEX('1.Clusters'!$F$6:$F$15,MATCH(D873,'1.Clusters'!$E$6:$E$15,0))+INDEX('1.Clusters'!$I$6:$I$15,MATCH(E873,'1.Clusters'!$H$6:$H$15,0)))/3,( INDEX('1.Clusters'!$C$6:$C$15,MATCH(C873,'1.Clusters'!$B$6:$B$15,0))+INDEX('1.Clusters'!$F$6:$F$15,MATCH(D873,'1.Clusters'!$E$6:$E$15,0)))/2),3),"")</f>
        <v/>
      </c>
      <c r="Q873" s="79" t="str">
        <f t="shared" si="4"/>
        <v/>
      </c>
    </row>
    <row r="874" ht="15.0" customHeight="1">
      <c r="B874" s="87"/>
      <c r="C874" s="88"/>
      <c r="D874" s="88"/>
      <c r="E874" s="88"/>
      <c r="F874" s="89"/>
      <c r="G874" s="90"/>
      <c r="H874" s="91"/>
      <c r="I874" s="92"/>
      <c r="J874" s="93"/>
      <c r="K874" s="94"/>
      <c r="L874" s="95"/>
      <c r="M874" s="76">
        <f t="shared" si="1"/>
        <v>0</v>
      </c>
      <c r="N874" s="77" t="str">
        <f t="shared" si="2"/>
        <v/>
      </c>
      <c r="O874" s="78" t="str">
        <f t="shared" si="3"/>
        <v/>
      </c>
      <c r="P874" s="78" t="str">
        <f t="array" ref="P874">IFERROR(ROUND(IF('1.Clusters'!$H$3&lt;&gt;"",( INDEX('1.Clusters'!$C$6:$C$15,MATCH(C874,'1.Clusters'!$B$6:$B$15,0))+INDEX('1.Clusters'!$F$6:$F$15,MATCH(D874,'1.Clusters'!$E$6:$E$15,0))+INDEX('1.Clusters'!$I$6:$I$15,MATCH(E874,'1.Clusters'!$H$6:$H$15,0)))/3,( INDEX('1.Clusters'!$C$6:$C$15,MATCH(C874,'1.Clusters'!$B$6:$B$15,0))+INDEX('1.Clusters'!$F$6:$F$15,MATCH(D874,'1.Clusters'!$E$6:$E$15,0)))/2),3),"")</f>
        <v/>
      </c>
      <c r="Q874" s="79" t="str">
        <f t="shared" si="4"/>
        <v/>
      </c>
    </row>
    <row r="875" ht="15.0" customHeight="1">
      <c r="B875" s="87"/>
      <c r="C875" s="88"/>
      <c r="D875" s="88"/>
      <c r="E875" s="88"/>
      <c r="F875" s="89"/>
      <c r="G875" s="90"/>
      <c r="H875" s="91"/>
      <c r="I875" s="92"/>
      <c r="J875" s="93"/>
      <c r="K875" s="94"/>
      <c r="L875" s="95"/>
      <c r="M875" s="76">
        <f t="shared" si="1"/>
        <v>0</v>
      </c>
      <c r="N875" s="77" t="str">
        <f t="shared" si="2"/>
        <v/>
      </c>
      <c r="O875" s="78" t="str">
        <f t="shared" si="3"/>
        <v/>
      </c>
      <c r="P875" s="78" t="str">
        <f t="array" ref="P875">IFERROR(ROUND(IF('1.Clusters'!$H$3&lt;&gt;"",( INDEX('1.Clusters'!$C$6:$C$15,MATCH(C875,'1.Clusters'!$B$6:$B$15,0))+INDEX('1.Clusters'!$F$6:$F$15,MATCH(D875,'1.Clusters'!$E$6:$E$15,0))+INDEX('1.Clusters'!$I$6:$I$15,MATCH(E875,'1.Clusters'!$H$6:$H$15,0)))/3,( INDEX('1.Clusters'!$C$6:$C$15,MATCH(C875,'1.Clusters'!$B$6:$B$15,0))+INDEX('1.Clusters'!$F$6:$F$15,MATCH(D875,'1.Clusters'!$E$6:$E$15,0)))/2),3),"")</f>
        <v/>
      </c>
      <c r="Q875" s="79" t="str">
        <f t="shared" si="4"/>
        <v/>
      </c>
    </row>
    <row r="876" ht="15.0" customHeight="1">
      <c r="B876" s="87"/>
      <c r="C876" s="88"/>
      <c r="D876" s="88"/>
      <c r="E876" s="88"/>
      <c r="F876" s="89"/>
      <c r="G876" s="90"/>
      <c r="H876" s="91"/>
      <c r="I876" s="92"/>
      <c r="J876" s="93"/>
      <c r="K876" s="94"/>
      <c r="L876" s="95"/>
      <c r="M876" s="76">
        <f t="shared" si="1"/>
        <v>0</v>
      </c>
      <c r="N876" s="77" t="str">
        <f t="shared" si="2"/>
        <v/>
      </c>
      <c r="O876" s="78" t="str">
        <f t="shared" si="3"/>
        <v/>
      </c>
      <c r="P876" s="78" t="str">
        <f t="array" ref="P876">IFERROR(ROUND(IF('1.Clusters'!$H$3&lt;&gt;"",( INDEX('1.Clusters'!$C$6:$C$15,MATCH(C876,'1.Clusters'!$B$6:$B$15,0))+INDEX('1.Clusters'!$F$6:$F$15,MATCH(D876,'1.Clusters'!$E$6:$E$15,0))+INDEX('1.Clusters'!$I$6:$I$15,MATCH(E876,'1.Clusters'!$H$6:$H$15,0)))/3,( INDEX('1.Clusters'!$C$6:$C$15,MATCH(C876,'1.Clusters'!$B$6:$B$15,0))+INDEX('1.Clusters'!$F$6:$F$15,MATCH(D876,'1.Clusters'!$E$6:$E$15,0)))/2),3),"")</f>
        <v/>
      </c>
      <c r="Q876" s="79" t="str">
        <f t="shared" si="4"/>
        <v/>
      </c>
    </row>
    <row r="877" ht="15.0" customHeight="1">
      <c r="B877" s="87"/>
      <c r="C877" s="88"/>
      <c r="D877" s="88"/>
      <c r="E877" s="88"/>
      <c r="F877" s="89"/>
      <c r="G877" s="90"/>
      <c r="H877" s="91"/>
      <c r="I877" s="92"/>
      <c r="J877" s="93"/>
      <c r="K877" s="94"/>
      <c r="L877" s="95"/>
      <c r="M877" s="76">
        <f t="shared" si="1"/>
        <v>0</v>
      </c>
      <c r="N877" s="77" t="str">
        <f t="shared" si="2"/>
        <v/>
      </c>
      <c r="O877" s="78" t="str">
        <f t="shared" si="3"/>
        <v/>
      </c>
      <c r="P877" s="78" t="str">
        <f t="array" ref="P877">IFERROR(ROUND(IF('1.Clusters'!$H$3&lt;&gt;"",( INDEX('1.Clusters'!$C$6:$C$15,MATCH(C877,'1.Clusters'!$B$6:$B$15,0))+INDEX('1.Clusters'!$F$6:$F$15,MATCH(D877,'1.Clusters'!$E$6:$E$15,0))+INDEX('1.Clusters'!$I$6:$I$15,MATCH(E877,'1.Clusters'!$H$6:$H$15,0)))/3,( INDEX('1.Clusters'!$C$6:$C$15,MATCH(C877,'1.Clusters'!$B$6:$B$15,0))+INDEX('1.Clusters'!$F$6:$F$15,MATCH(D877,'1.Clusters'!$E$6:$E$15,0)))/2),3),"")</f>
        <v/>
      </c>
      <c r="Q877" s="79" t="str">
        <f t="shared" si="4"/>
        <v/>
      </c>
    </row>
    <row r="878" ht="15.0" customHeight="1">
      <c r="B878" s="87"/>
      <c r="C878" s="88"/>
      <c r="D878" s="88"/>
      <c r="E878" s="88"/>
      <c r="F878" s="89"/>
      <c r="G878" s="90"/>
      <c r="H878" s="91"/>
      <c r="I878" s="92"/>
      <c r="J878" s="93"/>
      <c r="K878" s="94"/>
      <c r="L878" s="95"/>
      <c r="M878" s="76">
        <f t="shared" si="1"/>
        <v>0</v>
      </c>
      <c r="N878" s="77" t="str">
        <f t="shared" si="2"/>
        <v/>
      </c>
      <c r="O878" s="78" t="str">
        <f t="shared" si="3"/>
        <v/>
      </c>
      <c r="P878" s="78" t="str">
        <f t="array" ref="P878">IFERROR(ROUND(IF('1.Clusters'!$H$3&lt;&gt;"",( INDEX('1.Clusters'!$C$6:$C$15,MATCH(C878,'1.Clusters'!$B$6:$B$15,0))+INDEX('1.Clusters'!$F$6:$F$15,MATCH(D878,'1.Clusters'!$E$6:$E$15,0))+INDEX('1.Clusters'!$I$6:$I$15,MATCH(E878,'1.Clusters'!$H$6:$H$15,0)))/3,( INDEX('1.Clusters'!$C$6:$C$15,MATCH(C878,'1.Clusters'!$B$6:$B$15,0))+INDEX('1.Clusters'!$F$6:$F$15,MATCH(D878,'1.Clusters'!$E$6:$E$15,0)))/2),3),"")</f>
        <v/>
      </c>
      <c r="Q878" s="79" t="str">
        <f t="shared" si="4"/>
        <v/>
      </c>
    </row>
    <row r="879" ht="15.0" customHeight="1">
      <c r="B879" s="87"/>
      <c r="C879" s="88"/>
      <c r="D879" s="88"/>
      <c r="E879" s="88"/>
      <c r="F879" s="89"/>
      <c r="G879" s="90"/>
      <c r="H879" s="91"/>
      <c r="I879" s="92"/>
      <c r="J879" s="93"/>
      <c r="K879" s="94"/>
      <c r="L879" s="95"/>
      <c r="M879" s="76">
        <f t="shared" si="1"/>
        <v>0</v>
      </c>
      <c r="N879" s="77" t="str">
        <f t="shared" si="2"/>
        <v/>
      </c>
      <c r="O879" s="78" t="str">
        <f t="shared" si="3"/>
        <v/>
      </c>
      <c r="P879" s="78" t="str">
        <f t="array" ref="P879">IFERROR(ROUND(IF('1.Clusters'!$H$3&lt;&gt;"",( INDEX('1.Clusters'!$C$6:$C$15,MATCH(C879,'1.Clusters'!$B$6:$B$15,0))+INDEX('1.Clusters'!$F$6:$F$15,MATCH(D879,'1.Clusters'!$E$6:$E$15,0))+INDEX('1.Clusters'!$I$6:$I$15,MATCH(E879,'1.Clusters'!$H$6:$H$15,0)))/3,( INDEX('1.Clusters'!$C$6:$C$15,MATCH(C879,'1.Clusters'!$B$6:$B$15,0))+INDEX('1.Clusters'!$F$6:$F$15,MATCH(D879,'1.Clusters'!$E$6:$E$15,0)))/2),3),"")</f>
        <v/>
      </c>
      <c r="Q879" s="79" t="str">
        <f t="shared" si="4"/>
        <v/>
      </c>
    </row>
    <row r="880" ht="15.0" customHeight="1">
      <c r="B880" s="87"/>
      <c r="C880" s="88"/>
      <c r="D880" s="88"/>
      <c r="E880" s="88"/>
      <c r="F880" s="89"/>
      <c r="G880" s="90"/>
      <c r="H880" s="91"/>
      <c r="I880" s="92"/>
      <c r="J880" s="93"/>
      <c r="K880" s="94"/>
      <c r="L880" s="95"/>
      <c r="M880" s="76">
        <f t="shared" si="1"/>
        <v>0</v>
      </c>
      <c r="N880" s="77" t="str">
        <f t="shared" si="2"/>
        <v/>
      </c>
      <c r="O880" s="78" t="str">
        <f t="shared" si="3"/>
        <v/>
      </c>
      <c r="P880" s="78" t="str">
        <f t="array" ref="P880">IFERROR(ROUND(IF('1.Clusters'!$H$3&lt;&gt;"",( INDEX('1.Clusters'!$C$6:$C$15,MATCH(C880,'1.Clusters'!$B$6:$B$15,0))+INDEX('1.Clusters'!$F$6:$F$15,MATCH(D880,'1.Clusters'!$E$6:$E$15,0))+INDEX('1.Clusters'!$I$6:$I$15,MATCH(E880,'1.Clusters'!$H$6:$H$15,0)))/3,( INDEX('1.Clusters'!$C$6:$C$15,MATCH(C880,'1.Clusters'!$B$6:$B$15,0))+INDEX('1.Clusters'!$F$6:$F$15,MATCH(D880,'1.Clusters'!$E$6:$E$15,0)))/2),3),"")</f>
        <v/>
      </c>
      <c r="Q880" s="79" t="str">
        <f t="shared" si="4"/>
        <v/>
      </c>
    </row>
    <row r="881" ht="15.0" customHeight="1">
      <c r="B881" s="87"/>
      <c r="C881" s="88"/>
      <c r="D881" s="88"/>
      <c r="E881" s="88"/>
      <c r="F881" s="89"/>
      <c r="G881" s="90"/>
      <c r="H881" s="91"/>
      <c r="I881" s="92"/>
      <c r="J881" s="93"/>
      <c r="K881" s="94"/>
      <c r="L881" s="95"/>
      <c r="M881" s="76">
        <f t="shared" si="1"/>
        <v>0</v>
      </c>
      <c r="N881" s="77" t="str">
        <f t="shared" si="2"/>
        <v/>
      </c>
      <c r="O881" s="78" t="str">
        <f t="shared" si="3"/>
        <v/>
      </c>
      <c r="P881" s="78" t="str">
        <f t="array" ref="P881">IFERROR(ROUND(IF('1.Clusters'!$H$3&lt;&gt;"",( INDEX('1.Clusters'!$C$6:$C$15,MATCH(C881,'1.Clusters'!$B$6:$B$15,0))+INDEX('1.Clusters'!$F$6:$F$15,MATCH(D881,'1.Clusters'!$E$6:$E$15,0))+INDEX('1.Clusters'!$I$6:$I$15,MATCH(E881,'1.Clusters'!$H$6:$H$15,0)))/3,( INDEX('1.Clusters'!$C$6:$C$15,MATCH(C881,'1.Clusters'!$B$6:$B$15,0))+INDEX('1.Clusters'!$F$6:$F$15,MATCH(D881,'1.Clusters'!$E$6:$E$15,0)))/2),3),"")</f>
        <v/>
      </c>
      <c r="Q881" s="79" t="str">
        <f t="shared" si="4"/>
        <v/>
      </c>
    </row>
    <row r="882" ht="15.0" customHeight="1">
      <c r="B882" s="87"/>
      <c r="C882" s="88"/>
      <c r="D882" s="88"/>
      <c r="E882" s="88"/>
      <c r="F882" s="89"/>
      <c r="G882" s="90"/>
      <c r="H882" s="91"/>
      <c r="I882" s="92"/>
      <c r="J882" s="93"/>
      <c r="K882" s="94"/>
      <c r="L882" s="95"/>
      <c r="M882" s="76">
        <f t="shared" si="1"/>
        <v>0</v>
      </c>
      <c r="N882" s="77" t="str">
        <f t="shared" si="2"/>
        <v/>
      </c>
      <c r="O882" s="78" t="str">
        <f t="shared" si="3"/>
        <v/>
      </c>
      <c r="P882" s="78" t="str">
        <f t="array" ref="P882">IFERROR(ROUND(IF('1.Clusters'!$H$3&lt;&gt;"",( INDEX('1.Clusters'!$C$6:$C$15,MATCH(C882,'1.Clusters'!$B$6:$B$15,0))+INDEX('1.Clusters'!$F$6:$F$15,MATCH(D882,'1.Clusters'!$E$6:$E$15,0))+INDEX('1.Clusters'!$I$6:$I$15,MATCH(E882,'1.Clusters'!$H$6:$H$15,0)))/3,( INDEX('1.Clusters'!$C$6:$C$15,MATCH(C882,'1.Clusters'!$B$6:$B$15,0))+INDEX('1.Clusters'!$F$6:$F$15,MATCH(D882,'1.Clusters'!$E$6:$E$15,0)))/2),3),"")</f>
        <v/>
      </c>
      <c r="Q882" s="79" t="str">
        <f t="shared" si="4"/>
        <v/>
      </c>
    </row>
    <row r="883" ht="15.0" customHeight="1">
      <c r="B883" s="87"/>
      <c r="C883" s="88"/>
      <c r="D883" s="88"/>
      <c r="E883" s="88"/>
      <c r="F883" s="89"/>
      <c r="G883" s="90"/>
      <c r="H883" s="91"/>
      <c r="I883" s="92"/>
      <c r="J883" s="93"/>
      <c r="K883" s="94"/>
      <c r="L883" s="95"/>
      <c r="M883" s="76">
        <f t="shared" si="1"/>
        <v>0</v>
      </c>
      <c r="N883" s="77" t="str">
        <f t="shared" si="2"/>
        <v/>
      </c>
      <c r="O883" s="78" t="str">
        <f t="shared" si="3"/>
        <v/>
      </c>
      <c r="P883" s="78" t="str">
        <f t="array" ref="P883">IFERROR(ROUND(IF('1.Clusters'!$H$3&lt;&gt;"",( INDEX('1.Clusters'!$C$6:$C$15,MATCH(C883,'1.Clusters'!$B$6:$B$15,0))+INDEX('1.Clusters'!$F$6:$F$15,MATCH(D883,'1.Clusters'!$E$6:$E$15,0))+INDEX('1.Clusters'!$I$6:$I$15,MATCH(E883,'1.Clusters'!$H$6:$H$15,0)))/3,( INDEX('1.Clusters'!$C$6:$C$15,MATCH(C883,'1.Clusters'!$B$6:$B$15,0))+INDEX('1.Clusters'!$F$6:$F$15,MATCH(D883,'1.Clusters'!$E$6:$E$15,0)))/2),3),"")</f>
        <v/>
      </c>
      <c r="Q883" s="79" t="str">
        <f t="shared" si="4"/>
        <v/>
      </c>
    </row>
    <row r="884" ht="15.0" customHeight="1">
      <c r="B884" s="87"/>
      <c r="C884" s="88"/>
      <c r="D884" s="88"/>
      <c r="E884" s="88"/>
      <c r="F884" s="89"/>
      <c r="G884" s="90"/>
      <c r="H884" s="91"/>
      <c r="I884" s="92"/>
      <c r="J884" s="93"/>
      <c r="K884" s="94"/>
      <c r="L884" s="95"/>
      <c r="M884" s="76">
        <f t="shared" si="1"/>
        <v>0</v>
      </c>
      <c r="N884" s="77" t="str">
        <f t="shared" si="2"/>
        <v/>
      </c>
      <c r="O884" s="78" t="str">
        <f t="shared" si="3"/>
        <v/>
      </c>
      <c r="P884" s="78" t="str">
        <f t="array" ref="P884">IFERROR(ROUND(IF('1.Clusters'!$H$3&lt;&gt;"",( INDEX('1.Clusters'!$C$6:$C$15,MATCH(C884,'1.Clusters'!$B$6:$B$15,0))+INDEX('1.Clusters'!$F$6:$F$15,MATCH(D884,'1.Clusters'!$E$6:$E$15,0))+INDEX('1.Clusters'!$I$6:$I$15,MATCH(E884,'1.Clusters'!$H$6:$H$15,0)))/3,( INDEX('1.Clusters'!$C$6:$C$15,MATCH(C884,'1.Clusters'!$B$6:$B$15,0))+INDEX('1.Clusters'!$F$6:$F$15,MATCH(D884,'1.Clusters'!$E$6:$E$15,0)))/2),3),"")</f>
        <v/>
      </c>
      <c r="Q884" s="79" t="str">
        <f t="shared" si="4"/>
        <v/>
      </c>
    </row>
    <row r="885" ht="15.0" customHeight="1">
      <c r="B885" s="87"/>
      <c r="C885" s="88"/>
      <c r="D885" s="88"/>
      <c r="E885" s="88"/>
      <c r="F885" s="89"/>
      <c r="G885" s="90"/>
      <c r="H885" s="91"/>
      <c r="I885" s="92"/>
      <c r="J885" s="93"/>
      <c r="K885" s="94"/>
      <c r="L885" s="95"/>
      <c r="M885" s="76">
        <f t="shared" si="1"/>
        <v>0</v>
      </c>
      <c r="N885" s="77" t="str">
        <f t="shared" si="2"/>
        <v/>
      </c>
      <c r="O885" s="78" t="str">
        <f t="shared" si="3"/>
        <v/>
      </c>
      <c r="P885" s="78" t="str">
        <f t="array" ref="P885">IFERROR(ROUND(IF('1.Clusters'!$H$3&lt;&gt;"",( INDEX('1.Clusters'!$C$6:$C$15,MATCH(C885,'1.Clusters'!$B$6:$B$15,0))+INDEX('1.Clusters'!$F$6:$F$15,MATCH(D885,'1.Clusters'!$E$6:$E$15,0))+INDEX('1.Clusters'!$I$6:$I$15,MATCH(E885,'1.Clusters'!$H$6:$H$15,0)))/3,( INDEX('1.Clusters'!$C$6:$C$15,MATCH(C885,'1.Clusters'!$B$6:$B$15,0))+INDEX('1.Clusters'!$F$6:$F$15,MATCH(D885,'1.Clusters'!$E$6:$E$15,0)))/2),3),"")</f>
        <v/>
      </c>
      <c r="Q885" s="79" t="str">
        <f t="shared" si="4"/>
        <v/>
      </c>
    </row>
    <row r="886" ht="15.0" customHeight="1">
      <c r="B886" s="87"/>
      <c r="C886" s="88"/>
      <c r="D886" s="88"/>
      <c r="E886" s="88"/>
      <c r="F886" s="89"/>
      <c r="G886" s="90"/>
      <c r="H886" s="91"/>
      <c r="I886" s="92"/>
      <c r="J886" s="93"/>
      <c r="K886" s="94"/>
      <c r="L886" s="95"/>
      <c r="M886" s="76">
        <f t="shared" si="1"/>
        <v>0</v>
      </c>
      <c r="N886" s="77" t="str">
        <f t="shared" si="2"/>
        <v/>
      </c>
      <c r="O886" s="78" t="str">
        <f t="shared" si="3"/>
        <v/>
      </c>
      <c r="P886" s="78" t="str">
        <f t="array" ref="P886">IFERROR(ROUND(IF('1.Clusters'!$H$3&lt;&gt;"",( INDEX('1.Clusters'!$C$6:$C$15,MATCH(C886,'1.Clusters'!$B$6:$B$15,0))+INDEX('1.Clusters'!$F$6:$F$15,MATCH(D886,'1.Clusters'!$E$6:$E$15,0))+INDEX('1.Clusters'!$I$6:$I$15,MATCH(E886,'1.Clusters'!$H$6:$H$15,0)))/3,( INDEX('1.Clusters'!$C$6:$C$15,MATCH(C886,'1.Clusters'!$B$6:$B$15,0))+INDEX('1.Clusters'!$F$6:$F$15,MATCH(D886,'1.Clusters'!$E$6:$E$15,0)))/2),3),"")</f>
        <v/>
      </c>
      <c r="Q886" s="79" t="str">
        <f t="shared" si="4"/>
        <v/>
      </c>
    </row>
    <row r="887" ht="15.0" customHeight="1">
      <c r="B887" s="87"/>
      <c r="C887" s="88"/>
      <c r="D887" s="88"/>
      <c r="E887" s="88"/>
      <c r="F887" s="89"/>
      <c r="G887" s="90"/>
      <c r="H887" s="91"/>
      <c r="I887" s="92"/>
      <c r="J887" s="93"/>
      <c r="K887" s="94"/>
      <c r="L887" s="95"/>
      <c r="M887" s="76">
        <f t="shared" si="1"/>
        <v>0</v>
      </c>
      <c r="N887" s="77" t="str">
        <f t="shared" si="2"/>
        <v/>
      </c>
      <c r="O887" s="78" t="str">
        <f t="shared" si="3"/>
        <v/>
      </c>
      <c r="P887" s="78" t="str">
        <f t="array" ref="P887">IFERROR(ROUND(IF('1.Clusters'!$H$3&lt;&gt;"",( INDEX('1.Clusters'!$C$6:$C$15,MATCH(C887,'1.Clusters'!$B$6:$B$15,0))+INDEX('1.Clusters'!$F$6:$F$15,MATCH(D887,'1.Clusters'!$E$6:$E$15,0))+INDEX('1.Clusters'!$I$6:$I$15,MATCH(E887,'1.Clusters'!$H$6:$H$15,0)))/3,( INDEX('1.Clusters'!$C$6:$C$15,MATCH(C887,'1.Clusters'!$B$6:$B$15,0))+INDEX('1.Clusters'!$F$6:$F$15,MATCH(D887,'1.Clusters'!$E$6:$E$15,0)))/2),3),"")</f>
        <v/>
      </c>
      <c r="Q887" s="79" t="str">
        <f t="shared" si="4"/>
        <v/>
      </c>
    </row>
    <row r="888" ht="15.0" customHeight="1">
      <c r="B888" s="87"/>
      <c r="C888" s="88"/>
      <c r="D888" s="88"/>
      <c r="E888" s="88"/>
      <c r="F888" s="89"/>
      <c r="G888" s="90"/>
      <c r="H888" s="91"/>
      <c r="I888" s="92"/>
      <c r="J888" s="93"/>
      <c r="K888" s="94"/>
      <c r="L888" s="95"/>
      <c r="M888" s="76">
        <f t="shared" si="1"/>
        <v>0</v>
      </c>
      <c r="N888" s="77" t="str">
        <f t="shared" si="2"/>
        <v/>
      </c>
      <c r="O888" s="78" t="str">
        <f t="shared" si="3"/>
        <v/>
      </c>
      <c r="P888" s="78" t="str">
        <f t="array" ref="P888">IFERROR(ROUND(IF('1.Clusters'!$H$3&lt;&gt;"",( INDEX('1.Clusters'!$C$6:$C$15,MATCH(C888,'1.Clusters'!$B$6:$B$15,0))+INDEX('1.Clusters'!$F$6:$F$15,MATCH(D888,'1.Clusters'!$E$6:$E$15,0))+INDEX('1.Clusters'!$I$6:$I$15,MATCH(E888,'1.Clusters'!$H$6:$H$15,0)))/3,( INDEX('1.Clusters'!$C$6:$C$15,MATCH(C888,'1.Clusters'!$B$6:$B$15,0))+INDEX('1.Clusters'!$F$6:$F$15,MATCH(D888,'1.Clusters'!$E$6:$E$15,0)))/2),3),"")</f>
        <v/>
      </c>
      <c r="Q888" s="79" t="str">
        <f t="shared" si="4"/>
        <v/>
      </c>
    </row>
    <row r="889" ht="15.0" customHeight="1">
      <c r="B889" s="87"/>
      <c r="C889" s="88"/>
      <c r="D889" s="88"/>
      <c r="E889" s="88"/>
      <c r="F889" s="89"/>
      <c r="G889" s="90"/>
      <c r="H889" s="91"/>
      <c r="I889" s="92"/>
      <c r="J889" s="93"/>
      <c r="K889" s="94"/>
      <c r="L889" s="95"/>
      <c r="M889" s="76">
        <f t="shared" si="1"/>
        <v>0</v>
      </c>
      <c r="N889" s="77" t="str">
        <f t="shared" si="2"/>
        <v/>
      </c>
      <c r="O889" s="78" t="str">
        <f t="shared" si="3"/>
        <v/>
      </c>
      <c r="P889" s="78" t="str">
        <f t="array" ref="P889">IFERROR(ROUND(IF('1.Clusters'!$H$3&lt;&gt;"",( INDEX('1.Clusters'!$C$6:$C$15,MATCH(C889,'1.Clusters'!$B$6:$B$15,0))+INDEX('1.Clusters'!$F$6:$F$15,MATCH(D889,'1.Clusters'!$E$6:$E$15,0))+INDEX('1.Clusters'!$I$6:$I$15,MATCH(E889,'1.Clusters'!$H$6:$H$15,0)))/3,( INDEX('1.Clusters'!$C$6:$C$15,MATCH(C889,'1.Clusters'!$B$6:$B$15,0))+INDEX('1.Clusters'!$F$6:$F$15,MATCH(D889,'1.Clusters'!$E$6:$E$15,0)))/2),3),"")</f>
        <v/>
      </c>
      <c r="Q889" s="79" t="str">
        <f t="shared" si="4"/>
        <v/>
      </c>
    </row>
    <row r="890" ht="15.0" customHeight="1">
      <c r="B890" s="87"/>
      <c r="C890" s="88"/>
      <c r="D890" s="88"/>
      <c r="E890" s="88"/>
      <c r="F890" s="89"/>
      <c r="G890" s="90"/>
      <c r="H890" s="91"/>
      <c r="I890" s="92"/>
      <c r="J890" s="93"/>
      <c r="K890" s="94"/>
      <c r="L890" s="95"/>
      <c r="M890" s="76">
        <f t="shared" si="1"/>
        <v>0</v>
      </c>
      <c r="N890" s="77" t="str">
        <f t="shared" si="2"/>
        <v/>
      </c>
      <c r="O890" s="78" t="str">
        <f t="shared" si="3"/>
        <v/>
      </c>
      <c r="P890" s="78" t="str">
        <f t="array" ref="P890">IFERROR(ROUND(IF('1.Clusters'!$H$3&lt;&gt;"",( INDEX('1.Clusters'!$C$6:$C$15,MATCH(C890,'1.Clusters'!$B$6:$B$15,0))+INDEX('1.Clusters'!$F$6:$F$15,MATCH(D890,'1.Clusters'!$E$6:$E$15,0))+INDEX('1.Clusters'!$I$6:$I$15,MATCH(E890,'1.Clusters'!$H$6:$H$15,0)))/3,( INDEX('1.Clusters'!$C$6:$C$15,MATCH(C890,'1.Clusters'!$B$6:$B$15,0))+INDEX('1.Clusters'!$F$6:$F$15,MATCH(D890,'1.Clusters'!$E$6:$E$15,0)))/2),3),"")</f>
        <v/>
      </c>
      <c r="Q890" s="79" t="str">
        <f t="shared" si="4"/>
        <v/>
      </c>
    </row>
    <row r="891" ht="15.0" customHeight="1">
      <c r="B891" s="87"/>
      <c r="C891" s="88"/>
      <c r="D891" s="88"/>
      <c r="E891" s="88"/>
      <c r="F891" s="89"/>
      <c r="G891" s="90"/>
      <c r="H891" s="91"/>
      <c r="I891" s="92"/>
      <c r="J891" s="93"/>
      <c r="K891" s="94"/>
      <c r="L891" s="95"/>
      <c r="M891" s="76">
        <f t="shared" si="1"/>
        <v>0</v>
      </c>
      <c r="N891" s="77" t="str">
        <f t="shared" si="2"/>
        <v/>
      </c>
      <c r="O891" s="78" t="str">
        <f t="shared" si="3"/>
        <v/>
      </c>
      <c r="P891" s="78" t="str">
        <f t="array" ref="P891">IFERROR(ROUND(IF('1.Clusters'!$H$3&lt;&gt;"",( INDEX('1.Clusters'!$C$6:$C$15,MATCH(C891,'1.Clusters'!$B$6:$B$15,0))+INDEX('1.Clusters'!$F$6:$F$15,MATCH(D891,'1.Clusters'!$E$6:$E$15,0))+INDEX('1.Clusters'!$I$6:$I$15,MATCH(E891,'1.Clusters'!$H$6:$H$15,0)))/3,( INDEX('1.Clusters'!$C$6:$C$15,MATCH(C891,'1.Clusters'!$B$6:$B$15,0))+INDEX('1.Clusters'!$F$6:$F$15,MATCH(D891,'1.Clusters'!$E$6:$E$15,0)))/2),3),"")</f>
        <v/>
      </c>
      <c r="Q891" s="79" t="str">
        <f t="shared" si="4"/>
        <v/>
      </c>
    </row>
    <row r="892" ht="15.0" customHeight="1">
      <c r="B892" s="87"/>
      <c r="C892" s="88"/>
      <c r="D892" s="88"/>
      <c r="E892" s="88"/>
      <c r="F892" s="89"/>
      <c r="G892" s="90"/>
      <c r="H892" s="91"/>
      <c r="I892" s="92"/>
      <c r="J892" s="93"/>
      <c r="K892" s="94"/>
      <c r="L892" s="95"/>
      <c r="M892" s="76">
        <f t="shared" si="1"/>
        <v>0</v>
      </c>
      <c r="N892" s="77" t="str">
        <f t="shared" si="2"/>
        <v/>
      </c>
      <c r="O892" s="78" t="str">
        <f t="shared" si="3"/>
        <v/>
      </c>
      <c r="P892" s="78" t="str">
        <f t="array" ref="P892">IFERROR(ROUND(IF('1.Clusters'!$H$3&lt;&gt;"",( INDEX('1.Clusters'!$C$6:$C$15,MATCH(C892,'1.Clusters'!$B$6:$B$15,0))+INDEX('1.Clusters'!$F$6:$F$15,MATCH(D892,'1.Clusters'!$E$6:$E$15,0))+INDEX('1.Clusters'!$I$6:$I$15,MATCH(E892,'1.Clusters'!$H$6:$H$15,0)))/3,( INDEX('1.Clusters'!$C$6:$C$15,MATCH(C892,'1.Clusters'!$B$6:$B$15,0))+INDEX('1.Clusters'!$F$6:$F$15,MATCH(D892,'1.Clusters'!$E$6:$E$15,0)))/2),3),"")</f>
        <v/>
      </c>
      <c r="Q892" s="79" t="str">
        <f t="shared" si="4"/>
        <v/>
      </c>
    </row>
    <row r="893" ht="15.0" customHeight="1">
      <c r="B893" s="87"/>
      <c r="C893" s="88"/>
      <c r="D893" s="88"/>
      <c r="E893" s="88"/>
      <c r="F893" s="89"/>
      <c r="G893" s="90"/>
      <c r="H893" s="91"/>
      <c r="I893" s="92"/>
      <c r="J893" s="93"/>
      <c r="K893" s="94"/>
      <c r="L893" s="95"/>
      <c r="M893" s="76">
        <f t="shared" si="1"/>
        <v>0</v>
      </c>
      <c r="N893" s="77" t="str">
        <f t="shared" si="2"/>
        <v/>
      </c>
      <c r="O893" s="78" t="str">
        <f t="shared" si="3"/>
        <v/>
      </c>
      <c r="P893" s="78" t="str">
        <f t="array" ref="P893">IFERROR(ROUND(IF('1.Clusters'!$H$3&lt;&gt;"",( INDEX('1.Clusters'!$C$6:$C$15,MATCH(C893,'1.Clusters'!$B$6:$B$15,0))+INDEX('1.Clusters'!$F$6:$F$15,MATCH(D893,'1.Clusters'!$E$6:$E$15,0))+INDEX('1.Clusters'!$I$6:$I$15,MATCH(E893,'1.Clusters'!$H$6:$H$15,0)))/3,( INDEX('1.Clusters'!$C$6:$C$15,MATCH(C893,'1.Clusters'!$B$6:$B$15,0))+INDEX('1.Clusters'!$F$6:$F$15,MATCH(D893,'1.Clusters'!$E$6:$E$15,0)))/2),3),"")</f>
        <v/>
      </c>
      <c r="Q893" s="79" t="str">
        <f t="shared" si="4"/>
        <v/>
      </c>
    </row>
    <row r="894" ht="15.0" customHeight="1">
      <c r="B894" s="87"/>
      <c r="C894" s="88"/>
      <c r="D894" s="88"/>
      <c r="E894" s="88"/>
      <c r="F894" s="89"/>
      <c r="G894" s="90"/>
      <c r="H894" s="91"/>
      <c r="I894" s="92"/>
      <c r="J894" s="93"/>
      <c r="K894" s="94"/>
      <c r="L894" s="95"/>
      <c r="M894" s="76">
        <f t="shared" si="1"/>
        <v>0</v>
      </c>
      <c r="N894" s="77" t="str">
        <f t="shared" si="2"/>
        <v/>
      </c>
      <c r="O894" s="78" t="str">
        <f t="shared" si="3"/>
        <v/>
      </c>
      <c r="P894" s="78" t="str">
        <f t="array" ref="P894">IFERROR(ROUND(IF('1.Clusters'!$H$3&lt;&gt;"",( INDEX('1.Clusters'!$C$6:$C$15,MATCH(C894,'1.Clusters'!$B$6:$B$15,0))+INDEX('1.Clusters'!$F$6:$F$15,MATCH(D894,'1.Clusters'!$E$6:$E$15,0))+INDEX('1.Clusters'!$I$6:$I$15,MATCH(E894,'1.Clusters'!$H$6:$H$15,0)))/3,( INDEX('1.Clusters'!$C$6:$C$15,MATCH(C894,'1.Clusters'!$B$6:$B$15,0))+INDEX('1.Clusters'!$F$6:$F$15,MATCH(D894,'1.Clusters'!$E$6:$E$15,0)))/2),3),"")</f>
        <v/>
      </c>
      <c r="Q894" s="79" t="str">
        <f t="shared" si="4"/>
        <v/>
      </c>
    </row>
    <row r="895" ht="15.0" customHeight="1">
      <c r="B895" s="87"/>
      <c r="C895" s="88"/>
      <c r="D895" s="88"/>
      <c r="E895" s="88"/>
      <c r="F895" s="89"/>
      <c r="G895" s="90"/>
      <c r="H895" s="91"/>
      <c r="I895" s="92"/>
      <c r="J895" s="93"/>
      <c r="K895" s="94"/>
      <c r="L895" s="95"/>
      <c r="M895" s="76">
        <f t="shared" si="1"/>
        <v>0</v>
      </c>
      <c r="N895" s="77" t="str">
        <f t="shared" si="2"/>
        <v/>
      </c>
      <c r="O895" s="78" t="str">
        <f t="shared" si="3"/>
        <v/>
      </c>
      <c r="P895" s="78" t="str">
        <f t="array" ref="P895">IFERROR(ROUND(IF('1.Clusters'!$H$3&lt;&gt;"",( INDEX('1.Clusters'!$C$6:$C$15,MATCH(C895,'1.Clusters'!$B$6:$B$15,0))+INDEX('1.Clusters'!$F$6:$F$15,MATCH(D895,'1.Clusters'!$E$6:$E$15,0))+INDEX('1.Clusters'!$I$6:$I$15,MATCH(E895,'1.Clusters'!$H$6:$H$15,0)))/3,( INDEX('1.Clusters'!$C$6:$C$15,MATCH(C895,'1.Clusters'!$B$6:$B$15,0))+INDEX('1.Clusters'!$F$6:$F$15,MATCH(D895,'1.Clusters'!$E$6:$E$15,0)))/2),3),"")</f>
        <v/>
      </c>
      <c r="Q895" s="79" t="str">
        <f t="shared" si="4"/>
        <v/>
      </c>
    </row>
    <row r="896" ht="15.0" customHeight="1">
      <c r="B896" s="87"/>
      <c r="C896" s="88"/>
      <c r="D896" s="88"/>
      <c r="E896" s="88"/>
      <c r="F896" s="89"/>
      <c r="G896" s="90"/>
      <c r="H896" s="91"/>
      <c r="I896" s="92"/>
      <c r="J896" s="93"/>
      <c r="K896" s="94"/>
      <c r="L896" s="95"/>
      <c r="M896" s="76">
        <f t="shared" si="1"/>
        <v>0</v>
      </c>
      <c r="N896" s="77" t="str">
        <f t="shared" si="2"/>
        <v/>
      </c>
      <c r="O896" s="78" t="str">
        <f t="shared" si="3"/>
        <v/>
      </c>
      <c r="P896" s="78" t="str">
        <f t="array" ref="P896">IFERROR(ROUND(IF('1.Clusters'!$H$3&lt;&gt;"",( INDEX('1.Clusters'!$C$6:$C$15,MATCH(C896,'1.Clusters'!$B$6:$B$15,0))+INDEX('1.Clusters'!$F$6:$F$15,MATCH(D896,'1.Clusters'!$E$6:$E$15,0))+INDEX('1.Clusters'!$I$6:$I$15,MATCH(E896,'1.Clusters'!$H$6:$H$15,0)))/3,( INDEX('1.Clusters'!$C$6:$C$15,MATCH(C896,'1.Clusters'!$B$6:$B$15,0))+INDEX('1.Clusters'!$F$6:$F$15,MATCH(D896,'1.Clusters'!$E$6:$E$15,0)))/2),3),"")</f>
        <v/>
      </c>
      <c r="Q896" s="79" t="str">
        <f t="shared" si="4"/>
        <v/>
      </c>
    </row>
    <row r="897" ht="15.0" customHeight="1">
      <c r="B897" s="87"/>
      <c r="C897" s="88"/>
      <c r="D897" s="88"/>
      <c r="E897" s="88"/>
      <c r="F897" s="89"/>
      <c r="G897" s="90"/>
      <c r="H897" s="91"/>
      <c r="I897" s="92"/>
      <c r="J897" s="93"/>
      <c r="K897" s="94"/>
      <c r="L897" s="95"/>
      <c r="M897" s="76">
        <f t="shared" si="1"/>
        <v>0</v>
      </c>
      <c r="N897" s="77" t="str">
        <f t="shared" si="2"/>
        <v/>
      </c>
      <c r="O897" s="78" t="str">
        <f t="shared" si="3"/>
        <v/>
      </c>
      <c r="P897" s="78" t="str">
        <f t="array" ref="P897">IFERROR(ROUND(IF('1.Clusters'!$H$3&lt;&gt;"",( INDEX('1.Clusters'!$C$6:$C$15,MATCH(C897,'1.Clusters'!$B$6:$B$15,0))+INDEX('1.Clusters'!$F$6:$F$15,MATCH(D897,'1.Clusters'!$E$6:$E$15,0))+INDEX('1.Clusters'!$I$6:$I$15,MATCH(E897,'1.Clusters'!$H$6:$H$15,0)))/3,( INDEX('1.Clusters'!$C$6:$C$15,MATCH(C897,'1.Clusters'!$B$6:$B$15,0))+INDEX('1.Clusters'!$F$6:$F$15,MATCH(D897,'1.Clusters'!$E$6:$E$15,0)))/2),3),"")</f>
        <v/>
      </c>
      <c r="Q897" s="79" t="str">
        <f t="shared" si="4"/>
        <v/>
      </c>
    </row>
    <row r="898" ht="15.0" customHeight="1">
      <c r="B898" s="87"/>
      <c r="C898" s="88"/>
      <c r="D898" s="88"/>
      <c r="E898" s="88"/>
      <c r="F898" s="89"/>
      <c r="G898" s="90"/>
      <c r="H898" s="91"/>
      <c r="I898" s="92"/>
      <c r="J898" s="93"/>
      <c r="K898" s="94"/>
      <c r="L898" s="95"/>
      <c r="M898" s="76">
        <f t="shared" si="1"/>
        <v>0</v>
      </c>
      <c r="N898" s="77" t="str">
        <f t="shared" si="2"/>
        <v/>
      </c>
      <c r="O898" s="78" t="str">
        <f t="shared" si="3"/>
        <v/>
      </c>
      <c r="P898" s="78" t="str">
        <f t="array" ref="P898">IFERROR(ROUND(IF('1.Clusters'!$H$3&lt;&gt;"",( INDEX('1.Clusters'!$C$6:$C$15,MATCH(C898,'1.Clusters'!$B$6:$B$15,0))+INDEX('1.Clusters'!$F$6:$F$15,MATCH(D898,'1.Clusters'!$E$6:$E$15,0))+INDEX('1.Clusters'!$I$6:$I$15,MATCH(E898,'1.Clusters'!$H$6:$H$15,0)))/3,( INDEX('1.Clusters'!$C$6:$C$15,MATCH(C898,'1.Clusters'!$B$6:$B$15,0))+INDEX('1.Clusters'!$F$6:$F$15,MATCH(D898,'1.Clusters'!$E$6:$E$15,0)))/2),3),"")</f>
        <v/>
      </c>
      <c r="Q898" s="79" t="str">
        <f t="shared" si="4"/>
        <v/>
      </c>
    </row>
    <row r="899" ht="15.0" customHeight="1">
      <c r="B899" s="87"/>
      <c r="C899" s="88"/>
      <c r="D899" s="88"/>
      <c r="E899" s="88"/>
      <c r="F899" s="89"/>
      <c r="G899" s="90"/>
      <c r="H899" s="91"/>
      <c r="I899" s="92"/>
      <c r="J899" s="93"/>
      <c r="K899" s="94"/>
      <c r="L899" s="95"/>
      <c r="M899" s="76">
        <f t="shared" si="1"/>
        <v>0</v>
      </c>
      <c r="N899" s="77" t="str">
        <f t="shared" si="2"/>
        <v/>
      </c>
      <c r="O899" s="78" t="str">
        <f t="shared" si="3"/>
        <v/>
      </c>
      <c r="P899" s="78" t="str">
        <f t="array" ref="P899">IFERROR(ROUND(IF('1.Clusters'!$H$3&lt;&gt;"",( INDEX('1.Clusters'!$C$6:$C$15,MATCH(C899,'1.Clusters'!$B$6:$B$15,0))+INDEX('1.Clusters'!$F$6:$F$15,MATCH(D899,'1.Clusters'!$E$6:$E$15,0))+INDEX('1.Clusters'!$I$6:$I$15,MATCH(E899,'1.Clusters'!$H$6:$H$15,0)))/3,( INDEX('1.Clusters'!$C$6:$C$15,MATCH(C899,'1.Clusters'!$B$6:$B$15,0))+INDEX('1.Clusters'!$F$6:$F$15,MATCH(D899,'1.Clusters'!$E$6:$E$15,0)))/2),3),"")</f>
        <v/>
      </c>
      <c r="Q899" s="79" t="str">
        <f t="shared" si="4"/>
        <v/>
      </c>
    </row>
    <row r="900" ht="15.0" customHeight="1">
      <c r="B900" s="87"/>
      <c r="C900" s="88"/>
      <c r="D900" s="88"/>
      <c r="E900" s="88"/>
      <c r="F900" s="89"/>
      <c r="G900" s="90"/>
      <c r="H900" s="91"/>
      <c r="I900" s="92"/>
      <c r="J900" s="93"/>
      <c r="K900" s="94"/>
      <c r="L900" s="95"/>
      <c r="M900" s="76">
        <f t="shared" si="1"/>
        <v>0</v>
      </c>
      <c r="N900" s="77" t="str">
        <f t="shared" si="2"/>
        <v/>
      </c>
      <c r="O900" s="78" t="str">
        <f t="shared" si="3"/>
        <v/>
      </c>
      <c r="P900" s="78" t="str">
        <f t="array" ref="P900">IFERROR(ROUND(IF('1.Clusters'!$H$3&lt;&gt;"",( INDEX('1.Clusters'!$C$6:$C$15,MATCH(C900,'1.Clusters'!$B$6:$B$15,0))+INDEX('1.Clusters'!$F$6:$F$15,MATCH(D900,'1.Clusters'!$E$6:$E$15,0))+INDEX('1.Clusters'!$I$6:$I$15,MATCH(E900,'1.Clusters'!$H$6:$H$15,0)))/3,( INDEX('1.Clusters'!$C$6:$C$15,MATCH(C900,'1.Clusters'!$B$6:$B$15,0))+INDEX('1.Clusters'!$F$6:$F$15,MATCH(D900,'1.Clusters'!$E$6:$E$15,0)))/2),3),"")</f>
        <v/>
      </c>
      <c r="Q900" s="79" t="str">
        <f t="shared" si="4"/>
        <v/>
      </c>
    </row>
    <row r="901" ht="15.0" customHeight="1">
      <c r="B901" s="87"/>
      <c r="C901" s="88"/>
      <c r="D901" s="88"/>
      <c r="E901" s="88"/>
      <c r="F901" s="89"/>
      <c r="G901" s="90"/>
      <c r="H901" s="91"/>
      <c r="I901" s="92"/>
      <c r="J901" s="93"/>
      <c r="K901" s="94"/>
      <c r="L901" s="95"/>
      <c r="M901" s="76">
        <f t="shared" si="1"/>
        <v>0</v>
      </c>
      <c r="N901" s="77" t="str">
        <f t="shared" si="2"/>
        <v/>
      </c>
      <c r="O901" s="78" t="str">
        <f t="shared" si="3"/>
        <v/>
      </c>
      <c r="P901" s="78" t="str">
        <f t="array" ref="P901">IFERROR(ROUND(IF('1.Clusters'!$H$3&lt;&gt;"",( INDEX('1.Clusters'!$C$6:$C$15,MATCH(C901,'1.Clusters'!$B$6:$B$15,0))+INDEX('1.Clusters'!$F$6:$F$15,MATCH(D901,'1.Clusters'!$E$6:$E$15,0))+INDEX('1.Clusters'!$I$6:$I$15,MATCH(E901,'1.Clusters'!$H$6:$H$15,0)))/3,( INDEX('1.Clusters'!$C$6:$C$15,MATCH(C901,'1.Clusters'!$B$6:$B$15,0))+INDEX('1.Clusters'!$F$6:$F$15,MATCH(D901,'1.Clusters'!$E$6:$E$15,0)))/2),3),"")</f>
        <v/>
      </c>
      <c r="Q901" s="79" t="str">
        <f t="shared" si="4"/>
        <v/>
      </c>
    </row>
    <row r="902" ht="15.0" customHeight="1">
      <c r="B902" s="87"/>
      <c r="C902" s="88"/>
      <c r="D902" s="88"/>
      <c r="E902" s="88"/>
      <c r="F902" s="89"/>
      <c r="G902" s="90"/>
      <c r="H902" s="91"/>
      <c r="I902" s="92"/>
      <c r="J902" s="93"/>
      <c r="K902" s="94"/>
      <c r="L902" s="95"/>
      <c r="M902" s="76">
        <f t="shared" si="1"/>
        <v>0</v>
      </c>
      <c r="N902" s="77" t="str">
        <f t="shared" si="2"/>
        <v/>
      </c>
      <c r="O902" s="78" t="str">
        <f t="shared" si="3"/>
        <v/>
      </c>
      <c r="P902" s="78" t="str">
        <f t="array" ref="P902">IFERROR(ROUND(IF('1.Clusters'!$H$3&lt;&gt;"",( INDEX('1.Clusters'!$C$6:$C$15,MATCH(C902,'1.Clusters'!$B$6:$B$15,0))+INDEX('1.Clusters'!$F$6:$F$15,MATCH(D902,'1.Clusters'!$E$6:$E$15,0))+INDEX('1.Clusters'!$I$6:$I$15,MATCH(E902,'1.Clusters'!$H$6:$H$15,0)))/3,( INDEX('1.Clusters'!$C$6:$C$15,MATCH(C902,'1.Clusters'!$B$6:$B$15,0))+INDEX('1.Clusters'!$F$6:$F$15,MATCH(D902,'1.Clusters'!$E$6:$E$15,0)))/2),3),"")</f>
        <v/>
      </c>
      <c r="Q902" s="79" t="str">
        <f t="shared" si="4"/>
        <v/>
      </c>
    </row>
    <row r="903" ht="15.0" customHeight="1">
      <c r="B903" s="87"/>
      <c r="C903" s="88"/>
      <c r="D903" s="88"/>
      <c r="E903" s="88"/>
      <c r="F903" s="89"/>
      <c r="G903" s="90"/>
      <c r="H903" s="91"/>
      <c r="I903" s="92"/>
      <c r="J903" s="93"/>
      <c r="K903" s="94"/>
      <c r="L903" s="95"/>
      <c r="M903" s="76">
        <f t="shared" si="1"/>
        <v>0</v>
      </c>
      <c r="N903" s="77" t="str">
        <f t="shared" si="2"/>
        <v/>
      </c>
      <c r="O903" s="78" t="str">
        <f t="shared" si="3"/>
        <v/>
      </c>
      <c r="P903" s="78" t="str">
        <f t="array" ref="P903">IFERROR(ROUND(IF('1.Clusters'!$H$3&lt;&gt;"",( INDEX('1.Clusters'!$C$6:$C$15,MATCH(C903,'1.Clusters'!$B$6:$B$15,0))+INDEX('1.Clusters'!$F$6:$F$15,MATCH(D903,'1.Clusters'!$E$6:$E$15,0))+INDEX('1.Clusters'!$I$6:$I$15,MATCH(E903,'1.Clusters'!$H$6:$H$15,0)))/3,( INDEX('1.Clusters'!$C$6:$C$15,MATCH(C903,'1.Clusters'!$B$6:$B$15,0))+INDEX('1.Clusters'!$F$6:$F$15,MATCH(D903,'1.Clusters'!$E$6:$E$15,0)))/2),3),"")</f>
        <v/>
      </c>
      <c r="Q903" s="79" t="str">
        <f t="shared" si="4"/>
        <v/>
      </c>
    </row>
    <row r="904" ht="15.0" customHeight="1">
      <c r="B904" s="87"/>
      <c r="C904" s="88"/>
      <c r="D904" s="88"/>
      <c r="E904" s="88"/>
      <c r="F904" s="89"/>
      <c r="G904" s="90"/>
      <c r="H904" s="91"/>
      <c r="I904" s="92"/>
      <c r="J904" s="93"/>
      <c r="K904" s="94"/>
      <c r="L904" s="95"/>
      <c r="M904" s="76">
        <f t="shared" si="1"/>
        <v>0</v>
      </c>
      <c r="N904" s="77" t="str">
        <f t="shared" si="2"/>
        <v/>
      </c>
      <c r="O904" s="78" t="str">
        <f t="shared" si="3"/>
        <v/>
      </c>
      <c r="P904" s="78" t="str">
        <f t="array" ref="P904">IFERROR(ROUND(IF('1.Clusters'!$H$3&lt;&gt;"",( INDEX('1.Clusters'!$C$6:$C$15,MATCH(C904,'1.Clusters'!$B$6:$B$15,0))+INDEX('1.Clusters'!$F$6:$F$15,MATCH(D904,'1.Clusters'!$E$6:$E$15,0))+INDEX('1.Clusters'!$I$6:$I$15,MATCH(E904,'1.Clusters'!$H$6:$H$15,0)))/3,( INDEX('1.Clusters'!$C$6:$C$15,MATCH(C904,'1.Clusters'!$B$6:$B$15,0))+INDEX('1.Clusters'!$F$6:$F$15,MATCH(D904,'1.Clusters'!$E$6:$E$15,0)))/2),3),"")</f>
        <v/>
      </c>
      <c r="Q904" s="79" t="str">
        <f t="shared" si="4"/>
        <v/>
      </c>
    </row>
    <row r="905" ht="15.0" customHeight="1">
      <c r="B905" s="87"/>
      <c r="C905" s="88"/>
      <c r="D905" s="88"/>
      <c r="E905" s="88"/>
      <c r="F905" s="89"/>
      <c r="G905" s="90"/>
      <c r="H905" s="91"/>
      <c r="I905" s="92"/>
      <c r="J905" s="93"/>
      <c r="K905" s="94"/>
      <c r="L905" s="95"/>
      <c r="M905" s="76">
        <f t="shared" si="1"/>
        <v>0</v>
      </c>
      <c r="N905" s="77" t="str">
        <f t="shared" si="2"/>
        <v/>
      </c>
      <c r="O905" s="78" t="str">
        <f t="shared" si="3"/>
        <v/>
      </c>
      <c r="P905" s="78" t="str">
        <f t="array" ref="P905">IFERROR(ROUND(IF('1.Clusters'!$H$3&lt;&gt;"",( INDEX('1.Clusters'!$C$6:$C$15,MATCH(C905,'1.Clusters'!$B$6:$B$15,0))+INDEX('1.Clusters'!$F$6:$F$15,MATCH(D905,'1.Clusters'!$E$6:$E$15,0))+INDEX('1.Clusters'!$I$6:$I$15,MATCH(E905,'1.Clusters'!$H$6:$H$15,0)))/3,( INDEX('1.Clusters'!$C$6:$C$15,MATCH(C905,'1.Clusters'!$B$6:$B$15,0))+INDEX('1.Clusters'!$F$6:$F$15,MATCH(D905,'1.Clusters'!$E$6:$E$15,0)))/2),3),"")</f>
        <v/>
      </c>
      <c r="Q905" s="79" t="str">
        <f t="shared" si="4"/>
        <v/>
      </c>
    </row>
    <row r="906" ht="15.0" customHeight="1">
      <c r="B906" s="87"/>
      <c r="C906" s="88"/>
      <c r="D906" s="88"/>
      <c r="E906" s="88"/>
      <c r="F906" s="89"/>
      <c r="G906" s="90"/>
      <c r="H906" s="91"/>
      <c r="I906" s="92"/>
      <c r="J906" s="93"/>
      <c r="K906" s="94"/>
      <c r="L906" s="95"/>
      <c r="M906" s="76">
        <f t="shared" si="1"/>
        <v>0</v>
      </c>
      <c r="N906" s="77" t="str">
        <f t="shared" si="2"/>
        <v/>
      </c>
      <c r="O906" s="78" t="str">
        <f t="shared" si="3"/>
        <v/>
      </c>
      <c r="P906" s="78" t="str">
        <f t="array" ref="P906">IFERROR(ROUND(IF('1.Clusters'!$H$3&lt;&gt;"",( INDEX('1.Clusters'!$C$6:$C$15,MATCH(C906,'1.Clusters'!$B$6:$B$15,0))+INDEX('1.Clusters'!$F$6:$F$15,MATCH(D906,'1.Clusters'!$E$6:$E$15,0))+INDEX('1.Clusters'!$I$6:$I$15,MATCH(E906,'1.Clusters'!$H$6:$H$15,0)))/3,( INDEX('1.Clusters'!$C$6:$C$15,MATCH(C906,'1.Clusters'!$B$6:$B$15,0))+INDEX('1.Clusters'!$F$6:$F$15,MATCH(D906,'1.Clusters'!$E$6:$E$15,0)))/2),3),"")</f>
        <v/>
      </c>
      <c r="Q906" s="79" t="str">
        <f t="shared" si="4"/>
        <v/>
      </c>
    </row>
    <row r="907" ht="15.0" customHeight="1">
      <c r="B907" s="87"/>
      <c r="C907" s="88"/>
      <c r="D907" s="88"/>
      <c r="E907" s="88"/>
      <c r="F907" s="89"/>
      <c r="G907" s="90"/>
      <c r="H907" s="91"/>
      <c r="I907" s="92"/>
      <c r="J907" s="93"/>
      <c r="K907" s="94"/>
      <c r="L907" s="95"/>
      <c r="M907" s="76">
        <f t="shared" si="1"/>
        <v>0</v>
      </c>
      <c r="N907" s="77" t="str">
        <f t="shared" si="2"/>
        <v/>
      </c>
      <c r="O907" s="78" t="str">
        <f t="shared" si="3"/>
        <v/>
      </c>
      <c r="P907" s="78" t="str">
        <f t="array" ref="P907">IFERROR(ROUND(IF('1.Clusters'!$H$3&lt;&gt;"",( INDEX('1.Clusters'!$C$6:$C$15,MATCH(C907,'1.Clusters'!$B$6:$B$15,0))+INDEX('1.Clusters'!$F$6:$F$15,MATCH(D907,'1.Clusters'!$E$6:$E$15,0))+INDEX('1.Clusters'!$I$6:$I$15,MATCH(E907,'1.Clusters'!$H$6:$H$15,0)))/3,( INDEX('1.Clusters'!$C$6:$C$15,MATCH(C907,'1.Clusters'!$B$6:$B$15,0))+INDEX('1.Clusters'!$F$6:$F$15,MATCH(D907,'1.Clusters'!$E$6:$E$15,0)))/2),3),"")</f>
        <v/>
      </c>
      <c r="Q907" s="79" t="str">
        <f t="shared" si="4"/>
        <v/>
      </c>
    </row>
    <row r="908" ht="15.0" customHeight="1">
      <c r="B908" s="87"/>
      <c r="C908" s="88"/>
      <c r="D908" s="88"/>
      <c r="E908" s="88"/>
      <c r="F908" s="89"/>
      <c r="G908" s="90"/>
      <c r="H908" s="91"/>
      <c r="I908" s="92"/>
      <c r="J908" s="93"/>
      <c r="K908" s="94"/>
      <c r="L908" s="95"/>
      <c r="M908" s="76">
        <f t="shared" si="1"/>
        <v>0</v>
      </c>
      <c r="N908" s="77" t="str">
        <f t="shared" si="2"/>
        <v/>
      </c>
      <c r="O908" s="78" t="str">
        <f t="shared" si="3"/>
        <v/>
      </c>
      <c r="P908" s="78" t="str">
        <f t="array" ref="P908">IFERROR(ROUND(IF('1.Clusters'!$H$3&lt;&gt;"",( INDEX('1.Clusters'!$C$6:$C$15,MATCH(C908,'1.Clusters'!$B$6:$B$15,0))+INDEX('1.Clusters'!$F$6:$F$15,MATCH(D908,'1.Clusters'!$E$6:$E$15,0))+INDEX('1.Clusters'!$I$6:$I$15,MATCH(E908,'1.Clusters'!$H$6:$H$15,0)))/3,( INDEX('1.Clusters'!$C$6:$C$15,MATCH(C908,'1.Clusters'!$B$6:$B$15,0))+INDEX('1.Clusters'!$F$6:$F$15,MATCH(D908,'1.Clusters'!$E$6:$E$15,0)))/2),3),"")</f>
        <v/>
      </c>
      <c r="Q908" s="79" t="str">
        <f t="shared" si="4"/>
        <v/>
      </c>
    </row>
    <row r="909" ht="15.0" customHeight="1">
      <c r="B909" s="87"/>
      <c r="C909" s="88"/>
      <c r="D909" s="88"/>
      <c r="E909" s="88"/>
      <c r="F909" s="89"/>
      <c r="G909" s="90"/>
      <c r="H909" s="91"/>
      <c r="I909" s="92"/>
      <c r="J909" s="93"/>
      <c r="K909" s="94"/>
      <c r="L909" s="95"/>
      <c r="M909" s="76">
        <f t="shared" si="1"/>
        <v>0</v>
      </c>
      <c r="N909" s="77" t="str">
        <f t="shared" si="2"/>
        <v/>
      </c>
      <c r="O909" s="78" t="str">
        <f t="shared" si="3"/>
        <v/>
      </c>
      <c r="P909" s="78" t="str">
        <f t="array" ref="P909">IFERROR(ROUND(IF('1.Clusters'!$H$3&lt;&gt;"",( INDEX('1.Clusters'!$C$6:$C$15,MATCH(C909,'1.Clusters'!$B$6:$B$15,0))+INDEX('1.Clusters'!$F$6:$F$15,MATCH(D909,'1.Clusters'!$E$6:$E$15,0))+INDEX('1.Clusters'!$I$6:$I$15,MATCH(E909,'1.Clusters'!$H$6:$H$15,0)))/3,( INDEX('1.Clusters'!$C$6:$C$15,MATCH(C909,'1.Clusters'!$B$6:$B$15,0))+INDEX('1.Clusters'!$F$6:$F$15,MATCH(D909,'1.Clusters'!$E$6:$E$15,0)))/2),3),"")</f>
        <v/>
      </c>
      <c r="Q909" s="79" t="str">
        <f t="shared" si="4"/>
        <v/>
      </c>
    </row>
    <row r="910" ht="15.0" customHeight="1">
      <c r="B910" s="87"/>
      <c r="C910" s="88"/>
      <c r="D910" s="88"/>
      <c r="E910" s="88"/>
      <c r="F910" s="89"/>
      <c r="G910" s="90"/>
      <c r="H910" s="91"/>
      <c r="I910" s="92"/>
      <c r="J910" s="93"/>
      <c r="K910" s="94"/>
      <c r="L910" s="95"/>
      <c r="M910" s="76">
        <f t="shared" si="1"/>
        <v>0</v>
      </c>
      <c r="N910" s="77" t="str">
        <f t="shared" si="2"/>
        <v/>
      </c>
      <c r="O910" s="78" t="str">
        <f t="shared" si="3"/>
        <v/>
      </c>
      <c r="P910" s="78" t="str">
        <f t="array" ref="P910">IFERROR(ROUND(IF('1.Clusters'!$H$3&lt;&gt;"",( INDEX('1.Clusters'!$C$6:$C$15,MATCH(C910,'1.Clusters'!$B$6:$B$15,0))+INDEX('1.Clusters'!$F$6:$F$15,MATCH(D910,'1.Clusters'!$E$6:$E$15,0))+INDEX('1.Clusters'!$I$6:$I$15,MATCH(E910,'1.Clusters'!$H$6:$H$15,0)))/3,( INDEX('1.Clusters'!$C$6:$C$15,MATCH(C910,'1.Clusters'!$B$6:$B$15,0))+INDEX('1.Clusters'!$F$6:$F$15,MATCH(D910,'1.Clusters'!$E$6:$E$15,0)))/2),3),"")</f>
        <v/>
      </c>
      <c r="Q910" s="79" t="str">
        <f t="shared" si="4"/>
        <v/>
      </c>
    </row>
    <row r="911" ht="15.0" customHeight="1">
      <c r="B911" s="87"/>
      <c r="C911" s="88"/>
      <c r="D911" s="88"/>
      <c r="E911" s="88"/>
      <c r="F911" s="89"/>
      <c r="G911" s="90"/>
      <c r="H911" s="91"/>
      <c r="I911" s="92"/>
      <c r="J911" s="93"/>
      <c r="K911" s="94"/>
      <c r="L911" s="95"/>
      <c r="M911" s="76">
        <f t="shared" si="1"/>
        <v>0</v>
      </c>
      <c r="N911" s="77" t="str">
        <f t="shared" si="2"/>
        <v/>
      </c>
      <c r="O911" s="78" t="str">
        <f t="shared" si="3"/>
        <v/>
      </c>
      <c r="P911" s="78" t="str">
        <f t="array" ref="P911">IFERROR(ROUND(IF('1.Clusters'!$H$3&lt;&gt;"",( INDEX('1.Clusters'!$C$6:$C$15,MATCH(C911,'1.Clusters'!$B$6:$B$15,0))+INDEX('1.Clusters'!$F$6:$F$15,MATCH(D911,'1.Clusters'!$E$6:$E$15,0))+INDEX('1.Clusters'!$I$6:$I$15,MATCH(E911,'1.Clusters'!$H$6:$H$15,0)))/3,( INDEX('1.Clusters'!$C$6:$C$15,MATCH(C911,'1.Clusters'!$B$6:$B$15,0))+INDEX('1.Clusters'!$F$6:$F$15,MATCH(D911,'1.Clusters'!$E$6:$E$15,0)))/2),3),"")</f>
        <v/>
      </c>
      <c r="Q911" s="79" t="str">
        <f t="shared" si="4"/>
        <v/>
      </c>
    </row>
    <row r="912" ht="15.0" customHeight="1">
      <c r="B912" s="87"/>
      <c r="C912" s="88"/>
      <c r="D912" s="88"/>
      <c r="E912" s="88"/>
      <c r="F912" s="89"/>
      <c r="G912" s="90"/>
      <c r="H912" s="91"/>
      <c r="I912" s="92"/>
      <c r="J912" s="93"/>
      <c r="K912" s="94"/>
      <c r="L912" s="95"/>
      <c r="M912" s="76">
        <f t="shared" si="1"/>
        <v>0</v>
      </c>
      <c r="N912" s="77" t="str">
        <f t="shared" si="2"/>
        <v/>
      </c>
      <c r="O912" s="78" t="str">
        <f t="shared" si="3"/>
        <v/>
      </c>
      <c r="P912" s="78" t="str">
        <f t="array" ref="P912">IFERROR(ROUND(IF('1.Clusters'!$H$3&lt;&gt;"",( INDEX('1.Clusters'!$C$6:$C$15,MATCH(C912,'1.Clusters'!$B$6:$B$15,0))+INDEX('1.Clusters'!$F$6:$F$15,MATCH(D912,'1.Clusters'!$E$6:$E$15,0))+INDEX('1.Clusters'!$I$6:$I$15,MATCH(E912,'1.Clusters'!$H$6:$H$15,0)))/3,( INDEX('1.Clusters'!$C$6:$C$15,MATCH(C912,'1.Clusters'!$B$6:$B$15,0))+INDEX('1.Clusters'!$F$6:$F$15,MATCH(D912,'1.Clusters'!$E$6:$E$15,0)))/2),3),"")</f>
        <v/>
      </c>
      <c r="Q912" s="79" t="str">
        <f t="shared" si="4"/>
        <v/>
      </c>
    </row>
    <row r="913" ht="15.0" customHeight="1">
      <c r="B913" s="87"/>
      <c r="C913" s="88"/>
      <c r="D913" s="88"/>
      <c r="E913" s="88"/>
      <c r="F913" s="89"/>
      <c r="G913" s="90"/>
      <c r="H913" s="91"/>
      <c r="I913" s="92"/>
      <c r="J913" s="93"/>
      <c r="K913" s="94"/>
      <c r="L913" s="95"/>
      <c r="M913" s="76">
        <f t="shared" si="1"/>
        <v>0</v>
      </c>
      <c r="N913" s="77" t="str">
        <f t="shared" si="2"/>
        <v/>
      </c>
      <c r="O913" s="78" t="str">
        <f t="shared" si="3"/>
        <v/>
      </c>
      <c r="P913" s="78" t="str">
        <f t="array" ref="P913">IFERROR(ROUND(IF('1.Clusters'!$H$3&lt;&gt;"",( INDEX('1.Clusters'!$C$6:$C$15,MATCH(C913,'1.Clusters'!$B$6:$B$15,0))+INDEX('1.Clusters'!$F$6:$F$15,MATCH(D913,'1.Clusters'!$E$6:$E$15,0))+INDEX('1.Clusters'!$I$6:$I$15,MATCH(E913,'1.Clusters'!$H$6:$H$15,0)))/3,( INDEX('1.Clusters'!$C$6:$C$15,MATCH(C913,'1.Clusters'!$B$6:$B$15,0))+INDEX('1.Clusters'!$F$6:$F$15,MATCH(D913,'1.Clusters'!$E$6:$E$15,0)))/2),3),"")</f>
        <v/>
      </c>
      <c r="Q913" s="79" t="str">
        <f t="shared" si="4"/>
        <v/>
      </c>
    </row>
    <row r="914" ht="15.0" customHeight="1">
      <c r="B914" s="87"/>
      <c r="C914" s="88"/>
      <c r="D914" s="88"/>
      <c r="E914" s="88"/>
      <c r="F914" s="89"/>
      <c r="G914" s="90"/>
      <c r="H914" s="91"/>
      <c r="I914" s="92"/>
      <c r="J914" s="93"/>
      <c r="K914" s="94"/>
      <c r="L914" s="95"/>
      <c r="M914" s="76">
        <f t="shared" si="1"/>
        <v>0</v>
      </c>
      <c r="N914" s="77" t="str">
        <f t="shared" si="2"/>
        <v/>
      </c>
      <c r="O914" s="78" t="str">
        <f t="shared" si="3"/>
        <v/>
      </c>
      <c r="P914" s="78" t="str">
        <f t="array" ref="P914">IFERROR(ROUND(IF('1.Clusters'!$H$3&lt;&gt;"",( INDEX('1.Clusters'!$C$6:$C$15,MATCH(C914,'1.Clusters'!$B$6:$B$15,0))+INDEX('1.Clusters'!$F$6:$F$15,MATCH(D914,'1.Clusters'!$E$6:$E$15,0))+INDEX('1.Clusters'!$I$6:$I$15,MATCH(E914,'1.Clusters'!$H$6:$H$15,0)))/3,( INDEX('1.Clusters'!$C$6:$C$15,MATCH(C914,'1.Clusters'!$B$6:$B$15,0))+INDEX('1.Clusters'!$F$6:$F$15,MATCH(D914,'1.Clusters'!$E$6:$E$15,0)))/2),3),"")</f>
        <v/>
      </c>
      <c r="Q914" s="79" t="str">
        <f t="shared" si="4"/>
        <v/>
      </c>
    </row>
    <row r="915" ht="15.0" customHeight="1">
      <c r="B915" s="87"/>
      <c r="C915" s="88"/>
      <c r="D915" s="88"/>
      <c r="E915" s="88"/>
      <c r="F915" s="89"/>
      <c r="G915" s="90"/>
      <c r="H915" s="91"/>
      <c r="I915" s="92"/>
      <c r="J915" s="93"/>
      <c r="K915" s="94"/>
      <c r="L915" s="95"/>
      <c r="M915" s="76">
        <f t="shared" si="1"/>
        <v>0</v>
      </c>
      <c r="N915" s="77" t="str">
        <f t="shared" si="2"/>
        <v/>
      </c>
      <c r="O915" s="78" t="str">
        <f t="shared" si="3"/>
        <v/>
      </c>
      <c r="P915" s="78" t="str">
        <f t="array" ref="P915">IFERROR(ROUND(IF('1.Clusters'!$H$3&lt;&gt;"",( INDEX('1.Clusters'!$C$6:$C$15,MATCH(C915,'1.Clusters'!$B$6:$B$15,0))+INDEX('1.Clusters'!$F$6:$F$15,MATCH(D915,'1.Clusters'!$E$6:$E$15,0))+INDEX('1.Clusters'!$I$6:$I$15,MATCH(E915,'1.Clusters'!$H$6:$H$15,0)))/3,( INDEX('1.Clusters'!$C$6:$C$15,MATCH(C915,'1.Clusters'!$B$6:$B$15,0))+INDEX('1.Clusters'!$F$6:$F$15,MATCH(D915,'1.Clusters'!$E$6:$E$15,0)))/2),3),"")</f>
        <v/>
      </c>
      <c r="Q915" s="79" t="str">
        <f t="shared" si="4"/>
        <v/>
      </c>
    </row>
    <row r="916" ht="15.0" customHeight="1">
      <c r="B916" s="87"/>
      <c r="C916" s="88"/>
      <c r="D916" s="88"/>
      <c r="E916" s="88"/>
      <c r="F916" s="89"/>
      <c r="G916" s="90"/>
      <c r="H916" s="91"/>
      <c r="I916" s="92"/>
      <c r="J916" s="93"/>
      <c r="K916" s="94"/>
      <c r="L916" s="95"/>
      <c r="M916" s="76">
        <f t="shared" si="1"/>
        <v>0</v>
      </c>
      <c r="N916" s="77" t="str">
        <f t="shared" si="2"/>
        <v/>
      </c>
      <c r="O916" s="78" t="str">
        <f t="shared" si="3"/>
        <v/>
      </c>
      <c r="P916" s="78" t="str">
        <f t="array" ref="P916">IFERROR(ROUND(IF('1.Clusters'!$H$3&lt;&gt;"",( INDEX('1.Clusters'!$C$6:$C$15,MATCH(C916,'1.Clusters'!$B$6:$B$15,0))+INDEX('1.Clusters'!$F$6:$F$15,MATCH(D916,'1.Clusters'!$E$6:$E$15,0))+INDEX('1.Clusters'!$I$6:$I$15,MATCH(E916,'1.Clusters'!$H$6:$H$15,0)))/3,( INDEX('1.Clusters'!$C$6:$C$15,MATCH(C916,'1.Clusters'!$B$6:$B$15,0))+INDEX('1.Clusters'!$F$6:$F$15,MATCH(D916,'1.Clusters'!$E$6:$E$15,0)))/2),3),"")</f>
        <v/>
      </c>
      <c r="Q916" s="79" t="str">
        <f t="shared" si="4"/>
        <v/>
      </c>
    </row>
    <row r="917" ht="15.0" customHeight="1">
      <c r="B917" s="87"/>
      <c r="C917" s="88"/>
      <c r="D917" s="88"/>
      <c r="E917" s="88"/>
      <c r="F917" s="89"/>
      <c r="G917" s="90"/>
      <c r="H917" s="91"/>
      <c r="I917" s="92"/>
      <c r="J917" s="93"/>
      <c r="K917" s="94"/>
      <c r="L917" s="95"/>
      <c r="M917" s="76">
        <f t="shared" si="1"/>
        <v>0</v>
      </c>
      <c r="N917" s="77" t="str">
        <f t="shared" si="2"/>
        <v/>
      </c>
      <c r="O917" s="78" t="str">
        <f t="shared" si="3"/>
        <v/>
      </c>
      <c r="P917" s="78" t="str">
        <f t="array" ref="P917">IFERROR(ROUND(IF('1.Clusters'!$H$3&lt;&gt;"",( INDEX('1.Clusters'!$C$6:$C$15,MATCH(C917,'1.Clusters'!$B$6:$B$15,0))+INDEX('1.Clusters'!$F$6:$F$15,MATCH(D917,'1.Clusters'!$E$6:$E$15,0))+INDEX('1.Clusters'!$I$6:$I$15,MATCH(E917,'1.Clusters'!$H$6:$H$15,0)))/3,( INDEX('1.Clusters'!$C$6:$C$15,MATCH(C917,'1.Clusters'!$B$6:$B$15,0))+INDEX('1.Clusters'!$F$6:$F$15,MATCH(D917,'1.Clusters'!$E$6:$E$15,0)))/2),3),"")</f>
        <v/>
      </c>
      <c r="Q917" s="79" t="str">
        <f t="shared" si="4"/>
        <v/>
      </c>
    </row>
    <row r="918" ht="15.0" customHeight="1">
      <c r="B918" s="87"/>
      <c r="C918" s="88"/>
      <c r="D918" s="88"/>
      <c r="E918" s="88"/>
      <c r="F918" s="89"/>
      <c r="G918" s="90"/>
      <c r="H918" s="91"/>
      <c r="I918" s="92"/>
      <c r="J918" s="93"/>
      <c r="K918" s="94"/>
      <c r="L918" s="95"/>
      <c r="M918" s="76">
        <f t="shared" si="1"/>
        <v>0</v>
      </c>
      <c r="N918" s="77" t="str">
        <f t="shared" si="2"/>
        <v/>
      </c>
      <c r="O918" s="78" t="str">
        <f t="shared" si="3"/>
        <v/>
      </c>
      <c r="P918" s="78" t="str">
        <f t="array" ref="P918">IFERROR(ROUND(IF('1.Clusters'!$H$3&lt;&gt;"",( INDEX('1.Clusters'!$C$6:$C$15,MATCH(C918,'1.Clusters'!$B$6:$B$15,0))+INDEX('1.Clusters'!$F$6:$F$15,MATCH(D918,'1.Clusters'!$E$6:$E$15,0))+INDEX('1.Clusters'!$I$6:$I$15,MATCH(E918,'1.Clusters'!$H$6:$H$15,0)))/3,( INDEX('1.Clusters'!$C$6:$C$15,MATCH(C918,'1.Clusters'!$B$6:$B$15,0))+INDEX('1.Clusters'!$F$6:$F$15,MATCH(D918,'1.Clusters'!$E$6:$E$15,0)))/2),3),"")</f>
        <v/>
      </c>
      <c r="Q918" s="79" t="str">
        <f t="shared" si="4"/>
        <v/>
      </c>
    </row>
    <row r="919" ht="15.0" customHeight="1">
      <c r="B919" s="87"/>
      <c r="C919" s="88"/>
      <c r="D919" s="88"/>
      <c r="E919" s="88"/>
      <c r="F919" s="89"/>
      <c r="G919" s="90"/>
      <c r="H919" s="91"/>
      <c r="I919" s="92"/>
      <c r="J919" s="93"/>
      <c r="K919" s="94"/>
      <c r="L919" s="95"/>
      <c r="M919" s="76">
        <f t="shared" si="1"/>
        <v>0</v>
      </c>
      <c r="N919" s="77" t="str">
        <f t="shared" si="2"/>
        <v/>
      </c>
      <c r="O919" s="78" t="str">
        <f t="shared" si="3"/>
        <v/>
      </c>
      <c r="P919" s="78" t="str">
        <f t="array" ref="P919">IFERROR(ROUND(IF('1.Clusters'!$H$3&lt;&gt;"",( INDEX('1.Clusters'!$C$6:$C$15,MATCH(C919,'1.Clusters'!$B$6:$B$15,0))+INDEX('1.Clusters'!$F$6:$F$15,MATCH(D919,'1.Clusters'!$E$6:$E$15,0))+INDEX('1.Clusters'!$I$6:$I$15,MATCH(E919,'1.Clusters'!$H$6:$H$15,0)))/3,( INDEX('1.Clusters'!$C$6:$C$15,MATCH(C919,'1.Clusters'!$B$6:$B$15,0))+INDEX('1.Clusters'!$F$6:$F$15,MATCH(D919,'1.Clusters'!$E$6:$E$15,0)))/2),3),"")</f>
        <v/>
      </c>
      <c r="Q919" s="79" t="str">
        <f t="shared" si="4"/>
        <v/>
      </c>
    </row>
    <row r="920" ht="15.0" customHeight="1">
      <c r="B920" s="87"/>
      <c r="C920" s="88"/>
      <c r="D920" s="88"/>
      <c r="E920" s="88"/>
      <c r="F920" s="89"/>
      <c r="G920" s="90"/>
      <c r="H920" s="91"/>
      <c r="I920" s="92"/>
      <c r="J920" s="93"/>
      <c r="K920" s="94"/>
      <c r="L920" s="95"/>
      <c r="M920" s="76">
        <f t="shared" si="1"/>
        <v>0</v>
      </c>
      <c r="N920" s="77" t="str">
        <f t="shared" si="2"/>
        <v/>
      </c>
      <c r="O920" s="78" t="str">
        <f t="shared" si="3"/>
        <v/>
      </c>
      <c r="P920" s="78" t="str">
        <f t="array" ref="P920">IFERROR(ROUND(IF('1.Clusters'!$H$3&lt;&gt;"",( INDEX('1.Clusters'!$C$6:$C$15,MATCH(C920,'1.Clusters'!$B$6:$B$15,0))+INDEX('1.Clusters'!$F$6:$F$15,MATCH(D920,'1.Clusters'!$E$6:$E$15,0))+INDEX('1.Clusters'!$I$6:$I$15,MATCH(E920,'1.Clusters'!$H$6:$H$15,0)))/3,( INDEX('1.Clusters'!$C$6:$C$15,MATCH(C920,'1.Clusters'!$B$6:$B$15,0))+INDEX('1.Clusters'!$F$6:$F$15,MATCH(D920,'1.Clusters'!$E$6:$E$15,0)))/2),3),"")</f>
        <v/>
      </c>
      <c r="Q920" s="79" t="str">
        <f t="shared" si="4"/>
        <v/>
      </c>
    </row>
    <row r="921" ht="15.0" customHeight="1">
      <c r="B921" s="87"/>
      <c r="C921" s="88"/>
      <c r="D921" s="88"/>
      <c r="E921" s="88"/>
      <c r="F921" s="89"/>
      <c r="G921" s="90"/>
      <c r="H921" s="91"/>
      <c r="I921" s="92"/>
      <c r="J921" s="93"/>
      <c r="K921" s="94"/>
      <c r="L921" s="95"/>
      <c r="M921" s="76">
        <f t="shared" si="1"/>
        <v>0</v>
      </c>
      <c r="N921" s="77" t="str">
        <f t="shared" si="2"/>
        <v/>
      </c>
      <c r="O921" s="78" t="str">
        <f t="shared" si="3"/>
        <v/>
      </c>
      <c r="P921" s="78" t="str">
        <f t="array" ref="P921">IFERROR(ROUND(IF('1.Clusters'!$H$3&lt;&gt;"",( INDEX('1.Clusters'!$C$6:$C$15,MATCH(C921,'1.Clusters'!$B$6:$B$15,0))+INDEX('1.Clusters'!$F$6:$F$15,MATCH(D921,'1.Clusters'!$E$6:$E$15,0))+INDEX('1.Clusters'!$I$6:$I$15,MATCH(E921,'1.Clusters'!$H$6:$H$15,0)))/3,( INDEX('1.Clusters'!$C$6:$C$15,MATCH(C921,'1.Clusters'!$B$6:$B$15,0))+INDEX('1.Clusters'!$F$6:$F$15,MATCH(D921,'1.Clusters'!$E$6:$E$15,0)))/2),3),"")</f>
        <v/>
      </c>
      <c r="Q921" s="79" t="str">
        <f t="shared" si="4"/>
        <v/>
      </c>
    </row>
    <row r="922" ht="15.0" customHeight="1">
      <c r="B922" s="87"/>
      <c r="C922" s="88"/>
      <c r="D922" s="88"/>
      <c r="E922" s="88"/>
      <c r="F922" s="89"/>
      <c r="G922" s="90"/>
      <c r="H922" s="91"/>
      <c r="I922" s="92"/>
      <c r="J922" s="93"/>
      <c r="K922" s="94"/>
      <c r="L922" s="95"/>
      <c r="M922" s="76">
        <f t="shared" si="1"/>
        <v>0</v>
      </c>
      <c r="N922" s="77" t="str">
        <f t="shared" si="2"/>
        <v/>
      </c>
      <c r="O922" s="78" t="str">
        <f t="shared" si="3"/>
        <v/>
      </c>
      <c r="P922" s="78" t="str">
        <f t="array" ref="P922">IFERROR(ROUND(IF('1.Clusters'!$H$3&lt;&gt;"",( INDEX('1.Clusters'!$C$6:$C$15,MATCH(C922,'1.Clusters'!$B$6:$B$15,0))+INDEX('1.Clusters'!$F$6:$F$15,MATCH(D922,'1.Clusters'!$E$6:$E$15,0))+INDEX('1.Clusters'!$I$6:$I$15,MATCH(E922,'1.Clusters'!$H$6:$H$15,0)))/3,( INDEX('1.Clusters'!$C$6:$C$15,MATCH(C922,'1.Clusters'!$B$6:$B$15,0))+INDEX('1.Clusters'!$F$6:$F$15,MATCH(D922,'1.Clusters'!$E$6:$E$15,0)))/2),3),"")</f>
        <v/>
      </c>
      <c r="Q922" s="79" t="str">
        <f t="shared" si="4"/>
        <v/>
      </c>
    </row>
    <row r="923" ht="15.0" customHeight="1">
      <c r="B923" s="87"/>
      <c r="C923" s="88"/>
      <c r="D923" s="88"/>
      <c r="E923" s="88"/>
      <c r="F923" s="89"/>
      <c r="G923" s="90"/>
      <c r="H923" s="91"/>
      <c r="I923" s="92"/>
      <c r="J923" s="93"/>
      <c r="K923" s="94"/>
      <c r="L923" s="95"/>
      <c r="M923" s="76">
        <f t="shared" si="1"/>
        <v>0</v>
      </c>
      <c r="N923" s="77" t="str">
        <f t="shared" si="2"/>
        <v/>
      </c>
      <c r="O923" s="78" t="str">
        <f t="shared" si="3"/>
        <v/>
      </c>
      <c r="P923" s="78" t="str">
        <f t="array" ref="P923">IFERROR(ROUND(IF('1.Clusters'!$H$3&lt;&gt;"",( INDEX('1.Clusters'!$C$6:$C$15,MATCH(C923,'1.Clusters'!$B$6:$B$15,0))+INDEX('1.Clusters'!$F$6:$F$15,MATCH(D923,'1.Clusters'!$E$6:$E$15,0))+INDEX('1.Clusters'!$I$6:$I$15,MATCH(E923,'1.Clusters'!$H$6:$H$15,0)))/3,( INDEX('1.Clusters'!$C$6:$C$15,MATCH(C923,'1.Clusters'!$B$6:$B$15,0))+INDEX('1.Clusters'!$F$6:$F$15,MATCH(D923,'1.Clusters'!$E$6:$E$15,0)))/2),3),"")</f>
        <v/>
      </c>
      <c r="Q923" s="79" t="str">
        <f t="shared" si="4"/>
        <v/>
      </c>
    </row>
    <row r="924" ht="15.0" customHeight="1">
      <c r="B924" s="87"/>
      <c r="C924" s="88"/>
      <c r="D924" s="88"/>
      <c r="E924" s="88"/>
      <c r="F924" s="89"/>
      <c r="G924" s="90"/>
      <c r="H924" s="91"/>
      <c r="I924" s="92"/>
      <c r="J924" s="93"/>
      <c r="K924" s="94"/>
      <c r="L924" s="95"/>
      <c r="M924" s="76">
        <f t="shared" si="1"/>
        <v>0</v>
      </c>
      <c r="N924" s="77" t="str">
        <f t="shared" si="2"/>
        <v/>
      </c>
      <c r="O924" s="78" t="str">
        <f t="shared" si="3"/>
        <v/>
      </c>
      <c r="P924" s="78" t="str">
        <f t="array" ref="P924">IFERROR(ROUND(IF('1.Clusters'!$H$3&lt;&gt;"",( INDEX('1.Clusters'!$C$6:$C$15,MATCH(C924,'1.Clusters'!$B$6:$B$15,0))+INDEX('1.Clusters'!$F$6:$F$15,MATCH(D924,'1.Clusters'!$E$6:$E$15,0))+INDEX('1.Clusters'!$I$6:$I$15,MATCH(E924,'1.Clusters'!$H$6:$H$15,0)))/3,( INDEX('1.Clusters'!$C$6:$C$15,MATCH(C924,'1.Clusters'!$B$6:$B$15,0))+INDEX('1.Clusters'!$F$6:$F$15,MATCH(D924,'1.Clusters'!$E$6:$E$15,0)))/2),3),"")</f>
        <v/>
      </c>
      <c r="Q924" s="79" t="str">
        <f t="shared" si="4"/>
        <v/>
      </c>
    </row>
    <row r="925" ht="15.0" customHeight="1">
      <c r="B925" s="87"/>
      <c r="C925" s="88"/>
      <c r="D925" s="88"/>
      <c r="E925" s="88"/>
      <c r="F925" s="89"/>
      <c r="G925" s="90"/>
      <c r="H925" s="91"/>
      <c r="I925" s="92"/>
      <c r="J925" s="93"/>
      <c r="K925" s="94"/>
      <c r="L925" s="95"/>
      <c r="M925" s="76">
        <f t="shared" si="1"/>
        <v>0</v>
      </c>
      <c r="N925" s="77" t="str">
        <f t="shared" si="2"/>
        <v/>
      </c>
      <c r="O925" s="78" t="str">
        <f t="shared" si="3"/>
        <v/>
      </c>
      <c r="P925" s="78" t="str">
        <f t="array" ref="P925">IFERROR(ROUND(IF('1.Clusters'!$H$3&lt;&gt;"",( INDEX('1.Clusters'!$C$6:$C$15,MATCH(C925,'1.Clusters'!$B$6:$B$15,0))+INDEX('1.Clusters'!$F$6:$F$15,MATCH(D925,'1.Clusters'!$E$6:$E$15,0))+INDEX('1.Clusters'!$I$6:$I$15,MATCH(E925,'1.Clusters'!$H$6:$H$15,0)))/3,( INDEX('1.Clusters'!$C$6:$C$15,MATCH(C925,'1.Clusters'!$B$6:$B$15,0))+INDEX('1.Clusters'!$F$6:$F$15,MATCH(D925,'1.Clusters'!$E$6:$E$15,0)))/2),3),"")</f>
        <v/>
      </c>
      <c r="Q925" s="79" t="str">
        <f t="shared" si="4"/>
        <v/>
      </c>
    </row>
    <row r="926" ht="15.0" customHeight="1">
      <c r="B926" s="87"/>
      <c r="C926" s="88"/>
      <c r="D926" s="88"/>
      <c r="E926" s="88"/>
      <c r="F926" s="89"/>
      <c r="G926" s="90"/>
      <c r="H926" s="91"/>
      <c r="I926" s="92"/>
      <c r="J926" s="93"/>
      <c r="K926" s="94"/>
      <c r="L926" s="95"/>
      <c r="M926" s="76">
        <f t="shared" si="1"/>
        <v>0</v>
      </c>
      <c r="N926" s="77" t="str">
        <f t="shared" si="2"/>
        <v/>
      </c>
      <c r="O926" s="78" t="str">
        <f t="shared" si="3"/>
        <v/>
      </c>
      <c r="P926" s="78" t="str">
        <f t="array" ref="P926">IFERROR(ROUND(IF('1.Clusters'!$H$3&lt;&gt;"",( INDEX('1.Clusters'!$C$6:$C$15,MATCH(C926,'1.Clusters'!$B$6:$B$15,0))+INDEX('1.Clusters'!$F$6:$F$15,MATCH(D926,'1.Clusters'!$E$6:$E$15,0))+INDEX('1.Clusters'!$I$6:$I$15,MATCH(E926,'1.Clusters'!$H$6:$H$15,0)))/3,( INDEX('1.Clusters'!$C$6:$C$15,MATCH(C926,'1.Clusters'!$B$6:$B$15,0))+INDEX('1.Clusters'!$F$6:$F$15,MATCH(D926,'1.Clusters'!$E$6:$E$15,0)))/2),3),"")</f>
        <v/>
      </c>
      <c r="Q926" s="79" t="str">
        <f t="shared" si="4"/>
        <v/>
      </c>
    </row>
    <row r="927" ht="15.0" customHeight="1">
      <c r="B927" s="87"/>
      <c r="C927" s="88"/>
      <c r="D927" s="88"/>
      <c r="E927" s="88"/>
      <c r="F927" s="89"/>
      <c r="G927" s="90"/>
      <c r="H927" s="91"/>
      <c r="I927" s="92"/>
      <c r="J927" s="93"/>
      <c r="K927" s="94"/>
      <c r="L927" s="95"/>
      <c r="M927" s="76">
        <f t="shared" si="1"/>
        <v>0</v>
      </c>
      <c r="N927" s="77" t="str">
        <f t="shared" si="2"/>
        <v/>
      </c>
      <c r="O927" s="78" t="str">
        <f t="shared" si="3"/>
        <v/>
      </c>
      <c r="P927" s="78" t="str">
        <f t="array" ref="P927">IFERROR(ROUND(IF('1.Clusters'!$H$3&lt;&gt;"",( INDEX('1.Clusters'!$C$6:$C$15,MATCH(C927,'1.Clusters'!$B$6:$B$15,0))+INDEX('1.Clusters'!$F$6:$F$15,MATCH(D927,'1.Clusters'!$E$6:$E$15,0))+INDEX('1.Clusters'!$I$6:$I$15,MATCH(E927,'1.Clusters'!$H$6:$H$15,0)))/3,( INDEX('1.Clusters'!$C$6:$C$15,MATCH(C927,'1.Clusters'!$B$6:$B$15,0))+INDEX('1.Clusters'!$F$6:$F$15,MATCH(D927,'1.Clusters'!$E$6:$E$15,0)))/2),3),"")</f>
        <v/>
      </c>
      <c r="Q927" s="79" t="str">
        <f t="shared" si="4"/>
        <v/>
      </c>
    </row>
    <row r="928" ht="15.0" customHeight="1">
      <c r="B928" s="87"/>
      <c r="C928" s="88"/>
      <c r="D928" s="88"/>
      <c r="E928" s="88"/>
      <c r="F928" s="89"/>
      <c r="G928" s="90"/>
      <c r="H928" s="91"/>
      <c r="I928" s="92"/>
      <c r="J928" s="93"/>
      <c r="K928" s="94"/>
      <c r="L928" s="95"/>
      <c r="M928" s="76">
        <f t="shared" si="1"/>
        <v>0</v>
      </c>
      <c r="N928" s="77" t="str">
        <f t="shared" si="2"/>
        <v/>
      </c>
      <c r="O928" s="78" t="str">
        <f t="shared" si="3"/>
        <v/>
      </c>
      <c r="P928" s="78" t="str">
        <f t="array" ref="P928">IFERROR(ROUND(IF('1.Clusters'!$H$3&lt;&gt;"",( INDEX('1.Clusters'!$C$6:$C$15,MATCH(C928,'1.Clusters'!$B$6:$B$15,0))+INDEX('1.Clusters'!$F$6:$F$15,MATCH(D928,'1.Clusters'!$E$6:$E$15,0))+INDEX('1.Clusters'!$I$6:$I$15,MATCH(E928,'1.Clusters'!$H$6:$H$15,0)))/3,( INDEX('1.Clusters'!$C$6:$C$15,MATCH(C928,'1.Clusters'!$B$6:$B$15,0))+INDEX('1.Clusters'!$F$6:$F$15,MATCH(D928,'1.Clusters'!$E$6:$E$15,0)))/2),3),"")</f>
        <v/>
      </c>
      <c r="Q928" s="79" t="str">
        <f t="shared" si="4"/>
        <v/>
      </c>
    </row>
    <row r="929" ht="15.0" customHeight="1">
      <c r="B929" s="87"/>
      <c r="C929" s="88"/>
      <c r="D929" s="88"/>
      <c r="E929" s="88"/>
      <c r="F929" s="89"/>
      <c r="G929" s="90"/>
      <c r="H929" s="91"/>
      <c r="I929" s="92"/>
      <c r="J929" s="93"/>
      <c r="K929" s="94"/>
      <c r="L929" s="95"/>
      <c r="M929" s="76">
        <f t="shared" si="1"/>
        <v>0</v>
      </c>
      <c r="N929" s="77" t="str">
        <f t="shared" si="2"/>
        <v/>
      </c>
      <c r="O929" s="78" t="str">
        <f t="shared" si="3"/>
        <v/>
      </c>
      <c r="P929" s="78" t="str">
        <f t="array" ref="P929">IFERROR(ROUND(IF('1.Clusters'!$H$3&lt;&gt;"",( INDEX('1.Clusters'!$C$6:$C$15,MATCH(C929,'1.Clusters'!$B$6:$B$15,0))+INDEX('1.Clusters'!$F$6:$F$15,MATCH(D929,'1.Clusters'!$E$6:$E$15,0))+INDEX('1.Clusters'!$I$6:$I$15,MATCH(E929,'1.Clusters'!$H$6:$H$15,0)))/3,( INDEX('1.Clusters'!$C$6:$C$15,MATCH(C929,'1.Clusters'!$B$6:$B$15,0))+INDEX('1.Clusters'!$F$6:$F$15,MATCH(D929,'1.Clusters'!$E$6:$E$15,0)))/2),3),"")</f>
        <v/>
      </c>
      <c r="Q929" s="79" t="str">
        <f t="shared" si="4"/>
        <v/>
      </c>
    </row>
    <row r="930" ht="15.0" customHeight="1">
      <c r="B930" s="87"/>
      <c r="C930" s="88"/>
      <c r="D930" s="88"/>
      <c r="E930" s="88"/>
      <c r="F930" s="89"/>
      <c r="G930" s="90"/>
      <c r="H930" s="91"/>
      <c r="I930" s="92"/>
      <c r="J930" s="93"/>
      <c r="K930" s="94"/>
      <c r="L930" s="95"/>
      <c r="M930" s="76">
        <f t="shared" si="1"/>
        <v>0</v>
      </c>
      <c r="N930" s="77" t="str">
        <f t="shared" si="2"/>
        <v/>
      </c>
      <c r="O930" s="78" t="str">
        <f t="shared" si="3"/>
        <v/>
      </c>
      <c r="P930" s="78" t="str">
        <f t="array" ref="P930">IFERROR(ROUND(IF('1.Clusters'!$H$3&lt;&gt;"",( INDEX('1.Clusters'!$C$6:$C$15,MATCH(C930,'1.Clusters'!$B$6:$B$15,0))+INDEX('1.Clusters'!$F$6:$F$15,MATCH(D930,'1.Clusters'!$E$6:$E$15,0))+INDEX('1.Clusters'!$I$6:$I$15,MATCH(E930,'1.Clusters'!$H$6:$H$15,0)))/3,( INDEX('1.Clusters'!$C$6:$C$15,MATCH(C930,'1.Clusters'!$B$6:$B$15,0))+INDEX('1.Clusters'!$F$6:$F$15,MATCH(D930,'1.Clusters'!$E$6:$E$15,0)))/2),3),"")</f>
        <v/>
      </c>
      <c r="Q930" s="79" t="str">
        <f t="shared" si="4"/>
        <v/>
      </c>
    </row>
    <row r="931" ht="15.0" customHeight="1">
      <c r="B931" s="87"/>
      <c r="C931" s="88"/>
      <c r="D931" s="88"/>
      <c r="E931" s="88"/>
      <c r="F931" s="89"/>
      <c r="G931" s="90"/>
      <c r="H931" s="91"/>
      <c r="I931" s="92"/>
      <c r="J931" s="93"/>
      <c r="K931" s="94"/>
      <c r="L931" s="95"/>
      <c r="M931" s="76">
        <f t="shared" si="1"/>
        <v>0</v>
      </c>
      <c r="N931" s="77" t="str">
        <f t="shared" si="2"/>
        <v/>
      </c>
      <c r="O931" s="78" t="str">
        <f t="shared" si="3"/>
        <v/>
      </c>
      <c r="P931" s="78" t="str">
        <f t="array" ref="P931">IFERROR(ROUND(IF('1.Clusters'!$H$3&lt;&gt;"",( INDEX('1.Clusters'!$C$6:$C$15,MATCH(C931,'1.Clusters'!$B$6:$B$15,0))+INDEX('1.Clusters'!$F$6:$F$15,MATCH(D931,'1.Clusters'!$E$6:$E$15,0))+INDEX('1.Clusters'!$I$6:$I$15,MATCH(E931,'1.Clusters'!$H$6:$H$15,0)))/3,( INDEX('1.Clusters'!$C$6:$C$15,MATCH(C931,'1.Clusters'!$B$6:$B$15,0))+INDEX('1.Clusters'!$F$6:$F$15,MATCH(D931,'1.Clusters'!$E$6:$E$15,0)))/2),3),"")</f>
        <v/>
      </c>
      <c r="Q931" s="79" t="str">
        <f t="shared" si="4"/>
        <v/>
      </c>
    </row>
    <row r="932" ht="15.0" customHeight="1">
      <c r="B932" s="87"/>
      <c r="C932" s="88"/>
      <c r="D932" s="88"/>
      <c r="E932" s="88"/>
      <c r="F932" s="89"/>
      <c r="G932" s="90"/>
      <c r="H932" s="91"/>
      <c r="I932" s="92"/>
      <c r="J932" s="93"/>
      <c r="K932" s="94"/>
      <c r="L932" s="95"/>
      <c r="M932" s="76">
        <f t="shared" si="1"/>
        <v>0</v>
      </c>
      <c r="N932" s="77" t="str">
        <f t="shared" si="2"/>
        <v/>
      </c>
      <c r="O932" s="78" t="str">
        <f t="shared" si="3"/>
        <v/>
      </c>
      <c r="P932" s="78" t="str">
        <f t="array" ref="P932">IFERROR(ROUND(IF('1.Clusters'!$H$3&lt;&gt;"",( INDEX('1.Clusters'!$C$6:$C$15,MATCH(C932,'1.Clusters'!$B$6:$B$15,0))+INDEX('1.Clusters'!$F$6:$F$15,MATCH(D932,'1.Clusters'!$E$6:$E$15,0))+INDEX('1.Clusters'!$I$6:$I$15,MATCH(E932,'1.Clusters'!$H$6:$H$15,0)))/3,( INDEX('1.Clusters'!$C$6:$C$15,MATCH(C932,'1.Clusters'!$B$6:$B$15,0))+INDEX('1.Clusters'!$F$6:$F$15,MATCH(D932,'1.Clusters'!$E$6:$E$15,0)))/2),3),"")</f>
        <v/>
      </c>
      <c r="Q932" s="79" t="str">
        <f t="shared" si="4"/>
        <v/>
      </c>
    </row>
    <row r="933" ht="15.0" customHeight="1">
      <c r="B933" s="87"/>
      <c r="C933" s="88"/>
      <c r="D933" s="88"/>
      <c r="E933" s="88"/>
      <c r="F933" s="89"/>
      <c r="G933" s="90"/>
      <c r="H933" s="91"/>
      <c r="I933" s="92"/>
      <c r="J933" s="93"/>
      <c r="K933" s="94"/>
      <c r="L933" s="95"/>
      <c r="M933" s="76">
        <f t="shared" si="1"/>
        <v>0</v>
      </c>
      <c r="N933" s="77" t="str">
        <f t="shared" si="2"/>
        <v/>
      </c>
      <c r="O933" s="78" t="str">
        <f t="shared" si="3"/>
        <v/>
      </c>
      <c r="P933" s="78" t="str">
        <f t="array" ref="P933">IFERROR(ROUND(IF('1.Clusters'!$H$3&lt;&gt;"",( INDEX('1.Clusters'!$C$6:$C$15,MATCH(C933,'1.Clusters'!$B$6:$B$15,0))+INDEX('1.Clusters'!$F$6:$F$15,MATCH(D933,'1.Clusters'!$E$6:$E$15,0))+INDEX('1.Clusters'!$I$6:$I$15,MATCH(E933,'1.Clusters'!$H$6:$H$15,0)))/3,( INDEX('1.Clusters'!$C$6:$C$15,MATCH(C933,'1.Clusters'!$B$6:$B$15,0))+INDEX('1.Clusters'!$F$6:$F$15,MATCH(D933,'1.Clusters'!$E$6:$E$15,0)))/2),3),"")</f>
        <v/>
      </c>
      <c r="Q933" s="79" t="str">
        <f t="shared" si="4"/>
        <v/>
      </c>
    </row>
    <row r="934" ht="15.0" customHeight="1">
      <c r="B934" s="87"/>
      <c r="C934" s="88"/>
      <c r="D934" s="88"/>
      <c r="E934" s="88"/>
      <c r="F934" s="89"/>
      <c r="G934" s="90"/>
      <c r="H934" s="91"/>
      <c r="I934" s="92"/>
      <c r="J934" s="93"/>
      <c r="K934" s="94"/>
      <c r="L934" s="95"/>
      <c r="M934" s="76">
        <f t="shared" si="1"/>
        <v>0</v>
      </c>
      <c r="N934" s="77" t="str">
        <f t="shared" si="2"/>
        <v/>
      </c>
      <c r="O934" s="78" t="str">
        <f t="shared" si="3"/>
        <v/>
      </c>
      <c r="P934" s="78" t="str">
        <f t="array" ref="P934">IFERROR(ROUND(IF('1.Clusters'!$H$3&lt;&gt;"",( INDEX('1.Clusters'!$C$6:$C$15,MATCH(C934,'1.Clusters'!$B$6:$B$15,0))+INDEX('1.Clusters'!$F$6:$F$15,MATCH(D934,'1.Clusters'!$E$6:$E$15,0))+INDEX('1.Clusters'!$I$6:$I$15,MATCH(E934,'1.Clusters'!$H$6:$H$15,0)))/3,( INDEX('1.Clusters'!$C$6:$C$15,MATCH(C934,'1.Clusters'!$B$6:$B$15,0))+INDEX('1.Clusters'!$F$6:$F$15,MATCH(D934,'1.Clusters'!$E$6:$E$15,0)))/2),3),"")</f>
        <v/>
      </c>
      <c r="Q934" s="79" t="str">
        <f t="shared" si="4"/>
        <v/>
      </c>
    </row>
    <row r="935" ht="15.0" customHeight="1">
      <c r="B935" s="87"/>
      <c r="C935" s="88"/>
      <c r="D935" s="88"/>
      <c r="E935" s="88"/>
      <c r="F935" s="89"/>
      <c r="G935" s="90"/>
      <c r="H935" s="91"/>
      <c r="I935" s="92"/>
      <c r="J935" s="93"/>
      <c r="K935" s="94"/>
      <c r="L935" s="95"/>
      <c r="M935" s="76">
        <f t="shared" si="1"/>
        <v>0</v>
      </c>
      <c r="N935" s="77" t="str">
        <f t="shared" si="2"/>
        <v/>
      </c>
      <c r="O935" s="78" t="str">
        <f t="shared" si="3"/>
        <v/>
      </c>
      <c r="P935" s="78" t="str">
        <f t="array" ref="P935">IFERROR(ROUND(IF('1.Clusters'!$H$3&lt;&gt;"",( INDEX('1.Clusters'!$C$6:$C$15,MATCH(C935,'1.Clusters'!$B$6:$B$15,0))+INDEX('1.Clusters'!$F$6:$F$15,MATCH(D935,'1.Clusters'!$E$6:$E$15,0))+INDEX('1.Clusters'!$I$6:$I$15,MATCH(E935,'1.Clusters'!$H$6:$H$15,0)))/3,( INDEX('1.Clusters'!$C$6:$C$15,MATCH(C935,'1.Clusters'!$B$6:$B$15,0))+INDEX('1.Clusters'!$F$6:$F$15,MATCH(D935,'1.Clusters'!$E$6:$E$15,0)))/2),3),"")</f>
        <v/>
      </c>
      <c r="Q935" s="79" t="str">
        <f t="shared" si="4"/>
        <v/>
      </c>
    </row>
    <row r="936" ht="15.0" customHeight="1">
      <c r="B936" s="87"/>
      <c r="C936" s="88"/>
      <c r="D936" s="88"/>
      <c r="E936" s="88"/>
      <c r="F936" s="89"/>
      <c r="G936" s="90"/>
      <c r="H936" s="91"/>
      <c r="I936" s="92"/>
      <c r="J936" s="93"/>
      <c r="K936" s="94"/>
      <c r="L936" s="95"/>
      <c r="M936" s="76">
        <f t="shared" si="1"/>
        <v>0</v>
      </c>
      <c r="N936" s="77" t="str">
        <f t="shared" si="2"/>
        <v/>
      </c>
      <c r="O936" s="78" t="str">
        <f t="shared" si="3"/>
        <v/>
      </c>
      <c r="P936" s="78" t="str">
        <f t="array" ref="P936">IFERROR(ROUND(IF('1.Clusters'!$H$3&lt;&gt;"",( INDEX('1.Clusters'!$C$6:$C$15,MATCH(C936,'1.Clusters'!$B$6:$B$15,0))+INDEX('1.Clusters'!$F$6:$F$15,MATCH(D936,'1.Clusters'!$E$6:$E$15,0))+INDEX('1.Clusters'!$I$6:$I$15,MATCH(E936,'1.Clusters'!$H$6:$H$15,0)))/3,( INDEX('1.Clusters'!$C$6:$C$15,MATCH(C936,'1.Clusters'!$B$6:$B$15,0))+INDEX('1.Clusters'!$F$6:$F$15,MATCH(D936,'1.Clusters'!$E$6:$E$15,0)))/2),3),"")</f>
        <v/>
      </c>
      <c r="Q936" s="79" t="str">
        <f t="shared" si="4"/>
        <v/>
      </c>
    </row>
    <row r="937" ht="15.0" customHeight="1">
      <c r="B937" s="87"/>
      <c r="C937" s="88"/>
      <c r="D937" s="88"/>
      <c r="E937" s="88"/>
      <c r="F937" s="89"/>
      <c r="G937" s="90"/>
      <c r="H937" s="91"/>
      <c r="I937" s="92"/>
      <c r="J937" s="93"/>
      <c r="K937" s="94"/>
      <c r="L937" s="95"/>
      <c r="M937" s="76">
        <f t="shared" si="1"/>
        <v>0</v>
      </c>
      <c r="N937" s="77" t="str">
        <f t="shared" si="2"/>
        <v/>
      </c>
      <c r="O937" s="78" t="str">
        <f t="shared" si="3"/>
        <v/>
      </c>
      <c r="P937" s="78" t="str">
        <f t="array" ref="P937">IFERROR(ROUND(IF('1.Clusters'!$H$3&lt;&gt;"",( INDEX('1.Clusters'!$C$6:$C$15,MATCH(C937,'1.Clusters'!$B$6:$B$15,0))+INDEX('1.Clusters'!$F$6:$F$15,MATCH(D937,'1.Clusters'!$E$6:$E$15,0))+INDEX('1.Clusters'!$I$6:$I$15,MATCH(E937,'1.Clusters'!$H$6:$H$15,0)))/3,( INDEX('1.Clusters'!$C$6:$C$15,MATCH(C937,'1.Clusters'!$B$6:$B$15,0))+INDEX('1.Clusters'!$F$6:$F$15,MATCH(D937,'1.Clusters'!$E$6:$E$15,0)))/2),3),"")</f>
        <v/>
      </c>
      <c r="Q937" s="79" t="str">
        <f t="shared" si="4"/>
        <v/>
      </c>
    </row>
    <row r="938" ht="15.0" customHeight="1">
      <c r="B938" s="87"/>
      <c r="C938" s="88"/>
      <c r="D938" s="88"/>
      <c r="E938" s="88"/>
      <c r="F938" s="89"/>
      <c r="G938" s="90"/>
      <c r="H938" s="91"/>
      <c r="I938" s="92"/>
      <c r="J938" s="93"/>
      <c r="K938" s="94"/>
      <c r="L938" s="95"/>
      <c r="M938" s="76">
        <f t="shared" si="1"/>
        <v>0</v>
      </c>
      <c r="N938" s="77" t="str">
        <f t="shared" si="2"/>
        <v/>
      </c>
      <c r="O938" s="78" t="str">
        <f t="shared" si="3"/>
        <v/>
      </c>
      <c r="P938" s="78" t="str">
        <f t="array" ref="P938">IFERROR(ROUND(IF('1.Clusters'!$H$3&lt;&gt;"",( INDEX('1.Clusters'!$C$6:$C$15,MATCH(C938,'1.Clusters'!$B$6:$B$15,0))+INDEX('1.Clusters'!$F$6:$F$15,MATCH(D938,'1.Clusters'!$E$6:$E$15,0))+INDEX('1.Clusters'!$I$6:$I$15,MATCH(E938,'1.Clusters'!$H$6:$H$15,0)))/3,( INDEX('1.Clusters'!$C$6:$C$15,MATCH(C938,'1.Clusters'!$B$6:$B$15,0))+INDEX('1.Clusters'!$F$6:$F$15,MATCH(D938,'1.Clusters'!$E$6:$E$15,0)))/2),3),"")</f>
        <v/>
      </c>
      <c r="Q938" s="79" t="str">
        <f t="shared" si="4"/>
        <v/>
      </c>
    </row>
    <row r="939" ht="15.0" customHeight="1">
      <c r="B939" s="87"/>
      <c r="C939" s="88"/>
      <c r="D939" s="88"/>
      <c r="E939" s="88"/>
      <c r="F939" s="89"/>
      <c r="G939" s="90"/>
      <c r="H939" s="91"/>
      <c r="I939" s="92"/>
      <c r="J939" s="93"/>
      <c r="K939" s="94"/>
      <c r="L939" s="95"/>
      <c r="M939" s="76">
        <f t="shared" si="1"/>
        <v>0</v>
      </c>
      <c r="N939" s="77" t="str">
        <f t="shared" si="2"/>
        <v/>
      </c>
      <c r="O939" s="78" t="str">
        <f t="shared" si="3"/>
        <v/>
      </c>
      <c r="P939" s="78" t="str">
        <f t="array" ref="P939">IFERROR(ROUND(IF('1.Clusters'!$H$3&lt;&gt;"",( INDEX('1.Clusters'!$C$6:$C$15,MATCH(C939,'1.Clusters'!$B$6:$B$15,0))+INDEX('1.Clusters'!$F$6:$F$15,MATCH(D939,'1.Clusters'!$E$6:$E$15,0))+INDEX('1.Clusters'!$I$6:$I$15,MATCH(E939,'1.Clusters'!$H$6:$H$15,0)))/3,( INDEX('1.Clusters'!$C$6:$C$15,MATCH(C939,'1.Clusters'!$B$6:$B$15,0))+INDEX('1.Clusters'!$F$6:$F$15,MATCH(D939,'1.Clusters'!$E$6:$E$15,0)))/2),3),"")</f>
        <v/>
      </c>
      <c r="Q939" s="79" t="str">
        <f t="shared" si="4"/>
        <v/>
      </c>
    </row>
    <row r="940" ht="15.0" customHeight="1">
      <c r="B940" s="87"/>
      <c r="C940" s="88"/>
      <c r="D940" s="88"/>
      <c r="E940" s="88"/>
      <c r="F940" s="89"/>
      <c r="G940" s="90"/>
      <c r="H940" s="91"/>
      <c r="I940" s="92"/>
      <c r="J940" s="93"/>
      <c r="K940" s="94"/>
      <c r="L940" s="95"/>
      <c r="M940" s="76">
        <f t="shared" si="1"/>
        <v>0</v>
      </c>
      <c r="N940" s="77" t="str">
        <f t="shared" si="2"/>
        <v/>
      </c>
      <c r="O940" s="78" t="str">
        <f t="shared" si="3"/>
        <v/>
      </c>
      <c r="P940" s="78" t="str">
        <f t="array" ref="P940">IFERROR(ROUND(IF('1.Clusters'!$H$3&lt;&gt;"",( INDEX('1.Clusters'!$C$6:$C$15,MATCH(C940,'1.Clusters'!$B$6:$B$15,0))+INDEX('1.Clusters'!$F$6:$F$15,MATCH(D940,'1.Clusters'!$E$6:$E$15,0))+INDEX('1.Clusters'!$I$6:$I$15,MATCH(E940,'1.Clusters'!$H$6:$H$15,0)))/3,( INDEX('1.Clusters'!$C$6:$C$15,MATCH(C940,'1.Clusters'!$B$6:$B$15,0))+INDEX('1.Clusters'!$F$6:$F$15,MATCH(D940,'1.Clusters'!$E$6:$E$15,0)))/2),3),"")</f>
        <v/>
      </c>
      <c r="Q940" s="79" t="str">
        <f t="shared" si="4"/>
        <v/>
      </c>
    </row>
    <row r="941" ht="15.0" customHeight="1">
      <c r="B941" s="87"/>
      <c r="C941" s="88"/>
      <c r="D941" s="88"/>
      <c r="E941" s="88"/>
      <c r="F941" s="89"/>
      <c r="G941" s="90"/>
      <c r="H941" s="91"/>
      <c r="I941" s="92"/>
      <c r="J941" s="93"/>
      <c r="K941" s="94"/>
      <c r="L941" s="95"/>
      <c r="M941" s="76">
        <f t="shared" si="1"/>
        <v>0</v>
      </c>
      <c r="N941" s="77" t="str">
        <f t="shared" si="2"/>
        <v/>
      </c>
      <c r="O941" s="78" t="str">
        <f t="shared" si="3"/>
        <v/>
      </c>
      <c r="P941" s="78" t="str">
        <f t="array" ref="P941">IFERROR(ROUND(IF('1.Clusters'!$H$3&lt;&gt;"",( INDEX('1.Clusters'!$C$6:$C$15,MATCH(C941,'1.Clusters'!$B$6:$B$15,0))+INDEX('1.Clusters'!$F$6:$F$15,MATCH(D941,'1.Clusters'!$E$6:$E$15,0))+INDEX('1.Clusters'!$I$6:$I$15,MATCH(E941,'1.Clusters'!$H$6:$H$15,0)))/3,( INDEX('1.Clusters'!$C$6:$C$15,MATCH(C941,'1.Clusters'!$B$6:$B$15,0))+INDEX('1.Clusters'!$F$6:$F$15,MATCH(D941,'1.Clusters'!$E$6:$E$15,0)))/2),3),"")</f>
        <v/>
      </c>
      <c r="Q941" s="79" t="str">
        <f t="shared" si="4"/>
        <v/>
      </c>
    </row>
    <row r="942" ht="15.0" customHeight="1">
      <c r="B942" s="87"/>
      <c r="C942" s="88"/>
      <c r="D942" s="88"/>
      <c r="E942" s="88"/>
      <c r="F942" s="89"/>
      <c r="G942" s="90"/>
      <c r="H942" s="91"/>
      <c r="I942" s="92"/>
      <c r="J942" s="93"/>
      <c r="K942" s="94"/>
      <c r="L942" s="95"/>
      <c r="M942" s="76">
        <f t="shared" si="1"/>
        <v>0</v>
      </c>
      <c r="N942" s="77" t="str">
        <f t="shared" si="2"/>
        <v/>
      </c>
      <c r="O942" s="78" t="str">
        <f t="shared" si="3"/>
        <v/>
      </c>
      <c r="P942" s="78" t="str">
        <f t="array" ref="P942">IFERROR(ROUND(IF('1.Clusters'!$H$3&lt;&gt;"",( INDEX('1.Clusters'!$C$6:$C$15,MATCH(C942,'1.Clusters'!$B$6:$B$15,0))+INDEX('1.Clusters'!$F$6:$F$15,MATCH(D942,'1.Clusters'!$E$6:$E$15,0))+INDEX('1.Clusters'!$I$6:$I$15,MATCH(E942,'1.Clusters'!$H$6:$H$15,0)))/3,( INDEX('1.Clusters'!$C$6:$C$15,MATCH(C942,'1.Clusters'!$B$6:$B$15,0))+INDEX('1.Clusters'!$F$6:$F$15,MATCH(D942,'1.Clusters'!$E$6:$E$15,0)))/2),3),"")</f>
        <v/>
      </c>
      <c r="Q942" s="79" t="str">
        <f t="shared" si="4"/>
        <v/>
      </c>
    </row>
    <row r="943" ht="15.0" customHeight="1">
      <c r="B943" s="87"/>
      <c r="C943" s="88"/>
      <c r="D943" s="88"/>
      <c r="E943" s="88"/>
      <c r="F943" s="89"/>
      <c r="G943" s="90"/>
      <c r="H943" s="91"/>
      <c r="I943" s="92"/>
      <c r="J943" s="93"/>
      <c r="K943" s="94"/>
      <c r="L943" s="95"/>
      <c r="M943" s="76">
        <f t="shared" si="1"/>
        <v>0</v>
      </c>
      <c r="N943" s="77" t="str">
        <f t="shared" si="2"/>
        <v/>
      </c>
      <c r="O943" s="78" t="str">
        <f t="shared" si="3"/>
        <v/>
      </c>
      <c r="P943" s="78" t="str">
        <f t="array" ref="P943">IFERROR(ROUND(IF('1.Clusters'!$H$3&lt;&gt;"",( INDEX('1.Clusters'!$C$6:$C$15,MATCH(C943,'1.Clusters'!$B$6:$B$15,0))+INDEX('1.Clusters'!$F$6:$F$15,MATCH(D943,'1.Clusters'!$E$6:$E$15,0))+INDEX('1.Clusters'!$I$6:$I$15,MATCH(E943,'1.Clusters'!$H$6:$H$15,0)))/3,( INDEX('1.Clusters'!$C$6:$C$15,MATCH(C943,'1.Clusters'!$B$6:$B$15,0))+INDEX('1.Clusters'!$F$6:$F$15,MATCH(D943,'1.Clusters'!$E$6:$E$15,0)))/2),3),"")</f>
        <v/>
      </c>
      <c r="Q943" s="79" t="str">
        <f t="shared" si="4"/>
        <v/>
      </c>
    </row>
    <row r="944" ht="15.0" customHeight="1">
      <c r="B944" s="87"/>
      <c r="C944" s="88"/>
      <c r="D944" s="88"/>
      <c r="E944" s="88"/>
      <c r="F944" s="89"/>
      <c r="G944" s="90"/>
      <c r="H944" s="91"/>
      <c r="I944" s="92"/>
      <c r="J944" s="93"/>
      <c r="K944" s="94"/>
      <c r="L944" s="95"/>
      <c r="M944" s="76">
        <f t="shared" si="1"/>
        <v>0</v>
      </c>
      <c r="N944" s="77" t="str">
        <f t="shared" si="2"/>
        <v/>
      </c>
      <c r="O944" s="78" t="str">
        <f t="shared" si="3"/>
        <v/>
      </c>
      <c r="P944" s="78" t="str">
        <f t="array" ref="P944">IFERROR(ROUND(IF('1.Clusters'!$H$3&lt;&gt;"",( INDEX('1.Clusters'!$C$6:$C$15,MATCH(C944,'1.Clusters'!$B$6:$B$15,0))+INDEX('1.Clusters'!$F$6:$F$15,MATCH(D944,'1.Clusters'!$E$6:$E$15,0))+INDEX('1.Clusters'!$I$6:$I$15,MATCH(E944,'1.Clusters'!$H$6:$H$15,0)))/3,( INDEX('1.Clusters'!$C$6:$C$15,MATCH(C944,'1.Clusters'!$B$6:$B$15,0))+INDEX('1.Clusters'!$F$6:$F$15,MATCH(D944,'1.Clusters'!$E$6:$E$15,0)))/2),3),"")</f>
        <v/>
      </c>
      <c r="Q944" s="79" t="str">
        <f t="shared" si="4"/>
        <v/>
      </c>
    </row>
    <row r="945" ht="15.0" customHeight="1">
      <c r="B945" s="87"/>
      <c r="C945" s="88"/>
      <c r="D945" s="88"/>
      <c r="E945" s="88"/>
      <c r="F945" s="89"/>
      <c r="G945" s="90"/>
      <c r="H945" s="91"/>
      <c r="I945" s="92"/>
      <c r="J945" s="93"/>
      <c r="K945" s="94"/>
      <c r="L945" s="95"/>
      <c r="M945" s="76">
        <f t="shared" si="1"/>
        <v>0</v>
      </c>
      <c r="N945" s="77" t="str">
        <f t="shared" si="2"/>
        <v/>
      </c>
      <c r="O945" s="78" t="str">
        <f t="shared" si="3"/>
        <v/>
      </c>
      <c r="P945" s="78" t="str">
        <f t="array" ref="P945">IFERROR(ROUND(IF('1.Clusters'!$H$3&lt;&gt;"",( INDEX('1.Clusters'!$C$6:$C$15,MATCH(C945,'1.Clusters'!$B$6:$B$15,0))+INDEX('1.Clusters'!$F$6:$F$15,MATCH(D945,'1.Clusters'!$E$6:$E$15,0))+INDEX('1.Clusters'!$I$6:$I$15,MATCH(E945,'1.Clusters'!$H$6:$H$15,0)))/3,( INDEX('1.Clusters'!$C$6:$C$15,MATCH(C945,'1.Clusters'!$B$6:$B$15,0))+INDEX('1.Clusters'!$F$6:$F$15,MATCH(D945,'1.Clusters'!$E$6:$E$15,0)))/2),3),"")</f>
        <v/>
      </c>
      <c r="Q945" s="79" t="str">
        <f t="shared" si="4"/>
        <v/>
      </c>
    </row>
    <row r="946" ht="15.0" customHeight="1">
      <c r="B946" s="87"/>
      <c r="C946" s="88"/>
      <c r="D946" s="88"/>
      <c r="E946" s="88"/>
      <c r="F946" s="89"/>
      <c r="G946" s="90"/>
      <c r="H946" s="91"/>
      <c r="I946" s="92"/>
      <c r="J946" s="93"/>
      <c r="K946" s="94"/>
      <c r="L946" s="95"/>
      <c r="M946" s="76">
        <f t="shared" si="1"/>
        <v>0</v>
      </c>
      <c r="N946" s="77" t="str">
        <f t="shared" si="2"/>
        <v/>
      </c>
      <c r="O946" s="78" t="str">
        <f t="shared" si="3"/>
        <v/>
      </c>
      <c r="P946" s="78" t="str">
        <f t="array" ref="P946">IFERROR(ROUND(IF('1.Clusters'!$H$3&lt;&gt;"",( INDEX('1.Clusters'!$C$6:$C$15,MATCH(C946,'1.Clusters'!$B$6:$B$15,0))+INDEX('1.Clusters'!$F$6:$F$15,MATCH(D946,'1.Clusters'!$E$6:$E$15,0))+INDEX('1.Clusters'!$I$6:$I$15,MATCH(E946,'1.Clusters'!$H$6:$H$15,0)))/3,( INDEX('1.Clusters'!$C$6:$C$15,MATCH(C946,'1.Clusters'!$B$6:$B$15,0))+INDEX('1.Clusters'!$F$6:$F$15,MATCH(D946,'1.Clusters'!$E$6:$E$15,0)))/2),3),"")</f>
        <v/>
      </c>
      <c r="Q946" s="79" t="str">
        <f t="shared" si="4"/>
        <v/>
      </c>
    </row>
    <row r="947" ht="15.0" customHeight="1">
      <c r="B947" s="87"/>
      <c r="C947" s="88"/>
      <c r="D947" s="88"/>
      <c r="E947" s="88"/>
      <c r="F947" s="89"/>
      <c r="G947" s="90"/>
      <c r="H947" s="91"/>
      <c r="I947" s="92"/>
      <c r="J947" s="93"/>
      <c r="K947" s="94"/>
      <c r="L947" s="95"/>
      <c r="M947" s="76">
        <f t="shared" si="1"/>
        <v>0</v>
      </c>
      <c r="N947" s="77" t="str">
        <f t="shared" si="2"/>
        <v/>
      </c>
      <c r="O947" s="78" t="str">
        <f t="shared" si="3"/>
        <v/>
      </c>
      <c r="P947" s="78" t="str">
        <f t="array" ref="P947">IFERROR(ROUND(IF('1.Clusters'!$H$3&lt;&gt;"",( INDEX('1.Clusters'!$C$6:$C$15,MATCH(C947,'1.Clusters'!$B$6:$B$15,0))+INDEX('1.Clusters'!$F$6:$F$15,MATCH(D947,'1.Clusters'!$E$6:$E$15,0))+INDEX('1.Clusters'!$I$6:$I$15,MATCH(E947,'1.Clusters'!$H$6:$H$15,0)))/3,( INDEX('1.Clusters'!$C$6:$C$15,MATCH(C947,'1.Clusters'!$B$6:$B$15,0))+INDEX('1.Clusters'!$F$6:$F$15,MATCH(D947,'1.Clusters'!$E$6:$E$15,0)))/2),3),"")</f>
        <v/>
      </c>
      <c r="Q947" s="79" t="str">
        <f t="shared" si="4"/>
        <v/>
      </c>
    </row>
    <row r="948" ht="15.0" customHeight="1">
      <c r="B948" s="87"/>
      <c r="C948" s="88"/>
      <c r="D948" s="88"/>
      <c r="E948" s="88"/>
      <c r="F948" s="89"/>
      <c r="G948" s="90"/>
      <c r="H948" s="91"/>
      <c r="I948" s="92"/>
      <c r="J948" s="93"/>
      <c r="K948" s="94"/>
      <c r="L948" s="95"/>
      <c r="M948" s="76">
        <f t="shared" si="1"/>
        <v>0</v>
      </c>
      <c r="N948" s="77" t="str">
        <f t="shared" si="2"/>
        <v/>
      </c>
      <c r="O948" s="78" t="str">
        <f t="shared" si="3"/>
        <v/>
      </c>
      <c r="P948" s="78" t="str">
        <f t="array" ref="P948">IFERROR(ROUND(IF('1.Clusters'!$H$3&lt;&gt;"",( INDEX('1.Clusters'!$C$6:$C$15,MATCH(C948,'1.Clusters'!$B$6:$B$15,0))+INDEX('1.Clusters'!$F$6:$F$15,MATCH(D948,'1.Clusters'!$E$6:$E$15,0))+INDEX('1.Clusters'!$I$6:$I$15,MATCH(E948,'1.Clusters'!$H$6:$H$15,0)))/3,( INDEX('1.Clusters'!$C$6:$C$15,MATCH(C948,'1.Clusters'!$B$6:$B$15,0))+INDEX('1.Clusters'!$F$6:$F$15,MATCH(D948,'1.Clusters'!$E$6:$E$15,0)))/2),3),"")</f>
        <v/>
      </c>
      <c r="Q948" s="79" t="str">
        <f t="shared" si="4"/>
        <v/>
      </c>
    </row>
    <row r="949" ht="15.0" customHeight="1">
      <c r="B949" s="87"/>
      <c r="C949" s="88"/>
      <c r="D949" s="88"/>
      <c r="E949" s="88"/>
      <c r="F949" s="89"/>
      <c r="G949" s="90"/>
      <c r="H949" s="91"/>
      <c r="I949" s="92"/>
      <c r="J949" s="93"/>
      <c r="K949" s="94"/>
      <c r="L949" s="95"/>
      <c r="M949" s="76">
        <f t="shared" si="1"/>
        <v>0</v>
      </c>
      <c r="N949" s="77" t="str">
        <f t="shared" si="2"/>
        <v/>
      </c>
      <c r="O949" s="78" t="str">
        <f t="shared" si="3"/>
        <v/>
      </c>
      <c r="P949" s="78" t="str">
        <f t="array" ref="P949">IFERROR(ROUND(IF('1.Clusters'!$H$3&lt;&gt;"",( INDEX('1.Clusters'!$C$6:$C$15,MATCH(C949,'1.Clusters'!$B$6:$B$15,0))+INDEX('1.Clusters'!$F$6:$F$15,MATCH(D949,'1.Clusters'!$E$6:$E$15,0))+INDEX('1.Clusters'!$I$6:$I$15,MATCH(E949,'1.Clusters'!$H$6:$H$15,0)))/3,( INDEX('1.Clusters'!$C$6:$C$15,MATCH(C949,'1.Clusters'!$B$6:$B$15,0))+INDEX('1.Clusters'!$F$6:$F$15,MATCH(D949,'1.Clusters'!$E$6:$E$15,0)))/2),3),"")</f>
        <v/>
      </c>
      <c r="Q949" s="79" t="str">
        <f t="shared" si="4"/>
        <v/>
      </c>
    </row>
    <row r="950" ht="15.0" customHeight="1">
      <c r="B950" s="87"/>
      <c r="C950" s="88"/>
      <c r="D950" s="88"/>
      <c r="E950" s="88"/>
      <c r="F950" s="89"/>
      <c r="G950" s="90"/>
      <c r="H950" s="91"/>
      <c r="I950" s="92"/>
      <c r="J950" s="93"/>
      <c r="K950" s="94"/>
      <c r="L950" s="95"/>
      <c r="M950" s="76">
        <f t="shared" si="1"/>
        <v>0</v>
      </c>
      <c r="N950" s="77" t="str">
        <f t="shared" si="2"/>
        <v/>
      </c>
      <c r="O950" s="78" t="str">
        <f t="shared" si="3"/>
        <v/>
      </c>
      <c r="P950" s="78" t="str">
        <f t="array" ref="P950">IFERROR(ROUND(IF('1.Clusters'!$H$3&lt;&gt;"",( INDEX('1.Clusters'!$C$6:$C$15,MATCH(C950,'1.Clusters'!$B$6:$B$15,0))+INDEX('1.Clusters'!$F$6:$F$15,MATCH(D950,'1.Clusters'!$E$6:$E$15,0))+INDEX('1.Clusters'!$I$6:$I$15,MATCH(E950,'1.Clusters'!$H$6:$H$15,0)))/3,( INDEX('1.Clusters'!$C$6:$C$15,MATCH(C950,'1.Clusters'!$B$6:$B$15,0))+INDEX('1.Clusters'!$F$6:$F$15,MATCH(D950,'1.Clusters'!$E$6:$E$15,0)))/2),3),"")</f>
        <v/>
      </c>
      <c r="Q950" s="79" t="str">
        <f t="shared" si="4"/>
        <v/>
      </c>
    </row>
    <row r="951" ht="15.0" customHeight="1">
      <c r="B951" s="87"/>
      <c r="C951" s="88"/>
      <c r="D951" s="88"/>
      <c r="E951" s="88"/>
      <c r="F951" s="89"/>
      <c r="G951" s="90"/>
      <c r="H951" s="91"/>
      <c r="I951" s="92"/>
      <c r="J951" s="93"/>
      <c r="K951" s="94"/>
      <c r="L951" s="95"/>
      <c r="M951" s="76">
        <f t="shared" si="1"/>
        <v>0</v>
      </c>
      <c r="N951" s="77" t="str">
        <f t="shared" si="2"/>
        <v/>
      </c>
      <c r="O951" s="78" t="str">
        <f t="shared" si="3"/>
        <v/>
      </c>
      <c r="P951" s="78" t="str">
        <f t="array" ref="P951">IFERROR(ROUND(IF('1.Clusters'!$H$3&lt;&gt;"",( INDEX('1.Clusters'!$C$6:$C$15,MATCH(C951,'1.Clusters'!$B$6:$B$15,0))+INDEX('1.Clusters'!$F$6:$F$15,MATCH(D951,'1.Clusters'!$E$6:$E$15,0))+INDEX('1.Clusters'!$I$6:$I$15,MATCH(E951,'1.Clusters'!$H$6:$H$15,0)))/3,( INDEX('1.Clusters'!$C$6:$C$15,MATCH(C951,'1.Clusters'!$B$6:$B$15,0))+INDEX('1.Clusters'!$F$6:$F$15,MATCH(D951,'1.Clusters'!$E$6:$E$15,0)))/2),3),"")</f>
        <v/>
      </c>
      <c r="Q951" s="79" t="str">
        <f t="shared" si="4"/>
        <v/>
      </c>
    </row>
    <row r="952" ht="15.0" customHeight="1">
      <c r="B952" s="87"/>
      <c r="C952" s="88"/>
      <c r="D952" s="88"/>
      <c r="E952" s="88"/>
      <c r="F952" s="89"/>
      <c r="G952" s="90"/>
      <c r="H952" s="91"/>
      <c r="I952" s="92"/>
      <c r="J952" s="93"/>
      <c r="K952" s="94"/>
      <c r="L952" s="95"/>
      <c r="M952" s="76">
        <f t="shared" si="1"/>
        <v>0</v>
      </c>
      <c r="N952" s="77" t="str">
        <f t="shared" si="2"/>
        <v/>
      </c>
      <c r="O952" s="78" t="str">
        <f t="shared" si="3"/>
        <v/>
      </c>
      <c r="P952" s="78" t="str">
        <f t="array" ref="P952">IFERROR(ROUND(IF('1.Clusters'!$H$3&lt;&gt;"",( INDEX('1.Clusters'!$C$6:$C$15,MATCH(C952,'1.Clusters'!$B$6:$B$15,0))+INDEX('1.Clusters'!$F$6:$F$15,MATCH(D952,'1.Clusters'!$E$6:$E$15,0))+INDEX('1.Clusters'!$I$6:$I$15,MATCH(E952,'1.Clusters'!$H$6:$H$15,0)))/3,( INDEX('1.Clusters'!$C$6:$C$15,MATCH(C952,'1.Clusters'!$B$6:$B$15,0))+INDEX('1.Clusters'!$F$6:$F$15,MATCH(D952,'1.Clusters'!$E$6:$E$15,0)))/2),3),"")</f>
        <v/>
      </c>
      <c r="Q952" s="79" t="str">
        <f t="shared" si="4"/>
        <v/>
      </c>
    </row>
    <row r="953" ht="15.0" customHeight="1">
      <c r="B953" s="87"/>
      <c r="C953" s="88"/>
      <c r="D953" s="88"/>
      <c r="E953" s="88"/>
      <c r="F953" s="89"/>
      <c r="G953" s="90"/>
      <c r="H953" s="91"/>
      <c r="I953" s="92"/>
      <c r="J953" s="93"/>
      <c r="K953" s="94"/>
      <c r="L953" s="95"/>
      <c r="M953" s="76">
        <f t="shared" si="1"/>
        <v>0</v>
      </c>
      <c r="N953" s="77" t="str">
        <f t="shared" si="2"/>
        <v/>
      </c>
      <c r="O953" s="78" t="str">
        <f t="shared" si="3"/>
        <v/>
      </c>
      <c r="P953" s="78" t="str">
        <f t="array" ref="P953">IFERROR(ROUND(IF('1.Clusters'!$H$3&lt;&gt;"",( INDEX('1.Clusters'!$C$6:$C$15,MATCH(C953,'1.Clusters'!$B$6:$B$15,0))+INDEX('1.Clusters'!$F$6:$F$15,MATCH(D953,'1.Clusters'!$E$6:$E$15,0))+INDEX('1.Clusters'!$I$6:$I$15,MATCH(E953,'1.Clusters'!$H$6:$H$15,0)))/3,( INDEX('1.Clusters'!$C$6:$C$15,MATCH(C953,'1.Clusters'!$B$6:$B$15,0))+INDEX('1.Clusters'!$F$6:$F$15,MATCH(D953,'1.Clusters'!$E$6:$E$15,0)))/2),3),"")</f>
        <v/>
      </c>
      <c r="Q953" s="79" t="str">
        <f t="shared" si="4"/>
        <v/>
      </c>
    </row>
    <row r="954" ht="15.0" customHeight="1">
      <c r="B954" s="87"/>
      <c r="C954" s="88"/>
      <c r="D954" s="88"/>
      <c r="E954" s="88"/>
      <c r="F954" s="89"/>
      <c r="G954" s="90"/>
      <c r="H954" s="91"/>
      <c r="I954" s="92"/>
      <c r="J954" s="93"/>
      <c r="K954" s="94"/>
      <c r="L954" s="95"/>
      <c r="M954" s="76">
        <f t="shared" si="1"/>
        <v>0</v>
      </c>
      <c r="N954" s="77" t="str">
        <f t="shared" si="2"/>
        <v/>
      </c>
      <c r="O954" s="78" t="str">
        <f t="shared" si="3"/>
        <v/>
      </c>
      <c r="P954" s="78" t="str">
        <f t="array" ref="P954">IFERROR(ROUND(IF('1.Clusters'!$H$3&lt;&gt;"",( INDEX('1.Clusters'!$C$6:$C$15,MATCH(C954,'1.Clusters'!$B$6:$B$15,0))+INDEX('1.Clusters'!$F$6:$F$15,MATCH(D954,'1.Clusters'!$E$6:$E$15,0))+INDEX('1.Clusters'!$I$6:$I$15,MATCH(E954,'1.Clusters'!$H$6:$H$15,0)))/3,( INDEX('1.Clusters'!$C$6:$C$15,MATCH(C954,'1.Clusters'!$B$6:$B$15,0))+INDEX('1.Clusters'!$F$6:$F$15,MATCH(D954,'1.Clusters'!$E$6:$E$15,0)))/2),3),"")</f>
        <v/>
      </c>
      <c r="Q954" s="79" t="str">
        <f t="shared" si="4"/>
        <v/>
      </c>
    </row>
    <row r="955" ht="15.0" customHeight="1">
      <c r="B955" s="87"/>
      <c r="C955" s="88"/>
      <c r="D955" s="88"/>
      <c r="E955" s="88"/>
      <c r="F955" s="89"/>
      <c r="G955" s="90"/>
      <c r="H955" s="91"/>
      <c r="I955" s="92"/>
      <c r="J955" s="93"/>
      <c r="K955" s="94"/>
      <c r="L955" s="95"/>
      <c r="M955" s="76">
        <f t="shared" si="1"/>
        <v>0</v>
      </c>
      <c r="N955" s="77" t="str">
        <f t="shared" si="2"/>
        <v/>
      </c>
      <c r="O955" s="78" t="str">
        <f t="shared" si="3"/>
        <v/>
      </c>
      <c r="P955" s="78" t="str">
        <f t="array" ref="P955">IFERROR(ROUND(IF('1.Clusters'!$H$3&lt;&gt;"",( INDEX('1.Clusters'!$C$6:$C$15,MATCH(C955,'1.Clusters'!$B$6:$B$15,0))+INDEX('1.Clusters'!$F$6:$F$15,MATCH(D955,'1.Clusters'!$E$6:$E$15,0))+INDEX('1.Clusters'!$I$6:$I$15,MATCH(E955,'1.Clusters'!$H$6:$H$15,0)))/3,( INDEX('1.Clusters'!$C$6:$C$15,MATCH(C955,'1.Clusters'!$B$6:$B$15,0))+INDEX('1.Clusters'!$F$6:$F$15,MATCH(D955,'1.Clusters'!$E$6:$E$15,0)))/2),3),"")</f>
        <v/>
      </c>
      <c r="Q955" s="79" t="str">
        <f t="shared" si="4"/>
        <v/>
      </c>
    </row>
    <row r="956" ht="15.0" customHeight="1">
      <c r="B956" s="87"/>
      <c r="C956" s="88"/>
      <c r="D956" s="88"/>
      <c r="E956" s="88"/>
      <c r="F956" s="89"/>
      <c r="G956" s="90"/>
      <c r="H956" s="91"/>
      <c r="I956" s="92"/>
      <c r="J956" s="93"/>
      <c r="K956" s="94"/>
      <c r="L956" s="95"/>
      <c r="M956" s="76">
        <f t="shared" si="1"/>
        <v>0</v>
      </c>
      <c r="N956" s="77" t="str">
        <f t="shared" si="2"/>
        <v/>
      </c>
      <c r="O956" s="78" t="str">
        <f t="shared" si="3"/>
        <v/>
      </c>
      <c r="P956" s="78" t="str">
        <f t="array" ref="P956">IFERROR(ROUND(IF('1.Clusters'!$H$3&lt;&gt;"",( INDEX('1.Clusters'!$C$6:$C$15,MATCH(C956,'1.Clusters'!$B$6:$B$15,0))+INDEX('1.Clusters'!$F$6:$F$15,MATCH(D956,'1.Clusters'!$E$6:$E$15,0))+INDEX('1.Clusters'!$I$6:$I$15,MATCH(E956,'1.Clusters'!$H$6:$H$15,0)))/3,( INDEX('1.Clusters'!$C$6:$C$15,MATCH(C956,'1.Clusters'!$B$6:$B$15,0))+INDEX('1.Clusters'!$F$6:$F$15,MATCH(D956,'1.Clusters'!$E$6:$E$15,0)))/2),3),"")</f>
        <v/>
      </c>
      <c r="Q956" s="79" t="str">
        <f t="shared" si="4"/>
        <v/>
      </c>
    </row>
    <row r="957" ht="15.0" customHeight="1">
      <c r="B957" s="87"/>
      <c r="C957" s="88"/>
      <c r="D957" s="88"/>
      <c r="E957" s="88"/>
      <c r="F957" s="89"/>
      <c r="G957" s="90"/>
      <c r="H957" s="91"/>
      <c r="I957" s="92"/>
      <c r="J957" s="93"/>
      <c r="K957" s="94"/>
      <c r="L957" s="95"/>
      <c r="M957" s="76">
        <f t="shared" si="1"/>
        <v>0</v>
      </c>
      <c r="N957" s="77" t="str">
        <f t="shared" si="2"/>
        <v/>
      </c>
      <c r="O957" s="78" t="str">
        <f t="shared" si="3"/>
        <v/>
      </c>
      <c r="P957" s="78" t="str">
        <f t="array" ref="P957">IFERROR(ROUND(IF('1.Clusters'!$H$3&lt;&gt;"",( INDEX('1.Clusters'!$C$6:$C$15,MATCH(C957,'1.Clusters'!$B$6:$B$15,0))+INDEX('1.Clusters'!$F$6:$F$15,MATCH(D957,'1.Clusters'!$E$6:$E$15,0))+INDEX('1.Clusters'!$I$6:$I$15,MATCH(E957,'1.Clusters'!$H$6:$H$15,0)))/3,( INDEX('1.Clusters'!$C$6:$C$15,MATCH(C957,'1.Clusters'!$B$6:$B$15,0))+INDEX('1.Clusters'!$F$6:$F$15,MATCH(D957,'1.Clusters'!$E$6:$E$15,0)))/2),3),"")</f>
        <v/>
      </c>
      <c r="Q957" s="79" t="str">
        <f t="shared" si="4"/>
        <v/>
      </c>
    </row>
    <row r="958" ht="15.0" customHeight="1">
      <c r="B958" s="87"/>
      <c r="C958" s="88"/>
      <c r="D958" s="88"/>
      <c r="E958" s="88"/>
      <c r="F958" s="89"/>
      <c r="G958" s="90"/>
      <c r="H958" s="91"/>
      <c r="I958" s="92"/>
      <c r="J958" s="93"/>
      <c r="K958" s="94"/>
      <c r="L958" s="95"/>
      <c r="M958" s="76">
        <f t="shared" si="1"/>
        <v>0</v>
      </c>
      <c r="N958" s="77" t="str">
        <f t="shared" si="2"/>
        <v/>
      </c>
      <c r="O958" s="78" t="str">
        <f t="shared" si="3"/>
        <v/>
      </c>
      <c r="P958" s="78" t="str">
        <f t="array" ref="P958">IFERROR(ROUND(IF('1.Clusters'!$H$3&lt;&gt;"",( INDEX('1.Clusters'!$C$6:$C$15,MATCH(C958,'1.Clusters'!$B$6:$B$15,0))+INDEX('1.Clusters'!$F$6:$F$15,MATCH(D958,'1.Clusters'!$E$6:$E$15,0))+INDEX('1.Clusters'!$I$6:$I$15,MATCH(E958,'1.Clusters'!$H$6:$H$15,0)))/3,( INDEX('1.Clusters'!$C$6:$C$15,MATCH(C958,'1.Clusters'!$B$6:$B$15,0))+INDEX('1.Clusters'!$F$6:$F$15,MATCH(D958,'1.Clusters'!$E$6:$E$15,0)))/2),3),"")</f>
        <v/>
      </c>
      <c r="Q958" s="79" t="str">
        <f t="shared" si="4"/>
        <v/>
      </c>
    </row>
    <row r="959" ht="15.0" customHeight="1">
      <c r="B959" s="87"/>
      <c r="C959" s="88"/>
      <c r="D959" s="88"/>
      <c r="E959" s="88"/>
      <c r="F959" s="89"/>
      <c r="G959" s="90"/>
      <c r="H959" s="91"/>
      <c r="I959" s="92"/>
      <c r="J959" s="93"/>
      <c r="K959" s="94"/>
      <c r="L959" s="95"/>
      <c r="M959" s="76">
        <f t="shared" si="1"/>
        <v>0</v>
      </c>
      <c r="N959" s="77" t="str">
        <f t="shared" si="2"/>
        <v/>
      </c>
      <c r="O959" s="78" t="str">
        <f t="shared" si="3"/>
        <v/>
      </c>
      <c r="P959" s="78" t="str">
        <f t="array" ref="P959">IFERROR(ROUND(IF('1.Clusters'!$H$3&lt;&gt;"",( INDEX('1.Clusters'!$C$6:$C$15,MATCH(C959,'1.Clusters'!$B$6:$B$15,0))+INDEX('1.Clusters'!$F$6:$F$15,MATCH(D959,'1.Clusters'!$E$6:$E$15,0))+INDEX('1.Clusters'!$I$6:$I$15,MATCH(E959,'1.Clusters'!$H$6:$H$15,0)))/3,( INDEX('1.Clusters'!$C$6:$C$15,MATCH(C959,'1.Clusters'!$B$6:$B$15,0))+INDEX('1.Clusters'!$F$6:$F$15,MATCH(D959,'1.Clusters'!$E$6:$E$15,0)))/2),3),"")</f>
        <v/>
      </c>
      <c r="Q959" s="79" t="str">
        <f t="shared" si="4"/>
        <v/>
      </c>
    </row>
    <row r="960" ht="15.0" customHeight="1">
      <c r="B960" s="87"/>
      <c r="C960" s="88"/>
      <c r="D960" s="88"/>
      <c r="E960" s="88"/>
      <c r="F960" s="89"/>
      <c r="G960" s="90"/>
      <c r="H960" s="91"/>
      <c r="I960" s="92"/>
      <c r="J960" s="93"/>
      <c r="K960" s="94"/>
      <c r="L960" s="95"/>
      <c r="M960" s="76">
        <f t="shared" si="1"/>
        <v>0</v>
      </c>
      <c r="N960" s="77" t="str">
        <f t="shared" si="2"/>
        <v/>
      </c>
      <c r="O960" s="78" t="str">
        <f t="shared" si="3"/>
        <v/>
      </c>
      <c r="P960" s="78" t="str">
        <f t="array" ref="P960">IFERROR(ROUND(IF('1.Clusters'!$H$3&lt;&gt;"",( INDEX('1.Clusters'!$C$6:$C$15,MATCH(C960,'1.Clusters'!$B$6:$B$15,0))+INDEX('1.Clusters'!$F$6:$F$15,MATCH(D960,'1.Clusters'!$E$6:$E$15,0))+INDEX('1.Clusters'!$I$6:$I$15,MATCH(E960,'1.Clusters'!$H$6:$H$15,0)))/3,( INDEX('1.Clusters'!$C$6:$C$15,MATCH(C960,'1.Clusters'!$B$6:$B$15,0))+INDEX('1.Clusters'!$F$6:$F$15,MATCH(D960,'1.Clusters'!$E$6:$E$15,0)))/2),3),"")</f>
        <v/>
      </c>
      <c r="Q960" s="79" t="str">
        <f t="shared" si="4"/>
        <v/>
      </c>
    </row>
    <row r="961" ht="15.0" customHeight="1">
      <c r="B961" s="87"/>
      <c r="C961" s="88"/>
      <c r="D961" s="88"/>
      <c r="E961" s="88"/>
      <c r="F961" s="89"/>
      <c r="G961" s="90"/>
      <c r="H961" s="91"/>
      <c r="I961" s="92"/>
      <c r="J961" s="93"/>
      <c r="K961" s="94"/>
      <c r="L961" s="95"/>
      <c r="M961" s="76">
        <f t="shared" si="1"/>
        <v>0</v>
      </c>
      <c r="N961" s="77" t="str">
        <f t="shared" si="2"/>
        <v/>
      </c>
      <c r="O961" s="78" t="str">
        <f t="shared" si="3"/>
        <v/>
      </c>
      <c r="P961" s="78" t="str">
        <f t="array" ref="P961">IFERROR(ROUND(IF('1.Clusters'!$H$3&lt;&gt;"",( INDEX('1.Clusters'!$C$6:$C$15,MATCH(C961,'1.Clusters'!$B$6:$B$15,0))+INDEX('1.Clusters'!$F$6:$F$15,MATCH(D961,'1.Clusters'!$E$6:$E$15,0))+INDEX('1.Clusters'!$I$6:$I$15,MATCH(E961,'1.Clusters'!$H$6:$H$15,0)))/3,( INDEX('1.Clusters'!$C$6:$C$15,MATCH(C961,'1.Clusters'!$B$6:$B$15,0))+INDEX('1.Clusters'!$F$6:$F$15,MATCH(D961,'1.Clusters'!$E$6:$E$15,0)))/2),3),"")</f>
        <v/>
      </c>
      <c r="Q961" s="79" t="str">
        <f t="shared" si="4"/>
        <v/>
      </c>
    </row>
    <row r="962" ht="15.0" customHeight="1">
      <c r="B962" s="87"/>
      <c r="C962" s="88"/>
      <c r="D962" s="88"/>
      <c r="E962" s="88"/>
      <c r="F962" s="89"/>
      <c r="G962" s="90"/>
      <c r="H962" s="91"/>
      <c r="I962" s="92"/>
      <c r="J962" s="93"/>
      <c r="K962" s="94"/>
      <c r="L962" s="95"/>
      <c r="M962" s="76">
        <f t="shared" si="1"/>
        <v>0</v>
      </c>
      <c r="N962" s="77" t="str">
        <f t="shared" si="2"/>
        <v/>
      </c>
      <c r="O962" s="78" t="str">
        <f t="shared" si="3"/>
        <v/>
      </c>
      <c r="P962" s="78" t="str">
        <f t="array" ref="P962">IFERROR(ROUND(IF('1.Clusters'!$H$3&lt;&gt;"",( INDEX('1.Clusters'!$C$6:$C$15,MATCH(C962,'1.Clusters'!$B$6:$B$15,0))+INDEX('1.Clusters'!$F$6:$F$15,MATCH(D962,'1.Clusters'!$E$6:$E$15,0))+INDEX('1.Clusters'!$I$6:$I$15,MATCH(E962,'1.Clusters'!$H$6:$H$15,0)))/3,( INDEX('1.Clusters'!$C$6:$C$15,MATCH(C962,'1.Clusters'!$B$6:$B$15,0))+INDEX('1.Clusters'!$F$6:$F$15,MATCH(D962,'1.Clusters'!$E$6:$E$15,0)))/2),3),"")</f>
        <v/>
      </c>
      <c r="Q962" s="79" t="str">
        <f t="shared" si="4"/>
        <v/>
      </c>
    </row>
    <row r="963" ht="15.0" customHeight="1">
      <c r="B963" s="87"/>
      <c r="C963" s="88"/>
      <c r="D963" s="88"/>
      <c r="E963" s="88"/>
      <c r="F963" s="89"/>
      <c r="G963" s="90"/>
      <c r="H963" s="91"/>
      <c r="I963" s="92"/>
      <c r="J963" s="93"/>
      <c r="K963" s="94"/>
      <c r="L963" s="95"/>
      <c r="M963" s="76">
        <f t="shared" si="1"/>
        <v>0</v>
      </c>
      <c r="N963" s="77" t="str">
        <f t="shared" si="2"/>
        <v/>
      </c>
      <c r="O963" s="78" t="str">
        <f t="shared" si="3"/>
        <v/>
      </c>
      <c r="P963" s="78" t="str">
        <f t="array" ref="P963">IFERROR(ROUND(IF('1.Clusters'!$H$3&lt;&gt;"",( INDEX('1.Clusters'!$C$6:$C$15,MATCH(C963,'1.Clusters'!$B$6:$B$15,0))+INDEX('1.Clusters'!$F$6:$F$15,MATCH(D963,'1.Clusters'!$E$6:$E$15,0))+INDEX('1.Clusters'!$I$6:$I$15,MATCH(E963,'1.Clusters'!$H$6:$H$15,0)))/3,( INDEX('1.Clusters'!$C$6:$C$15,MATCH(C963,'1.Clusters'!$B$6:$B$15,0))+INDEX('1.Clusters'!$F$6:$F$15,MATCH(D963,'1.Clusters'!$E$6:$E$15,0)))/2),3),"")</f>
        <v/>
      </c>
      <c r="Q963" s="79" t="str">
        <f t="shared" si="4"/>
        <v/>
      </c>
    </row>
    <row r="964" ht="15.0" customHeight="1">
      <c r="B964" s="87"/>
      <c r="C964" s="88"/>
      <c r="D964" s="88"/>
      <c r="E964" s="88"/>
      <c r="F964" s="89"/>
      <c r="G964" s="90"/>
      <c r="H964" s="91"/>
      <c r="I964" s="92"/>
      <c r="J964" s="93"/>
      <c r="K964" s="94"/>
      <c r="L964" s="95"/>
      <c r="M964" s="76">
        <f t="shared" si="1"/>
        <v>0</v>
      </c>
      <c r="N964" s="77" t="str">
        <f t="shared" si="2"/>
        <v/>
      </c>
      <c r="O964" s="78" t="str">
        <f t="shared" si="3"/>
        <v/>
      </c>
      <c r="P964" s="78" t="str">
        <f t="array" ref="P964">IFERROR(ROUND(IF('1.Clusters'!$H$3&lt;&gt;"",( INDEX('1.Clusters'!$C$6:$C$15,MATCH(C964,'1.Clusters'!$B$6:$B$15,0))+INDEX('1.Clusters'!$F$6:$F$15,MATCH(D964,'1.Clusters'!$E$6:$E$15,0))+INDEX('1.Clusters'!$I$6:$I$15,MATCH(E964,'1.Clusters'!$H$6:$H$15,0)))/3,( INDEX('1.Clusters'!$C$6:$C$15,MATCH(C964,'1.Clusters'!$B$6:$B$15,0))+INDEX('1.Clusters'!$F$6:$F$15,MATCH(D964,'1.Clusters'!$E$6:$E$15,0)))/2),3),"")</f>
        <v/>
      </c>
      <c r="Q964" s="79" t="str">
        <f t="shared" si="4"/>
        <v/>
      </c>
    </row>
    <row r="965" ht="15.0" customHeight="1">
      <c r="B965" s="87"/>
      <c r="C965" s="88"/>
      <c r="D965" s="88"/>
      <c r="E965" s="88"/>
      <c r="F965" s="89"/>
      <c r="G965" s="90"/>
      <c r="H965" s="91"/>
      <c r="I965" s="92"/>
      <c r="J965" s="93"/>
      <c r="K965" s="94"/>
      <c r="L965" s="95"/>
      <c r="M965" s="76">
        <f t="shared" si="1"/>
        <v>0</v>
      </c>
      <c r="N965" s="77" t="str">
        <f t="shared" si="2"/>
        <v/>
      </c>
      <c r="O965" s="78" t="str">
        <f t="shared" si="3"/>
        <v/>
      </c>
      <c r="P965" s="78" t="str">
        <f t="array" ref="P965">IFERROR(ROUND(IF('1.Clusters'!$H$3&lt;&gt;"",( INDEX('1.Clusters'!$C$6:$C$15,MATCH(C965,'1.Clusters'!$B$6:$B$15,0))+INDEX('1.Clusters'!$F$6:$F$15,MATCH(D965,'1.Clusters'!$E$6:$E$15,0))+INDEX('1.Clusters'!$I$6:$I$15,MATCH(E965,'1.Clusters'!$H$6:$H$15,0)))/3,( INDEX('1.Clusters'!$C$6:$C$15,MATCH(C965,'1.Clusters'!$B$6:$B$15,0))+INDEX('1.Clusters'!$F$6:$F$15,MATCH(D965,'1.Clusters'!$E$6:$E$15,0)))/2),3),"")</f>
        <v/>
      </c>
      <c r="Q965" s="79" t="str">
        <f t="shared" si="4"/>
        <v/>
      </c>
    </row>
    <row r="966" ht="15.0" customHeight="1">
      <c r="B966" s="87"/>
      <c r="C966" s="88"/>
      <c r="D966" s="88"/>
      <c r="E966" s="88"/>
      <c r="F966" s="89"/>
      <c r="G966" s="90"/>
      <c r="H966" s="91"/>
      <c r="I966" s="92"/>
      <c r="J966" s="93"/>
      <c r="K966" s="94"/>
      <c r="L966" s="95"/>
      <c r="M966" s="76">
        <f t="shared" si="1"/>
        <v>0</v>
      </c>
      <c r="N966" s="77" t="str">
        <f t="shared" si="2"/>
        <v/>
      </c>
      <c r="O966" s="78" t="str">
        <f t="shared" si="3"/>
        <v/>
      </c>
      <c r="P966" s="78" t="str">
        <f t="array" ref="P966">IFERROR(ROUND(IF('1.Clusters'!$H$3&lt;&gt;"",( INDEX('1.Clusters'!$C$6:$C$15,MATCH(C966,'1.Clusters'!$B$6:$B$15,0))+INDEX('1.Clusters'!$F$6:$F$15,MATCH(D966,'1.Clusters'!$E$6:$E$15,0))+INDEX('1.Clusters'!$I$6:$I$15,MATCH(E966,'1.Clusters'!$H$6:$H$15,0)))/3,( INDEX('1.Clusters'!$C$6:$C$15,MATCH(C966,'1.Clusters'!$B$6:$B$15,0))+INDEX('1.Clusters'!$F$6:$F$15,MATCH(D966,'1.Clusters'!$E$6:$E$15,0)))/2),3),"")</f>
        <v/>
      </c>
      <c r="Q966" s="79" t="str">
        <f t="shared" si="4"/>
        <v/>
      </c>
    </row>
    <row r="967" ht="15.0" customHeight="1">
      <c r="B967" s="87"/>
      <c r="C967" s="88"/>
      <c r="D967" s="88"/>
      <c r="E967" s="88"/>
      <c r="F967" s="89"/>
      <c r="G967" s="90"/>
      <c r="H967" s="91"/>
      <c r="I967" s="92"/>
      <c r="J967" s="93"/>
      <c r="K967" s="94"/>
      <c r="L967" s="95"/>
      <c r="M967" s="76">
        <f t="shared" si="1"/>
        <v>0</v>
      </c>
      <c r="N967" s="77" t="str">
        <f t="shared" si="2"/>
        <v/>
      </c>
      <c r="O967" s="78" t="str">
        <f t="shared" si="3"/>
        <v/>
      </c>
      <c r="P967" s="78" t="str">
        <f t="array" ref="P967">IFERROR(ROUND(IF('1.Clusters'!$H$3&lt;&gt;"",( INDEX('1.Clusters'!$C$6:$C$15,MATCH(C967,'1.Clusters'!$B$6:$B$15,0))+INDEX('1.Clusters'!$F$6:$F$15,MATCH(D967,'1.Clusters'!$E$6:$E$15,0))+INDEX('1.Clusters'!$I$6:$I$15,MATCH(E967,'1.Clusters'!$H$6:$H$15,0)))/3,( INDEX('1.Clusters'!$C$6:$C$15,MATCH(C967,'1.Clusters'!$B$6:$B$15,0))+INDEX('1.Clusters'!$F$6:$F$15,MATCH(D967,'1.Clusters'!$E$6:$E$15,0)))/2),3),"")</f>
        <v/>
      </c>
      <c r="Q967" s="79" t="str">
        <f t="shared" si="4"/>
        <v/>
      </c>
    </row>
    <row r="968" ht="15.0" customHeight="1">
      <c r="B968" s="87"/>
      <c r="C968" s="88"/>
      <c r="D968" s="88"/>
      <c r="E968" s="88"/>
      <c r="F968" s="89"/>
      <c r="G968" s="90"/>
      <c r="H968" s="91"/>
      <c r="I968" s="92"/>
      <c r="J968" s="93"/>
      <c r="K968" s="94"/>
      <c r="L968" s="95"/>
      <c r="M968" s="76">
        <f t="shared" si="1"/>
        <v>0</v>
      </c>
      <c r="N968" s="77" t="str">
        <f t="shared" si="2"/>
        <v/>
      </c>
      <c r="O968" s="78" t="str">
        <f t="shared" si="3"/>
        <v/>
      </c>
      <c r="P968" s="78" t="str">
        <f t="array" ref="P968">IFERROR(ROUND(IF('1.Clusters'!$H$3&lt;&gt;"",( INDEX('1.Clusters'!$C$6:$C$15,MATCH(C968,'1.Clusters'!$B$6:$B$15,0))+INDEX('1.Clusters'!$F$6:$F$15,MATCH(D968,'1.Clusters'!$E$6:$E$15,0))+INDEX('1.Clusters'!$I$6:$I$15,MATCH(E968,'1.Clusters'!$H$6:$H$15,0)))/3,( INDEX('1.Clusters'!$C$6:$C$15,MATCH(C968,'1.Clusters'!$B$6:$B$15,0))+INDEX('1.Clusters'!$F$6:$F$15,MATCH(D968,'1.Clusters'!$E$6:$E$15,0)))/2),3),"")</f>
        <v/>
      </c>
      <c r="Q968" s="79" t="str">
        <f t="shared" si="4"/>
        <v/>
      </c>
    </row>
    <row r="969" ht="15.0" customHeight="1">
      <c r="B969" s="87"/>
      <c r="C969" s="88"/>
      <c r="D969" s="88"/>
      <c r="E969" s="88"/>
      <c r="F969" s="89"/>
      <c r="G969" s="90"/>
      <c r="H969" s="91"/>
      <c r="I969" s="92"/>
      <c r="J969" s="93"/>
      <c r="K969" s="94"/>
      <c r="L969" s="95"/>
      <c r="M969" s="76">
        <f t="shared" si="1"/>
        <v>0</v>
      </c>
      <c r="N969" s="77" t="str">
        <f t="shared" si="2"/>
        <v/>
      </c>
      <c r="O969" s="78" t="str">
        <f t="shared" si="3"/>
        <v/>
      </c>
      <c r="P969" s="78" t="str">
        <f t="array" ref="P969">IFERROR(ROUND(IF('1.Clusters'!$H$3&lt;&gt;"",( INDEX('1.Clusters'!$C$6:$C$15,MATCH(C969,'1.Clusters'!$B$6:$B$15,0))+INDEX('1.Clusters'!$F$6:$F$15,MATCH(D969,'1.Clusters'!$E$6:$E$15,0))+INDEX('1.Clusters'!$I$6:$I$15,MATCH(E969,'1.Clusters'!$H$6:$H$15,0)))/3,( INDEX('1.Clusters'!$C$6:$C$15,MATCH(C969,'1.Clusters'!$B$6:$B$15,0))+INDEX('1.Clusters'!$F$6:$F$15,MATCH(D969,'1.Clusters'!$E$6:$E$15,0)))/2),3),"")</f>
        <v/>
      </c>
      <c r="Q969" s="79" t="str">
        <f t="shared" si="4"/>
        <v/>
      </c>
    </row>
    <row r="970" ht="15.0" customHeight="1">
      <c r="B970" s="87"/>
      <c r="C970" s="88"/>
      <c r="D970" s="88"/>
      <c r="E970" s="88"/>
      <c r="F970" s="89"/>
      <c r="G970" s="90"/>
      <c r="H970" s="91"/>
      <c r="I970" s="92"/>
      <c r="J970" s="93"/>
      <c r="K970" s="94"/>
      <c r="L970" s="95"/>
      <c r="M970" s="76">
        <f t="shared" si="1"/>
        <v>0</v>
      </c>
      <c r="N970" s="77" t="str">
        <f t="shared" si="2"/>
        <v/>
      </c>
      <c r="O970" s="78" t="str">
        <f t="shared" si="3"/>
        <v/>
      </c>
      <c r="P970" s="78" t="str">
        <f t="array" ref="P970">IFERROR(ROUND(IF('1.Clusters'!$H$3&lt;&gt;"",( INDEX('1.Clusters'!$C$6:$C$15,MATCH(C970,'1.Clusters'!$B$6:$B$15,0))+INDEX('1.Clusters'!$F$6:$F$15,MATCH(D970,'1.Clusters'!$E$6:$E$15,0))+INDEX('1.Clusters'!$I$6:$I$15,MATCH(E970,'1.Clusters'!$H$6:$H$15,0)))/3,( INDEX('1.Clusters'!$C$6:$C$15,MATCH(C970,'1.Clusters'!$B$6:$B$15,0))+INDEX('1.Clusters'!$F$6:$F$15,MATCH(D970,'1.Clusters'!$E$6:$E$15,0)))/2),3),"")</f>
        <v/>
      </c>
      <c r="Q970" s="79" t="str">
        <f t="shared" si="4"/>
        <v/>
      </c>
    </row>
    <row r="971" ht="15.0" customHeight="1">
      <c r="B971" s="87"/>
      <c r="C971" s="88"/>
      <c r="D971" s="88"/>
      <c r="E971" s="88"/>
      <c r="F971" s="89"/>
      <c r="G971" s="90"/>
      <c r="H971" s="91"/>
      <c r="I971" s="92"/>
      <c r="J971" s="93"/>
      <c r="K971" s="94"/>
      <c r="L971" s="95"/>
      <c r="M971" s="76">
        <f t="shared" si="1"/>
        <v>0</v>
      </c>
      <c r="N971" s="77" t="str">
        <f t="shared" si="2"/>
        <v/>
      </c>
      <c r="O971" s="78" t="str">
        <f t="shared" si="3"/>
        <v/>
      </c>
      <c r="P971" s="78" t="str">
        <f t="array" ref="P971">IFERROR(ROUND(IF('1.Clusters'!$H$3&lt;&gt;"",( INDEX('1.Clusters'!$C$6:$C$15,MATCH(C971,'1.Clusters'!$B$6:$B$15,0))+INDEX('1.Clusters'!$F$6:$F$15,MATCH(D971,'1.Clusters'!$E$6:$E$15,0))+INDEX('1.Clusters'!$I$6:$I$15,MATCH(E971,'1.Clusters'!$H$6:$H$15,0)))/3,( INDEX('1.Clusters'!$C$6:$C$15,MATCH(C971,'1.Clusters'!$B$6:$B$15,0))+INDEX('1.Clusters'!$F$6:$F$15,MATCH(D971,'1.Clusters'!$E$6:$E$15,0)))/2),3),"")</f>
        <v/>
      </c>
      <c r="Q971" s="79" t="str">
        <f t="shared" si="4"/>
        <v/>
      </c>
    </row>
    <row r="972" ht="15.0" customHeight="1">
      <c r="B972" s="87"/>
      <c r="C972" s="88"/>
      <c r="D972" s="88"/>
      <c r="E972" s="88"/>
      <c r="F972" s="89"/>
      <c r="G972" s="90"/>
      <c r="H972" s="91"/>
      <c r="I972" s="92"/>
      <c r="J972" s="93"/>
      <c r="K972" s="94"/>
      <c r="L972" s="95"/>
      <c r="M972" s="76">
        <f t="shared" si="1"/>
        <v>0</v>
      </c>
      <c r="N972" s="77" t="str">
        <f t="shared" si="2"/>
        <v/>
      </c>
      <c r="O972" s="78" t="str">
        <f t="shared" si="3"/>
        <v/>
      </c>
      <c r="P972" s="78" t="str">
        <f t="array" ref="P972">IFERROR(ROUND(IF('1.Clusters'!$H$3&lt;&gt;"",( INDEX('1.Clusters'!$C$6:$C$15,MATCH(C972,'1.Clusters'!$B$6:$B$15,0))+INDEX('1.Clusters'!$F$6:$F$15,MATCH(D972,'1.Clusters'!$E$6:$E$15,0))+INDEX('1.Clusters'!$I$6:$I$15,MATCH(E972,'1.Clusters'!$H$6:$H$15,0)))/3,( INDEX('1.Clusters'!$C$6:$C$15,MATCH(C972,'1.Clusters'!$B$6:$B$15,0))+INDEX('1.Clusters'!$F$6:$F$15,MATCH(D972,'1.Clusters'!$E$6:$E$15,0)))/2),3),"")</f>
        <v/>
      </c>
      <c r="Q972" s="79" t="str">
        <f t="shared" si="4"/>
        <v/>
      </c>
    </row>
    <row r="973" ht="15.0" customHeight="1">
      <c r="B973" s="87"/>
      <c r="C973" s="88"/>
      <c r="D973" s="88"/>
      <c r="E973" s="88"/>
      <c r="F973" s="89"/>
      <c r="G973" s="90"/>
      <c r="H973" s="91"/>
      <c r="I973" s="92"/>
      <c r="J973" s="93"/>
      <c r="K973" s="94"/>
      <c r="L973" s="95"/>
      <c r="M973" s="76">
        <f t="shared" si="1"/>
        <v>0</v>
      </c>
      <c r="N973" s="77" t="str">
        <f t="shared" si="2"/>
        <v/>
      </c>
      <c r="O973" s="78" t="str">
        <f t="shared" si="3"/>
        <v/>
      </c>
      <c r="P973" s="78" t="str">
        <f t="array" ref="P973">IFERROR(ROUND(IF('1.Clusters'!$H$3&lt;&gt;"",( INDEX('1.Clusters'!$C$6:$C$15,MATCH(C973,'1.Clusters'!$B$6:$B$15,0))+INDEX('1.Clusters'!$F$6:$F$15,MATCH(D973,'1.Clusters'!$E$6:$E$15,0))+INDEX('1.Clusters'!$I$6:$I$15,MATCH(E973,'1.Clusters'!$H$6:$H$15,0)))/3,( INDEX('1.Clusters'!$C$6:$C$15,MATCH(C973,'1.Clusters'!$B$6:$B$15,0))+INDEX('1.Clusters'!$F$6:$F$15,MATCH(D973,'1.Clusters'!$E$6:$E$15,0)))/2),3),"")</f>
        <v/>
      </c>
      <c r="Q973" s="79" t="str">
        <f t="shared" si="4"/>
        <v/>
      </c>
    </row>
    <row r="974" ht="15.0" customHeight="1">
      <c r="B974" s="87"/>
      <c r="C974" s="88"/>
      <c r="D974" s="88"/>
      <c r="E974" s="88"/>
      <c r="F974" s="89"/>
      <c r="G974" s="90"/>
      <c r="H974" s="91"/>
      <c r="I974" s="92"/>
      <c r="J974" s="93"/>
      <c r="K974" s="94"/>
      <c r="L974" s="95"/>
      <c r="M974" s="76">
        <f t="shared" si="1"/>
        <v>0</v>
      </c>
      <c r="N974" s="77" t="str">
        <f t="shared" si="2"/>
        <v/>
      </c>
      <c r="O974" s="78" t="str">
        <f t="shared" si="3"/>
        <v/>
      </c>
      <c r="P974" s="78" t="str">
        <f t="array" ref="P974">IFERROR(ROUND(IF('1.Clusters'!$H$3&lt;&gt;"",( INDEX('1.Clusters'!$C$6:$C$15,MATCH(C974,'1.Clusters'!$B$6:$B$15,0))+INDEX('1.Clusters'!$F$6:$F$15,MATCH(D974,'1.Clusters'!$E$6:$E$15,0))+INDEX('1.Clusters'!$I$6:$I$15,MATCH(E974,'1.Clusters'!$H$6:$H$15,0)))/3,( INDEX('1.Clusters'!$C$6:$C$15,MATCH(C974,'1.Clusters'!$B$6:$B$15,0))+INDEX('1.Clusters'!$F$6:$F$15,MATCH(D974,'1.Clusters'!$E$6:$E$15,0)))/2),3),"")</f>
        <v/>
      </c>
      <c r="Q974" s="79" t="str">
        <f t="shared" si="4"/>
        <v/>
      </c>
    </row>
    <row r="975" ht="15.0" customHeight="1">
      <c r="B975" s="87"/>
      <c r="C975" s="88"/>
      <c r="D975" s="88"/>
      <c r="E975" s="88"/>
      <c r="F975" s="89"/>
      <c r="G975" s="90"/>
      <c r="H975" s="91"/>
      <c r="I975" s="92"/>
      <c r="J975" s="93"/>
      <c r="K975" s="94"/>
      <c r="L975" s="95"/>
      <c r="M975" s="76">
        <f t="shared" si="1"/>
        <v>0</v>
      </c>
      <c r="N975" s="77" t="str">
        <f t="shared" si="2"/>
        <v/>
      </c>
      <c r="O975" s="78" t="str">
        <f t="shared" si="3"/>
        <v/>
      </c>
      <c r="P975" s="78" t="str">
        <f t="array" ref="P975">IFERROR(ROUND(IF('1.Clusters'!$H$3&lt;&gt;"",( INDEX('1.Clusters'!$C$6:$C$15,MATCH(C975,'1.Clusters'!$B$6:$B$15,0))+INDEX('1.Clusters'!$F$6:$F$15,MATCH(D975,'1.Clusters'!$E$6:$E$15,0))+INDEX('1.Clusters'!$I$6:$I$15,MATCH(E975,'1.Clusters'!$H$6:$H$15,0)))/3,( INDEX('1.Clusters'!$C$6:$C$15,MATCH(C975,'1.Clusters'!$B$6:$B$15,0))+INDEX('1.Clusters'!$F$6:$F$15,MATCH(D975,'1.Clusters'!$E$6:$E$15,0)))/2),3),"")</f>
        <v/>
      </c>
      <c r="Q975" s="79" t="str">
        <f t="shared" si="4"/>
        <v/>
      </c>
    </row>
    <row r="976" ht="15.0" customHeight="1">
      <c r="B976" s="87"/>
      <c r="C976" s="88"/>
      <c r="D976" s="88"/>
      <c r="E976" s="88"/>
      <c r="F976" s="89"/>
      <c r="G976" s="90"/>
      <c r="H976" s="91"/>
      <c r="I976" s="92"/>
      <c r="J976" s="93"/>
      <c r="K976" s="94"/>
      <c r="L976" s="95"/>
      <c r="M976" s="76">
        <f t="shared" si="1"/>
        <v>0</v>
      </c>
      <c r="N976" s="77" t="str">
        <f t="shared" si="2"/>
        <v/>
      </c>
      <c r="O976" s="78" t="str">
        <f t="shared" si="3"/>
        <v/>
      </c>
      <c r="P976" s="78" t="str">
        <f t="array" ref="P976">IFERROR(ROUND(IF('1.Clusters'!$H$3&lt;&gt;"",( INDEX('1.Clusters'!$C$6:$C$15,MATCH(C976,'1.Clusters'!$B$6:$B$15,0))+INDEX('1.Clusters'!$F$6:$F$15,MATCH(D976,'1.Clusters'!$E$6:$E$15,0))+INDEX('1.Clusters'!$I$6:$I$15,MATCH(E976,'1.Clusters'!$H$6:$H$15,0)))/3,( INDEX('1.Clusters'!$C$6:$C$15,MATCH(C976,'1.Clusters'!$B$6:$B$15,0))+INDEX('1.Clusters'!$F$6:$F$15,MATCH(D976,'1.Clusters'!$E$6:$E$15,0)))/2),3),"")</f>
        <v/>
      </c>
      <c r="Q976" s="79" t="str">
        <f t="shared" si="4"/>
        <v/>
      </c>
    </row>
    <row r="977" ht="15.0" customHeight="1">
      <c r="B977" s="87"/>
      <c r="C977" s="88"/>
      <c r="D977" s="88"/>
      <c r="E977" s="88"/>
      <c r="F977" s="89"/>
      <c r="G977" s="90"/>
      <c r="H977" s="91"/>
      <c r="I977" s="92"/>
      <c r="J977" s="93"/>
      <c r="K977" s="94"/>
      <c r="L977" s="95"/>
      <c r="M977" s="76">
        <f t="shared" si="1"/>
        <v>0</v>
      </c>
      <c r="N977" s="77" t="str">
        <f t="shared" si="2"/>
        <v/>
      </c>
      <c r="O977" s="78" t="str">
        <f t="shared" si="3"/>
        <v/>
      </c>
      <c r="P977" s="78" t="str">
        <f t="array" ref="P977">IFERROR(ROUND(IF('1.Clusters'!$H$3&lt;&gt;"",( INDEX('1.Clusters'!$C$6:$C$15,MATCH(C977,'1.Clusters'!$B$6:$B$15,0))+INDEX('1.Clusters'!$F$6:$F$15,MATCH(D977,'1.Clusters'!$E$6:$E$15,0))+INDEX('1.Clusters'!$I$6:$I$15,MATCH(E977,'1.Clusters'!$H$6:$H$15,0)))/3,( INDEX('1.Clusters'!$C$6:$C$15,MATCH(C977,'1.Clusters'!$B$6:$B$15,0))+INDEX('1.Clusters'!$F$6:$F$15,MATCH(D977,'1.Clusters'!$E$6:$E$15,0)))/2),3),"")</f>
        <v/>
      </c>
      <c r="Q977" s="79" t="str">
        <f t="shared" si="4"/>
        <v/>
      </c>
    </row>
    <row r="978" ht="15.0" customHeight="1">
      <c r="B978" s="87"/>
      <c r="C978" s="88"/>
      <c r="D978" s="88"/>
      <c r="E978" s="88"/>
      <c r="F978" s="89"/>
      <c r="G978" s="90"/>
      <c r="H978" s="91"/>
      <c r="I978" s="92"/>
      <c r="J978" s="93"/>
      <c r="K978" s="94"/>
      <c r="L978" s="95"/>
      <c r="M978" s="76">
        <f t="shared" si="1"/>
        <v>0</v>
      </c>
      <c r="N978" s="77" t="str">
        <f t="shared" si="2"/>
        <v/>
      </c>
      <c r="O978" s="78" t="str">
        <f t="shared" si="3"/>
        <v/>
      </c>
      <c r="P978" s="78" t="str">
        <f t="array" ref="P978">IFERROR(ROUND(IF('1.Clusters'!$H$3&lt;&gt;"",( INDEX('1.Clusters'!$C$6:$C$15,MATCH(C978,'1.Clusters'!$B$6:$B$15,0))+INDEX('1.Clusters'!$F$6:$F$15,MATCH(D978,'1.Clusters'!$E$6:$E$15,0))+INDEX('1.Clusters'!$I$6:$I$15,MATCH(E978,'1.Clusters'!$H$6:$H$15,0)))/3,( INDEX('1.Clusters'!$C$6:$C$15,MATCH(C978,'1.Clusters'!$B$6:$B$15,0))+INDEX('1.Clusters'!$F$6:$F$15,MATCH(D978,'1.Clusters'!$E$6:$E$15,0)))/2),3),"")</f>
        <v/>
      </c>
      <c r="Q978" s="79" t="str">
        <f t="shared" si="4"/>
        <v/>
      </c>
    </row>
    <row r="979" ht="15.0" customHeight="1">
      <c r="B979" s="87"/>
      <c r="C979" s="88"/>
      <c r="D979" s="88"/>
      <c r="E979" s="88"/>
      <c r="F979" s="89"/>
      <c r="G979" s="90"/>
      <c r="H979" s="91"/>
      <c r="I979" s="92"/>
      <c r="J979" s="93"/>
      <c r="K979" s="94"/>
      <c r="L979" s="95"/>
      <c r="M979" s="76">
        <f t="shared" si="1"/>
        <v>0</v>
      </c>
      <c r="N979" s="77" t="str">
        <f t="shared" si="2"/>
        <v/>
      </c>
      <c r="O979" s="78" t="str">
        <f t="shared" si="3"/>
        <v/>
      </c>
      <c r="P979" s="78" t="str">
        <f t="array" ref="P979">IFERROR(ROUND(IF('1.Clusters'!$H$3&lt;&gt;"",( INDEX('1.Clusters'!$C$6:$C$15,MATCH(C979,'1.Clusters'!$B$6:$B$15,0))+INDEX('1.Clusters'!$F$6:$F$15,MATCH(D979,'1.Clusters'!$E$6:$E$15,0))+INDEX('1.Clusters'!$I$6:$I$15,MATCH(E979,'1.Clusters'!$H$6:$H$15,0)))/3,( INDEX('1.Clusters'!$C$6:$C$15,MATCH(C979,'1.Clusters'!$B$6:$B$15,0))+INDEX('1.Clusters'!$F$6:$F$15,MATCH(D979,'1.Clusters'!$E$6:$E$15,0)))/2),3),"")</f>
        <v/>
      </c>
      <c r="Q979" s="79" t="str">
        <f t="shared" si="4"/>
        <v/>
      </c>
    </row>
    <row r="980" ht="15.0" customHeight="1">
      <c r="B980" s="87"/>
      <c r="C980" s="88"/>
      <c r="D980" s="88"/>
      <c r="E980" s="88"/>
      <c r="F980" s="89"/>
      <c r="G980" s="90"/>
      <c r="H980" s="91"/>
      <c r="I980" s="92"/>
      <c r="J980" s="93"/>
      <c r="K980" s="94"/>
      <c r="L980" s="95"/>
      <c r="M980" s="76">
        <f t="shared" si="1"/>
        <v>0</v>
      </c>
      <c r="N980" s="77" t="str">
        <f t="shared" si="2"/>
        <v/>
      </c>
      <c r="O980" s="78" t="str">
        <f t="shared" si="3"/>
        <v/>
      </c>
      <c r="P980" s="78" t="str">
        <f t="array" ref="P980">IFERROR(ROUND(IF('1.Clusters'!$H$3&lt;&gt;"",( INDEX('1.Clusters'!$C$6:$C$15,MATCH(C980,'1.Clusters'!$B$6:$B$15,0))+INDEX('1.Clusters'!$F$6:$F$15,MATCH(D980,'1.Clusters'!$E$6:$E$15,0))+INDEX('1.Clusters'!$I$6:$I$15,MATCH(E980,'1.Clusters'!$H$6:$H$15,0)))/3,( INDEX('1.Clusters'!$C$6:$C$15,MATCH(C980,'1.Clusters'!$B$6:$B$15,0))+INDEX('1.Clusters'!$F$6:$F$15,MATCH(D980,'1.Clusters'!$E$6:$E$15,0)))/2),3),"")</f>
        <v/>
      </c>
      <c r="Q980" s="79" t="str">
        <f t="shared" si="4"/>
        <v/>
      </c>
    </row>
    <row r="981" ht="15.0" customHeight="1">
      <c r="B981" s="87"/>
      <c r="C981" s="88"/>
      <c r="D981" s="88"/>
      <c r="E981" s="88"/>
      <c r="F981" s="89"/>
      <c r="G981" s="90"/>
      <c r="H981" s="91"/>
      <c r="I981" s="92"/>
      <c r="J981" s="93"/>
      <c r="K981" s="94"/>
      <c r="L981" s="95"/>
      <c r="M981" s="76">
        <f t="shared" si="1"/>
        <v>0</v>
      </c>
      <c r="N981" s="77" t="str">
        <f t="shared" si="2"/>
        <v/>
      </c>
      <c r="O981" s="78" t="str">
        <f t="shared" si="3"/>
        <v/>
      </c>
      <c r="P981" s="78" t="str">
        <f t="array" ref="P981">IFERROR(ROUND(IF('1.Clusters'!$H$3&lt;&gt;"",( INDEX('1.Clusters'!$C$6:$C$15,MATCH(C981,'1.Clusters'!$B$6:$B$15,0))+INDEX('1.Clusters'!$F$6:$F$15,MATCH(D981,'1.Clusters'!$E$6:$E$15,0))+INDEX('1.Clusters'!$I$6:$I$15,MATCH(E981,'1.Clusters'!$H$6:$H$15,0)))/3,( INDEX('1.Clusters'!$C$6:$C$15,MATCH(C981,'1.Clusters'!$B$6:$B$15,0))+INDEX('1.Clusters'!$F$6:$F$15,MATCH(D981,'1.Clusters'!$E$6:$E$15,0)))/2),3),"")</f>
        <v/>
      </c>
      <c r="Q981" s="79" t="str">
        <f t="shared" si="4"/>
        <v/>
      </c>
    </row>
    <row r="982" ht="15.0" customHeight="1">
      <c r="B982" s="87"/>
      <c r="C982" s="88"/>
      <c r="D982" s="88"/>
      <c r="E982" s="88"/>
      <c r="F982" s="89"/>
      <c r="G982" s="90"/>
      <c r="H982" s="91"/>
      <c r="I982" s="92"/>
      <c r="J982" s="93"/>
      <c r="K982" s="94"/>
      <c r="L982" s="95"/>
      <c r="M982" s="76">
        <f t="shared" si="1"/>
        <v>0</v>
      </c>
      <c r="N982" s="77" t="str">
        <f t="shared" si="2"/>
        <v/>
      </c>
      <c r="O982" s="78" t="str">
        <f t="shared" si="3"/>
        <v/>
      </c>
      <c r="P982" s="78" t="str">
        <f t="array" ref="P982">IFERROR(ROUND(IF('1.Clusters'!$H$3&lt;&gt;"",( INDEX('1.Clusters'!$C$6:$C$15,MATCH(C982,'1.Clusters'!$B$6:$B$15,0))+INDEX('1.Clusters'!$F$6:$F$15,MATCH(D982,'1.Clusters'!$E$6:$E$15,0))+INDEX('1.Clusters'!$I$6:$I$15,MATCH(E982,'1.Clusters'!$H$6:$H$15,0)))/3,( INDEX('1.Clusters'!$C$6:$C$15,MATCH(C982,'1.Clusters'!$B$6:$B$15,0))+INDEX('1.Clusters'!$F$6:$F$15,MATCH(D982,'1.Clusters'!$E$6:$E$15,0)))/2),3),"")</f>
        <v/>
      </c>
      <c r="Q982" s="79" t="str">
        <f t="shared" si="4"/>
        <v/>
      </c>
    </row>
    <row r="983" ht="15.0" customHeight="1">
      <c r="B983" s="87"/>
      <c r="C983" s="88"/>
      <c r="D983" s="88"/>
      <c r="E983" s="88"/>
      <c r="F983" s="89"/>
      <c r="G983" s="90"/>
      <c r="H983" s="91"/>
      <c r="I983" s="92"/>
      <c r="J983" s="93"/>
      <c r="K983" s="94"/>
      <c r="L983" s="95"/>
      <c r="M983" s="76">
        <f t="shared" si="1"/>
        <v>0</v>
      </c>
      <c r="N983" s="77" t="str">
        <f t="shared" si="2"/>
        <v/>
      </c>
      <c r="O983" s="78" t="str">
        <f t="shared" si="3"/>
        <v/>
      </c>
      <c r="P983" s="78" t="str">
        <f t="array" ref="P983">IFERROR(ROUND(IF('1.Clusters'!$H$3&lt;&gt;"",( INDEX('1.Clusters'!$C$6:$C$15,MATCH(C983,'1.Clusters'!$B$6:$B$15,0))+INDEX('1.Clusters'!$F$6:$F$15,MATCH(D983,'1.Clusters'!$E$6:$E$15,0))+INDEX('1.Clusters'!$I$6:$I$15,MATCH(E983,'1.Clusters'!$H$6:$H$15,0)))/3,( INDEX('1.Clusters'!$C$6:$C$15,MATCH(C983,'1.Clusters'!$B$6:$B$15,0))+INDEX('1.Clusters'!$F$6:$F$15,MATCH(D983,'1.Clusters'!$E$6:$E$15,0)))/2),3),"")</f>
        <v/>
      </c>
      <c r="Q983" s="79" t="str">
        <f t="shared" si="4"/>
        <v/>
      </c>
    </row>
    <row r="984" ht="15.0" customHeight="1">
      <c r="B984" s="87"/>
      <c r="C984" s="88"/>
      <c r="D984" s="88"/>
      <c r="E984" s="88"/>
      <c r="F984" s="89"/>
      <c r="G984" s="90"/>
      <c r="H984" s="91"/>
      <c r="I984" s="92"/>
      <c r="J984" s="93"/>
      <c r="K984" s="94"/>
      <c r="L984" s="95"/>
      <c r="M984" s="76">
        <f t="shared" si="1"/>
        <v>0</v>
      </c>
      <c r="N984" s="77" t="str">
        <f t="shared" si="2"/>
        <v/>
      </c>
      <c r="O984" s="78" t="str">
        <f t="shared" si="3"/>
        <v/>
      </c>
      <c r="P984" s="78" t="str">
        <f t="array" ref="P984">IFERROR(ROUND(IF('1.Clusters'!$H$3&lt;&gt;"",( INDEX('1.Clusters'!$C$6:$C$15,MATCH(C984,'1.Clusters'!$B$6:$B$15,0))+INDEX('1.Clusters'!$F$6:$F$15,MATCH(D984,'1.Clusters'!$E$6:$E$15,0))+INDEX('1.Clusters'!$I$6:$I$15,MATCH(E984,'1.Clusters'!$H$6:$H$15,0)))/3,( INDEX('1.Clusters'!$C$6:$C$15,MATCH(C984,'1.Clusters'!$B$6:$B$15,0))+INDEX('1.Clusters'!$F$6:$F$15,MATCH(D984,'1.Clusters'!$E$6:$E$15,0)))/2),3),"")</f>
        <v/>
      </c>
      <c r="Q984" s="79" t="str">
        <f t="shared" si="4"/>
        <v/>
      </c>
    </row>
    <row r="985" ht="15.0" customHeight="1">
      <c r="B985" s="87"/>
      <c r="C985" s="88"/>
      <c r="D985" s="88"/>
      <c r="E985" s="88"/>
      <c r="F985" s="89"/>
      <c r="G985" s="90"/>
      <c r="H985" s="91"/>
      <c r="I985" s="92"/>
      <c r="J985" s="93"/>
      <c r="K985" s="94"/>
      <c r="L985" s="95"/>
      <c r="M985" s="76">
        <f t="shared" si="1"/>
        <v>0</v>
      </c>
      <c r="N985" s="77" t="str">
        <f t="shared" si="2"/>
        <v/>
      </c>
      <c r="O985" s="78" t="str">
        <f t="shared" si="3"/>
        <v/>
      </c>
      <c r="P985" s="78" t="str">
        <f t="array" ref="P985">IFERROR(ROUND(IF('1.Clusters'!$H$3&lt;&gt;"",( INDEX('1.Clusters'!$C$6:$C$15,MATCH(C985,'1.Clusters'!$B$6:$B$15,0))+INDEX('1.Clusters'!$F$6:$F$15,MATCH(D985,'1.Clusters'!$E$6:$E$15,0))+INDEX('1.Clusters'!$I$6:$I$15,MATCH(E985,'1.Clusters'!$H$6:$H$15,0)))/3,( INDEX('1.Clusters'!$C$6:$C$15,MATCH(C985,'1.Clusters'!$B$6:$B$15,0))+INDEX('1.Clusters'!$F$6:$F$15,MATCH(D985,'1.Clusters'!$E$6:$E$15,0)))/2),3),"")</f>
        <v/>
      </c>
      <c r="Q985" s="79" t="str">
        <f t="shared" si="4"/>
        <v/>
      </c>
    </row>
    <row r="986" ht="15.0" customHeight="1">
      <c r="B986" s="87"/>
      <c r="C986" s="88"/>
      <c r="D986" s="88"/>
      <c r="E986" s="88"/>
      <c r="F986" s="89"/>
      <c r="G986" s="90"/>
      <c r="H986" s="91"/>
      <c r="I986" s="92"/>
      <c r="J986" s="93"/>
      <c r="K986" s="94"/>
      <c r="L986" s="95"/>
      <c r="M986" s="76">
        <f t="shared" si="1"/>
        <v>0</v>
      </c>
      <c r="N986" s="77" t="str">
        <f t="shared" si="2"/>
        <v/>
      </c>
      <c r="O986" s="78" t="str">
        <f t="shared" si="3"/>
        <v/>
      </c>
      <c r="P986" s="78" t="str">
        <f t="array" ref="P986">IFERROR(ROUND(IF('1.Clusters'!$H$3&lt;&gt;"",( INDEX('1.Clusters'!$C$6:$C$15,MATCH(C986,'1.Clusters'!$B$6:$B$15,0))+INDEX('1.Clusters'!$F$6:$F$15,MATCH(D986,'1.Clusters'!$E$6:$E$15,0))+INDEX('1.Clusters'!$I$6:$I$15,MATCH(E986,'1.Clusters'!$H$6:$H$15,0)))/3,( INDEX('1.Clusters'!$C$6:$C$15,MATCH(C986,'1.Clusters'!$B$6:$B$15,0))+INDEX('1.Clusters'!$F$6:$F$15,MATCH(D986,'1.Clusters'!$E$6:$E$15,0)))/2),3),"")</f>
        <v/>
      </c>
      <c r="Q986" s="79" t="str">
        <f t="shared" si="4"/>
        <v/>
      </c>
    </row>
    <row r="987" ht="15.0" customHeight="1">
      <c r="B987" s="87"/>
      <c r="C987" s="88"/>
      <c r="D987" s="88"/>
      <c r="E987" s="88"/>
      <c r="F987" s="89"/>
      <c r="G987" s="90"/>
      <c r="H987" s="91"/>
      <c r="I987" s="92"/>
      <c r="J987" s="93"/>
      <c r="K987" s="94"/>
      <c r="L987" s="95"/>
      <c r="M987" s="76">
        <f t="shared" si="1"/>
        <v>0</v>
      </c>
      <c r="N987" s="77" t="str">
        <f t="shared" si="2"/>
        <v/>
      </c>
      <c r="O987" s="78" t="str">
        <f t="shared" si="3"/>
        <v/>
      </c>
      <c r="P987" s="78" t="str">
        <f t="array" ref="P987">IFERROR(ROUND(IF('1.Clusters'!$H$3&lt;&gt;"",( INDEX('1.Clusters'!$C$6:$C$15,MATCH(C987,'1.Clusters'!$B$6:$B$15,0))+INDEX('1.Clusters'!$F$6:$F$15,MATCH(D987,'1.Clusters'!$E$6:$E$15,0))+INDEX('1.Clusters'!$I$6:$I$15,MATCH(E987,'1.Clusters'!$H$6:$H$15,0)))/3,( INDEX('1.Clusters'!$C$6:$C$15,MATCH(C987,'1.Clusters'!$B$6:$B$15,0))+INDEX('1.Clusters'!$F$6:$F$15,MATCH(D987,'1.Clusters'!$E$6:$E$15,0)))/2),3),"")</f>
        <v/>
      </c>
      <c r="Q987" s="79" t="str">
        <f t="shared" si="4"/>
        <v/>
      </c>
    </row>
    <row r="988" ht="15.0" customHeight="1">
      <c r="B988" s="87"/>
      <c r="C988" s="88"/>
      <c r="D988" s="88"/>
      <c r="E988" s="88"/>
      <c r="F988" s="89"/>
      <c r="G988" s="90"/>
      <c r="H988" s="91"/>
      <c r="I988" s="92"/>
      <c r="J988" s="93"/>
      <c r="K988" s="94"/>
      <c r="L988" s="95"/>
      <c r="M988" s="76">
        <f t="shared" si="1"/>
        <v>0</v>
      </c>
      <c r="N988" s="77" t="str">
        <f t="shared" si="2"/>
        <v/>
      </c>
      <c r="O988" s="78" t="str">
        <f t="shared" si="3"/>
        <v/>
      </c>
      <c r="P988" s="78" t="str">
        <f t="array" ref="P988">IFERROR(ROUND(IF('1.Clusters'!$H$3&lt;&gt;"",( INDEX('1.Clusters'!$C$6:$C$15,MATCH(C988,'1.Clusters'!$B$6:$B$15,0))+INDEX('1.Clusters'!$F$6:$F$15,MATCH(D988,'1.Clusters'!$E$6:$E$15,0))+INDEX('1.Clusters'!$I$6:$I$15,MATCH(E988,'1.Clusters'!$H$6:$H$15,0)))/3,( INDEX('1.Clusters'!$C$6:$C$15,MATCH(C988,'1.Clusters'!$B$6:$B$15,0))+INDEX('1.Clusters'!$F$6:$F$15,MATCH(D988,'1.Clusters'!$E$6:$E$15,0)))/2),3),"")</f>
        <v/>
      </c>
      <c r="Q988" s="79" t="str">
        <f t="shared" si="4"/>
        <v/>
      </c>
    </row>
    <row r="989" ht="15.0" customHeight="1">
      <c r="B989" s="87"/>
      <c r="C989" s="88"/>
      <c r="D989" s="88"/>
      <c r="E989" s="88"/>
      <c r="F989" s="89"/>
      <c r="G989" s="90"/>
      <c r="H989" s="91"/>
      <c r="I989" s="92"/>
      <c r="J989" s="93"/>
      <c r="K989" s="94"/>
      <c r="L989" s="95"/>
      <c r="M989" s="76">
        <f t="shared" si="1"/>
        <v>0</v>
      </c>
      <c r="N989" s="77" t="str">
        <f t="shared" si="2"/>
        <v/>
      </c>
      <c r="O989" s="78" t="str">
        <f t="shared" si="3"/>
        <v/>
      </c>
      <c r="P989" s="78" t="str">
        <f t="array" ref="P989">IFERROR(ROUND(IF('1.Clusters'!$H$3&lt;&gt;"",( INDEX('1.Clusters'!$C$6:$C$15,MATCH(C989,'1.Clusters'!$B$6:$B$15,0))+INDEX('1.Clusters'!$F$6:$F$15,MATCH(D989,'1.Clusters'!$E$6:$E$15,0))+INDEX('1.Clusters'!$I$6:$I$15,MATCH(E989,'1.Clusters'!$H$6:$H$15,0)))/3,( INDEX('1.Clusters'!$C$6:$C$15,MATCH(C989,'1.Clusters'!$B$6:$B$15,0))+INDEX('1.Clusters'!$F$6:$F$15,MATCH(D989,'1.Clusters'!$E$6:$E$15,0)))/2),3),"")</f>
        <v/>
      </c>
      <c r="Q989" s="79" t="str">
        <f t="shared" si="4"/>
        <v/>
      </c>
    </row>
    <row r="990" ht="15.0" customHeight="1">
      <c r="B990" s="87"/>
      <c r="C990" s="88"/>
      <c r="D990" s="88"/>
      <c r="E990" s="88"/>
      <c r="F990" s="89"/>
      <c r="G990" s="90"/>
      <c r="H990" s="91"/>
      <c r="I990" s="92"/>
      <c r="J990" s="93"/>
      <c r="K990" s="94"/>
      <c r="L990" s="95"/>
      <c r="M990" s="76">
        <f t="shared" si="1"/>
        <v>0</v>
      </c>
      <c r="N990" s="77" t="str">
        <f t="shared" si="2"/>
        <v/>
      </c>
      <c r="O990" s="78" t="str">
        <f t="shared" si="3"/>
        <v/>
      </c>
      <c r="P990" s="78" t="str">
        <f t="array" ref="P990">IFERROR(ROUND(IF('1.Clusters'!$H$3&lt;&gt;"",( INDEX('1.Clusters'!$C$6:$C$15,MATCH(C990,'1.Clusters'!$B$6:$B$15,0))+INDEX('1.Clusters'!$F$6:$F$15,MATCH(D990,'1.Clusters'!$E$6:$E$15,0))+INDEX('1.Clusters'!$I$6:$I$15,MATCH(E990,'1.Clusters'!$H$6:$H$15,0)))/3,( INDEX('1.Clusters'!$C$6:$C$15,MATCH(C990,'1.Clusters'!$B$6:$B$15,0))+INDEX('1.Clusters'!$F$6:$F$15,MATCH(D990,'1.Clusters'!$E$6:$E$15,0)))/2),3),"")</f>
        <v/>
      </c>
      <c r="Q990" s="79" t="str">
        <f t="shared" si="4"/>
        <v/>
      </c>
    </row>
    <row r="991" ht="15.0" customHeight="1">
      <c r="B991" s="87"/>
      <c r="C991" s="88"/>
      <c r="D991" s="88"/>
      <c r="E991" s="88"/>
      <c r="F991" s="89"/>
      <c r="G991" s="90"/>
      <c r="H991" s="91"/>
      <c r="I991" s="92"/>
      <c r="J991" s="93"/>
      <c r="K991" s="94"/>
      <c r="L991" s="95"/>
      <c r="M991" s="76">
        <f t="shared" si="1"/>
        <v>0</v>
      </c>
      <c r="N991" s="77" t="str">
        <f t="shared" si="2"/>
        <v/>
      </c>
      <c r="O991" s="78" t="str">
        <f t="shared" si="3"/>
        <v/>
      </c>
      <c r="P991" s="78" t="str">
        <f t="array" ref="P991">IFERROR(ROUND(IF('1.Clusters'!$H$3&lt;&gt;"",( INDEX('1.Clusters'!$C$6:$C$15,MATCH(C991,'1.Clusters'!$B$6:$B$15,0))+INDEX('1.Clusters'!$F$6:$F$15,MATCH(D991,'1.Clusters'!$E$6:$E$15,0))+INDEX('1.Clusters'!$I$6:$I$15,MATCH(E991,'1.Clusters'!$H$6:$H$15,0)))/3,( INDEX('1.Clusters'!$C$6:$C$15,MATCH(C991,'1.Clusters'!$B$6:$B$15,0))+INDEX('1.Clusters'!$F$6:$F$15,MATCH(D991,'1.Clusters'!$E$6:$E$15,0)))/2),3),"")</f>
        <v/>
      </c>
      <c r="Q991" s="79" t="str">
        <f t="shared" si="4"/>
        <v/>
      </c>
    </row>
    <row r="992" ht="15.0" customHeight="1">
      <c r="B992" s="87"/>
      <c r="C992" s="88"/>
      <c r="D992" s="88"/>
      <c r="E992" s="88"/>
      <c r="F992" s="89"/>
      <c r="G992" s="90"/>
      <c r="H992" s="91"/>
      <c r="I992" s="92"/>
      <c r="J992" s="93"/>
      <c r="K992" s="94"/>
      <c r="L992" s="95"/>
      <c r="M992" s="76">
        <f t="shared" si="1"/>
        <v>0</v>
      </c>
      <c r="N992" s="77" t="str">
        <f t="shared" si="2"/>
        <v/>
      </c>
      <c r="O992" s="78" t="str">
        <f t="shared" si="3"/>
        <v/>
      </c>
      <c r="P992" s="78" t="str">
        <f t="array" ref="P992">IFERROR(ROUND(IF('1.Clusters'!$H$3&lt;&gt;"",( INDEX('1.Clusters'!$C$6:$C$15,MATCH(C992,'1.Clusters'!$B$6:$B$15,0))+INDEX('1.Clusters'!$F$6:$F$15,MATCH(D992,'1.Clusters'!$E$6:$E$15,0))+INDEX('1.Clusters'!$I$6:$I$15,MATCH(E992,'1.Clusters'!$H$6:$H$15,0)))/3,( INDEX('1.Clusters'!$C$6:$C$15,MATCH(C992,'1.Clusters'!$B$6:$B$15,0))+INDEX('1.Clusters'!$F$6:$F$15,MATCH(D992,'1.Clusters'!$E$6:$E$15,0)))/2),3),"")</f>
        <v/>
      </c>
      <c r="Q992" s="79" t="str">
        <f t="shared" si="4"/>
        <v/>
      </c>
    </row>
    <row r="993" ht="15.0" customHeight="1">
      <c r="B993" s="87"/>
      <c r="C993" s="88"/>
      <c r="D993" s="88"/>
      <c r="E993" s="88"/>
      <c r="F993" s="89"/>
      <c r="G993" s="90"/>
      <c r="H993" s="91"/>
      <c r="I993" s="92"/>
      <c r="J993" s="93"/>
      <c r="K993" s="94"/>
      <c r="L993" s="95"/>
      <c r="M993" s="76">
        <f t="shared" si="1"/>
        <v>0</v>
      </c>
      <c r="N993" s="77" t="str">
        <f t="shared" si="2"/>
        <v/>
      </c>
      <c r="O993" s="78" t="str">
        <f t="shared" si="3"/>
        <v/>
      </c>
      <c r="P993" s="78" t="str">
        <f t="array" ref="P993">IFERROR(ROUND(IF('1.Clusters'!$H$3&lt;&gt;"",( INDEX('1.Clusters'!$C$6:$C$15,MATCH(C993,'1.Clusters'!$B$6:$B$15,0))+INDEX('1.Clusters'!$F$6:$F$15,MATCH(D993,'1.Clusters'!$E$6:$E$15,0))+INDEX('1.Clusters'!$I$6:$I$15,MATCH(E993,'1.Clusters'!$H$6:$H$15,0)))/3,( INDEX('1.Clusters'!$C$6:$C$15,MATCH(C993,'1.Clusters'!$B$6:$B$15,0))+INDEX('1.Clusters'!$F$6:$F$15,MATCH(D993,'1.Clusters'!$E$6:$E$15,0)))/2),3),"")</f>
        <v/>
      </c>
      <c r="Q993" s="79" t="str">
        <f t="shared" si="4"/>
        <v/>
      </c>
    </row>
    <row r="994" ht="15.0" customHeight="1">
      <c r="B994" s="87"/>
      <c r="C994" s="88"/>
      <c r="D994" s="88"/>
      <c r="E994" s="88"/>
      <c r="F994" s="89"/>
      <c r="G994" s="90"/>
      <c r="H994" s="91"/>
      <c r="I994" s="92"/>
      <c r="J994" s="93"/>
      <c r="K994" s="94"/>
      <c r="L994" s="95"/>
      <c r="M994" s="76">
        <f t="shared" si="1"/>
        <v>0</v>
      </c>
      <c r="N994" s="77" t="str">
        <f t="shared" si="2"/>
        <v/>
      </c>
      <c r="O994" s="78" t="str">
        <f t="shared" si="3"/>
        <v/>
      </c>
      <c r="P994" s="78" t="str">
        <f t="array" ref="P994">IFERROR(ROUND(IF('1.Clusters'!$H$3&lt;&gt;"",( INDEX('1.Clusters'!$C$6:$C$15,MATCH(C994,'1.Clusters'!$B$6:$B$15,0))+INDEX('1.Clusters'!$F$6:$F$15,MATCH(D994,'1.Clusters'!$E$6:$E$15,0))+INDEX('1.Clusters'!$I$6:$I$15,MATCH(E994,'1.Clusters'!$H$6:$H$15,0)))/3,( INDEX('1.Clusters'!$C$6:$C$15,MATCH(C994,'1.Clusters'!$B$6:$B$15,0))+INDEX('1.Clusters'!$F$6:$F$15,MATCH(D994,'1.Clusters'!$E$6:$E$15,0)))/2),3),"")</f>
        <v/>
      </c>
      <c r="Q994" s="79" t="str">
        <f t="shared" si="4"/>
        <v/>
      </c>
    </row>
    <row r="995" ht="15.0" customHeight="1">
      <c r="B995" s="87"/>
      <c r="C995" s="88"/>
      <c r="D995" s="88"/>
      <c r="E995" s="88"/>
      <c r="F995" s="89"/>
      <c r="G995" s="90"/>
      <c r="H995" s="91"/>
      <c r="I995" s="92"/>
      <c r="J995" s="93"/>
      <c r="K995" s="94"/>
      <c r="L995" s="95"/>
      <c r="M995" s="76">
        <f t="shared" si="1"/>
        <v>0</v>
      </c>
      <c r="N995" s="77" t="str">
        <f t="shared" si="2"/>
        <v/>
      </c>
      <c r="O995" s="78" t="str">
        <f t="shared" si="3"/>
        <v/>
      </c>
      <c r="P995" s="78" t="str">
        <f t="array" ref="P995">IFERROR(ROUND(IF('1.Clusters'!$H$3&lt;&gt;"",( INDEX('1.Clusters'!$C$6:$C$15,MATCH(C995,'1.Clusters'!$B$6:$B$15,0))+INDEX('1.Clusters'!$F$6:$F$15,MATCH(D995,'1.Clusters'!$E$6:$E$15,0))+INDEX('1.Clusters'!$I$6:$I$15,MATCH(E995,'1.Clusters'!$H$6:$H$15,0)))/3,( INDEX('1.Clusters'!$C$6:$C$15,MATCH(C995,'1.Clusters'!$B$6:$B$15,0))+INDEX('1.Clusters'!$F$6:$F$15,MATCH(D995,'1.Clusters'!$E$6:$E$15,0)))/2),3),"")</f>
        <v/>
      </c>
      <c r="Q995" s="79" t="str">
        <f t="shared" si="4"/>
        <v/>
      </c>
    </row>
    <row r="996" ht="15.0" customHeight="1">
      <c r="B996" s="87"/>
      <c r="C996" s="88"/>
      <c r="D996" s="88"/>
      <c r="E996" s="88"/>
      <c r="F996" s="89"/>
      <c r="G996" s="90"/>
      <c r="H996" s="91"/>
      <c r="I996" s="92"/>
      <c r="J996" s="93"/>
      <c r="K996" s="94"/>
      <c r="L996" s="95"/>
      <c r="M996" s="76">
        <f t="shared" si="1"/>
        <v>0</v>
      </c>
      <c r="N996" s="77" t="str">
        <f t="shared" si="2"/>
        <v/>
      </c>
      <c r="O996" s="78" t="str">
        <f t="shared" si="3"/>
        <v/>
      </c>
      <c r="P996" s="78" t="str">
        <f t="array" ref="P996">IFERROR(ROUND(IF('1.Clusters'!$H$3&lt;&gt;"",( INDEX('1.Clusters'!$C$6:$C$15,MATCH(C996,'1.Clusters'!$B$6:$B$15,0))+INDEX('1.Clusters'!$F$6:$F$15,MATCH(D996,'1.Clusters'!$E$6:$E$15,0))+INDEX('1.Clusters'!$I$6:$I$15,MATCH(E996,'1.Clusters'!$H$6:$H$15,0)))/3,( INDEX('1.Clusters'!$C$6:$C$15,MATCH(C996,'1.Clusters'!$B$6:$B$15,0))+INDEX('1.Clusters'!$F$6:$F$15,MATCH(D996,'1.Clusters'!$E$6:$E$15,0)))/2),3),"")</f>
        <v/>
      </c>
      <c r="Q996" s="79" t="str">
        <f t="shared" si="4"/>
        <v/>
      </c>
    </row>
    <row r="997" ht="15.0" customHeight="1">
      <c r="B997" s="87"/>
      <c r="C997" s="88"/>
      <c r="D997" s="88"/>
      <c r="E997" s="88"/>
      <c r="F997" s="89"/>
      <c r="G997" s="90"/>
      <c r="H997" s="91"/>
      <c r="I997" s="92"/>
      <c r="J997" s="93"/>
      <c r="K997" s="94"/>
      <c r="L997" s="95"/>
      <c r="M997" s="76">
        <f t="shared" si="1"/>
        <v>0</v>
      </c>
      <c r="N997" s="77" t="str">
        <f t="shared" si="2"/>
        <v/>
      </c>
      <c r="O997" s="78" t="str">
        <f t="shared" si="3"/>
        <v/>
      </c>
      <c r="P997" s="78" t="str">
        <f t="array" ref="P997">IFERROR(ROUND(IF('1.Clusters'!$H$3&lt;&gt;"",( INDEX('1.Clusters'!$C$6:$C$15,MATCH(C997,'1.Clusters'!$B$6:$B$15,0))+INDEX('1.Clusters'!$F$6:$F$15,MATCH(D997,'1.Clusters'!$E$6:$E$15,0))+INDEX('1.Clusters'!$I$6:$I$15,MATCH(E997,'1.Clusters'!$H$6:$H$15,0)))/3,( INDEX('1.Clusters'!$C$6:$C$15,MATCH(C997,'1.Clusters'!$B$6:$B$15,0))+INDEX('1.Clusters'!$F$6:$F$15,MATCH(D997,'1.Clusters'!$E$6:$E$15,0)))/2),3),"")</f>
        <v/>
      </c>
      <c r="Q997" s="79" t="str">
        <f t="shared" si="4"/>
        <v/>
      </c>
    </row>
    <row r="998" ht="15.0" customHeight="1">
      <c r="B998" s="87"/>
      <c r="C998" s="88"/>
      <c r="D998" s="88"/>
      <c r="E998" s="88"/>
      <c r="F998" s="89"/>
      <c r="G998" s="90"/>
      <c r="H998" s="91"/>
      <c r="I998" s="92"/>
      <c r="J998" s="93"/>
      <c r="K998" s="94"/>
      <c r="L998" s="95"/>
      <c r="M998" s="76">
        <f t="shared" si="1"/>
        <v>0</v>
      </c>
      <c r="N998" s="77" t="str">
        <f t="shared" si="2"/>
        <v/>
      </c>
      <c r="O998" s="78" t="str">
        <f t="shared" si="3"/>
        <v/>
      </c>
      <c r="P998" s="78" t="str">
        <f t="array" ref="P998">IFERROR(ROUND(IF('1.Clusters'!$H$3&lt;&gt;"",( INDEX('1.Clusters'!$C$6:$C$15,MATCH(C998,'1.Clusters'!$B$6:$B$15,0))+INDEX('1.Clusters'!$F$6:$F$15,MATCH(D998,'1.Clusters'!$E$6:$E$15,0))+INDEX('1.Clusters'!$I$6:$I$15,MATCH(E998,'1.Clusters'!$H$6:$H$15,0)))/3,( INDEX('1.Clusters'!$C$6:$C$15,MATCH(C998,'1.Clusters'!$B$6:$B$15,0))+INDEX('1.Clusters'!$F$6:$F$15,MATCH(D998,'1.Clusters'!$E$6:$E$15,0)))/2),3),"")</f>
        <v/>
      </c>
      <c r="Q998" s="79" t="str">
        <f t="shared" si="4"/>
        <v/>
      </c>
    </row>
    <row r="999" ht="15.0" customHeight="1">
      <c r="B999" s="87"/>
      <c r="C999" s="88"/>
      <c r="D999" s="88"/>
      <c r="E999" s="88"/>
      <c r="F999" s="89"/>
      <c r="G999" s="90"/>
      <c r="H999" s="91"/>
      <c r="I999" s="92"/>
      <c r="J999" s="93"/>
      <c r="K999" s="94"/>
      <c r="L999" s="95"/>
      <c r="M999" s="76">
        <f t="shared" si="1"/>
        <v>0</v>
      </c>
      <c r="N999" s="77" t="str">
        <f t="shared" si="2"/>
        <v/>
      </c>
      <c r="O999" s="78" t="str">
        <f t="shared" si="3"/>
        <v/>
      </c>
      <c r="P999" s="78" t="str">
        <f t="array" ref="P999">IFERROR(ROUND(IF('1.Clusters'!$H$3&lt;&gt;"",( INDEX('1.Clusters'!$C$6:$C$15,MATCH(C999,'1.Clusters'!$B$6:$B$15,0))+INDEX('1.Clusters'!$F$6:$F$15,MATCH(D999,'1.Clusters'!$E$6:$E$15,0))+INDEX('1.Clusters'!$I$6:$I$15,MATCH(E999,'1.Clusters'!$H$6:$H$15,0)))/3,( INDEX('1.Clusters'!$C$6:$C$15,MATCH(C999,'1.Clusters'!$B$6:$B$15,0))+INDEX('1.Clusters'!$F$6:$F$15,MATCH(D999,'1.Clusters'!$E$6:$E$15,0)))/2),3),"")</f>
        <v/>
      </c>
      <c r="Q999" s="79" t="str">
        <f t="shared" si="4"/>
        <v/>
      </c>
    </row>
    <row r="1000" ht="15.0" customHeight="1">
      <c r="B1000" s="87"/>
      <c r="C1000" s="88"/>
      <c r="D1000" s="88"/>
      <c r="E1000" s="88"/>
      <c r="F1000" s="89"/>
      <c r="G1000" s="90"/>
      <c r="H1000" s="91"/>
      <c r="I1000" s="92"/>
      <c r="J1000" s="93"/>
      <c r="K1000" s="94"/>
      <c r="L1000" s="95"/>
      <c r="M1000" s="76">
        <f t="shared" si="1"/>
        <v>0</v>
      </c>
      <c r="N1000" s="77" t="str">
        <f t="shared" si="2"/>
        <v/>
      </c>
      <c r="O1000" s="78" t="str">
        <f t="shared" si="3"/>
        <v/>
      </c>
      <c r="P1000" s="78" t="str">
        <f t="array" ref="P1000">IFERROR(ROUND(IF('1.Clusters'!$H$3&lt;&gt;"",( INDEX('1.Clusters'!$C$6:$C$15,MATCH(C1000,'1.Clusters'!$B$6:$B$15,0))+INDEX('1.Clusters'!$F$6:$F$15,MATCH(D1000,'1.Clusters'!$E$6:$E$15,0))+INDEX('1.Clusters'!$I$6:$I$15,MATCH(E1000,'1.Clusters'!$H$6:$H$15,0)))/3,( INDEX('1.Clusters'!$C$6:$C$15,MATCH(C1000,'1.Clusters'!$B$6:$B$15,0))+INDEX('1.Clusters'!$F$6:$F$15,MATCH(D1000,'1.Clusters'!$E$6:$E$15,0)))/2),3),"")</f>
        <v/>
      </c>
      <c r="Q1000" s="79" t="str">
        <f t="shared" si="4"/>
        <v/>
      </c>
    </row>
    <row r="1001" ht="15.0" customHeight="1">
      <c r="B1001" s="87"/>
      <c r="C1001" s="88"/>
      <c r="D1001" s="88"/>
      <c r="E1001" s="88"/>
      <c r="F1001" s="89"/>
      <c r="G1001" s="90"/>
      <c r="H1001" s="91"/>
      <c r="I1001" s="92"/>
      <c r="J1001" s="93"/>
      <c r="K1001" s="94"/>
      <c r="L1001" s="95"/>
      <c r="M1001" s="76">
        <f t="shared" si="1"/>
        <v>0</v>
      </c>
      <c r="N1001" s="77" t="str">
        <f t="shared" si="2"/>
        <v/>
      </c>
      <c r="O1001" s="78" t="str">
        <f t="shared" si="3"/>
        <v/>
      </c>
      <c r="P1001" s="78" t="str">
        <f t="array" ref="P1001">IFERROR(ROUND(IF('1.Clusters'!$H$3&lt;&gt;"",( INDEX('1.Clusters'!$C$6:$C$15,MATCH(C1001,'1.Clusters'!$B$6:$B$15,0))+INDEX('1.Clusters'!$F$6:$F$15,MATCH(D1001,'1.Clusters'!$E$6:$E$15,0))+INDEX('1.Clusters'!$I$6:$I$15,MATCH(E1001,'1.Clusters'!$H$6:$H$15,0)))/3,( INDEX('1.Clusters'!$C$6:$C$15,MATCH(C1001,'1.Clusters'!$B$6:$B$15,0))+INDEX('1.Clusters'!$F$6:$F$15,MATCH(D1001,'1.Clusters'!$E$6:$E$15,0)))/2),3),"")</f>
        <v/>
      </c>
      <c r="Q1001" s="79" t="str">
        <f t="shared" si="4"/>
        <v/>
      </c>
    </row>
    <row r="1002" ht="15.0" customHeight="1">
      <c r="B1002" s="87"/>
      <c r="C1002" s="88"/>
      <c r="D1002" s="88"/>
      <c r="E1002" s="88"/>
      <c r="F1002" s="89"/>
      <c r="G1002" s="90"/>
      <c r="H1002" s="91"/>
      <c r="I1002" s="92"/>
      <c r="J1002" s="93"/>
      <c r="K1002" s="94"/>
      <c r="L1002" s="95"/>
      <c r="M1002" s="76">
        <f t="shared" si="1"/>
        <v>0</v>
      </c>
      <c r="N1002" s="77" t="str">
        <f t="shared" si="2"/>
        <v/>
      </c>
      <c r="O1002" s="78" t="str">
        <f t="shared" si="3"/>
        <v/>
      </c>
      <c r="P1002" s="78" t="str">
        <f t="array" ref="P1002">IFERROR(ROUND(IF('1.Clusters'!$H$3&lt;&gt;"",( INDEX('1.Clusters'!$C$6:$C$15,MATCH(C1002,'1.Clusters'!$B$6:$B$15,0))+INDEX('1.Clusters'!$F$6:$F$15,MATCH(D1002,'1.Clusters'!$E$6:$E$15,0))+INDEX('1.Clusters'!$I$6:$I$15,MATCH(E1002,'1.Clusters'!$H$6:$H$15,0)))/3,( INDEX('1.Clusters'!$C$6:$C$15,MATCH(C1002,'1.Clusters'!$B$6:$B$15,0))+INDEX('1.Clusters'!$F$6:$F$15,MATCH(D1002,'1.Clusters'!$E$6:$E$15,0)))/2),3),"")</f>
        <v/>
      </c>
      <c r="Q1002" s="79" t="str">
        <f t="shared" si="4"/>
        <v/>
      </c>
    </row>
    <row r="1003" ht="15.0" customHeight="1">
      <c r="B1003" s="87"/>
      <c r="C1003" s="88"/>
      <c r="D1003" s="88"/>
      <c r="E1003" s="88"/>
      <c r="F1003" s="89"/>
      <c r="G1003" s="90"/>
      <c r="H1003" s="91"/>
      <c r="I1003" s="92"/>
      <c r="J1003" s="93"/>
      <c r="K1003" s="94"/>
      <c r="L1003" s="95"/>
      <c r="M1003" s="76">
        <f t="shared" si="1"/>
        <v>0</v>
      </c>
      <c r="N1003" s="77" t="str">
        <f t="shared" si="2"/>
        <v/>
      </c>
      <c r="O1003" s="78" t="str">
        <f t="shared" si="3"/>
        <v/>
      </c>
      <c r="P1003" s="78" t="str">
        <f t="array" ref="P1003">IFERROR(ROUND(IF('1.Clusters'!$H$3&lt;&gt;"",( INDEX('1.Clusters'!$C$6:$C$15,MATCH(C1003,'1.Clusters'!$B$6:$B$15,0))+INDEX('1.Clusters'!$F$6:$F$15,MATCH(D1003,'1.Clusters'!$E$6:$E$15,0))+INDEX('1.Clusters'!$I$6:$I$15,MATCH(E1003,'1.Clusters'!$H$6:$H$15,0)))/3,( INDEX('1.Clusters'!$C$6:$C$15,MATCH(C1003,'1.Clusters'!$B$6:$B$15,0))+INDEX('1.Clusters'!$F$6:$F$15,MATCH(D1003,'1.Clusters'!$E$6:$E$15,0)))/2),3),"")</f>
        <v/>
      </c>
      <c r="Q1003" s="79" t="str">
        <f t="shared" si="4"/>
        <v/>
      </c>
    </row>
    <row r="1004" ht="15.0" customHeight="1">
      <c r="B1004" s="87"/>
      <c r="C1004" s="88"/>
      <c r="D1004" s="88"/>
      <c r="E1004" s="88"/>
      <c r="F1004" s="89"/>
      <c r="G1004" s="90"/>
      <c r="H1004" s="91"/>
      <c r="I1004" s="92"/>
      <c r="J1004" s="93"/>
      <c r="K1004" s="94"/>
      <c r="L1004" s="95"/>
      <c r="M1004" s="76">
        <f t="shared" si="1"/>
        <v>0</v>
      </c>
      <c r="N1004" s="77" t="str">
        <f t="shared" si="2"/>
        <v/>
      </c>
      <c r="O1004" s="78" t="str">
        <f t="shared" si="3"/>
        <v/>
      </c>
      <c r="P1004" s="78" t="str">
        <f t="array" ref="P1004">IFERROR(ROUND(IF('1.Clusters'!$H$3&lt;&gt;"",( INDEX('1.Clusters'!$C$6:$C$15,MATCH(C1004,'1.Clusters'!$B$6:$B$15,0))+INDEX('1.Clusters'!$F$6:$F$15,MATCH(D1004,'1.Clusters'!$E$6:$E$15,0))+INDEX('1.Clusters'!$I$6:$I$15,MATCH(E1004,'1.Clusters'!$H$6:$H$15,0)))/3,( INDEX('1.Clusters'!$C$6:$C$15,MATCH(C1004,'1.Clusters'!$B$6:$B$15,0))+INDEX('1.Clusters'!$F$6:$F$15,MATCH(D1004,'1.Clusters'!$E$6:$E$15,0)))/2),3),"")</f>
        <v/>
      </c>
      <c r="Q1004" s="79" t="str">
        <f t="shared" si="4"/>
        <v/>
      </c>
      <c r="Z1004" s="20" t="s">
        <v>1</v>
      </c>
    </row>
  </sheetData>
  <autoFilter ref="$B$4:$Q$1004"/>
  <customSheetViews>
    <customSheetView guid="{B7E20CF0-20F8-4E43-86EC-B9447E047F94}" filter="1" showAutoFilter="1">
      <autoFilter ref="$C$5:$C$1004"/>
    </customSheetView>
  </customSheetViews>
  <mergeCells count="3">
    <mergeCell ref="B2:B3"/>
    <mergeCell ref="C3:E3"/>
    <mergeCell ref="H3:L3"/>
  </mergeCells>
  <conditionalFormatting sqref="E5:E293">
    <cfRule type="expression" dxfId="1" priority="1">
      <formula>AND($E$4="N/A",$E5&lt;&gt;"")</formula>
    </cfRule>
  </conditionalFormatting>
  <conditionalFormatting sqref="E294:E1004">
    <cfRule type="expression" dxfId="1" priority="2">
      <formula>AND($E$4="N/A",$E294&lt;&gt;"")</formula>
    </cfRule>
  </conditionalFormatting>
  <dataValidations>
    <dataValidation type="list" allowBlank="1" sqref="E5:E1004">
      <formula1>'1.Clusters'!$H$6:$H$15</formula1>
    </dataValidation>
    <dataValidation type="list" allowBlank="1" sqref="D5">
      <formula1>'1.Clusters'!$E$6:$E$15</formula1>
    </dataValidation>
    <dataValidation type="list" allowBlank="1" sqref="C5">
      <formula1>'1.Clusters'!$B$6:$B$15</formula1>
    </dataValidation>
    <dataValidation type="list" allowBlank="1" sqref="C6:C1004">
      <formula1>'1.Clusters'!$B$5:$B$15</formula1>
    </dataValidation>
    <dataValidation type="list" allowBlank="1" sqref="D6:D1004">
      <formula1>'1.Clusters'!$E$6:$E$15</formula1>
    </dataValidation>
    <dataValidation type="list" allowBlank="1" sqref="H5:L1004">
      <formula1>Apoio!$D$2:$D$12</formula1>
    </dataValidation>
  </dataValidations>
  <printOptions/>
  <pageMargins bottom="0.787401575" footer="0.0" header="0.0" left="0.511811024" right="0.511811024" top="0.7874015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9E2F3"/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1.29"/>
    <col customWidth="1" min="2" max="3" width="12.86"/>
    <col customWidth="1" min="4" max="4" width="66.86"/>
    <col customWidth="1" min="5" max="5" width="13.14"/>
    <col customWidth="1" min="6" max="7" width="21.0"/>
    <col customWidth="1" min="8" max="8" width="31.86"/>
    <col customWidth="1" min="9" max="9" width="28.0"/>
    <col customWidth="1" min="10" max="10" width="24.43"/>
    <col customWidth="1" min="11" max="17" width="8.71"/>
    <col customWidth="1" min="18" max="20" width="4.0"/>
    <col customWidth="1" min="21" max="21" width="10.0"/>
    <col customWidth="1" min="22" max="39" width="8.71"/>
    <col customWidth="1" min="40" max="40" width="21.14"/>
    <col customWidth="1" min="41" max="41" width="15.43"/>
  </cols>
  <sheetData>
    <row r="1" ht="6.0" customHeight="1">
      <c r="G1" s="96"/>
    </row>
    <row r="2" ht="12.75" customHeight="1">
      <c r="D2" s="97" t="s">
        <v>22</v>
      </c>
      <c r="G2" s="96"/>
    </row>
    <row r="3" ht="6.75" customHeight="1">
      <c r="B3" s="98"/>
      <c r="C3" s="98"/>
      <c r="G3" s="96"/>
    </row>
    <row r="4" ht="12.75" customHeight="1">
      <c r="B4" s="98"/>
      <c r="C4" s="98"/>
      <c r="G4" s="96"/>
    </row>
    <row r="5" ht="12.75" customHeight="1">
      <c r="B5" s="99" t="s">
        <v>23</v>
      </c>
      <c r="C5" s="99" t="s">
        <v>24</v>
      </c>
      <c r="D5" s="99" t="s">
        <v>25</v>
      </c>
      <c r="E5" s="99" t="s">
        <v>26</v>
      </c>
      <c r="F5" s="99" t="s">
        <v>27</v>
      </c>
      <c r="G5" s="99" t="s">
        <v>28</v>
      </c>
      <c r="H5" s="99" t="str">
        <f>UPPER('1.Clusters'!B5)</f>
        <v/>
      </c>
      <c r="I5" s="99" t="str">
        <f>UPPER('1.Clusters'!E5)</f>
        <v/>
      </c>
      <c r="J5" s="100" t="str">
        <f>UPPER('1.Clusters'!H5)</f>
        <v/>
      </c>
    </row>
    <row r="6" ht="12.75" customHeight="1">
      <c r="B6" s="101" t="s">
        <v>29</v>
      </c>
      <c r="C6" s="101">
        <f>IF('1.Clusters'!$H$3&lt;&gt;"",Apoio!G3,Apoio!P3)</f>
        <v>0</v>
      </c>
      <c r="D6" s="102" t="str">
        <f>IF(C6=0,"",IF('1.Clusters'!$H$3&lt;&gt;"",Apoio!E3,Apoio!N3))</f>
        <v/>
      </c>
      <c r="E6" s="103" t="str">
        <f>IF(C6=0,"",IF('1.Clusters'!$H$3&lt;&gt;"",Apoio!H3,Apoio!Q3))</f>
        <v/>
      </c>
      <c r="F6" s="104" t="str">
        <f>IF(C6=0,"",IF('1.Clusters'!$H$3&lt;&gt;"",Apoio!I3,Apoio!R3))</f>
        <v/>
      </c>
      <c r="G6" s="105" t="str">
        <f>IF(C6=0,"",IF('1.Clusters'!$H$3&lt;&gt;"",Apoio!J3,Apoio!S3))</f>
        <v/>
      </c>
      <c r="H6" s="104" t="str">
        <f t="array" ref="H6">IF(C6=0,"",IF('1.Clusters'!$H$3&lt;&gt;"",INDEX(Apoio!$B$54:$B$1053,MATCH(D6,Apoio!$E$54:$E$1053,0)),INDEX(Apoio!$L$54:$L$153,MATCH(D6,Apoio!$N$54:$N$153,0))))</f>
        <v/>
      </c>
      <c r="I6" s="104" t="str">
        <f t="array" ref="I6">IF(C6=0,"",IF('1.Clusters'!$H$3&lt;&gt;"",INDEX(Apoio!$C$54:$C$1053,MATCH(D6,Apoio!$E$54:$E$1053,0)),INDEX(Apoio!$M$54:$M$153,MATCH(D6,Apoio!$N$54:$N$153,0))))</f>
        <v/>
      </c>
      <c r="J6" s="46" t="str">
        <f t="array" ref="J6">IF(C6=0,"",IF('1.Clusters'!$H$3&lt;&gt;"",INDEX(Apoio!$D$54:$D$1053,MATCH(D6,Apoio!$E$54:$E$1053,0)),""))</f>
        <v/>
      </c>
    </row>
    <row r="7" ht="12.75" customHeight="1">
      <c r="B7" s="106" t="s">
        <v>30</v>
      </c>
      <c r="C7" s="106">
        <f>IF('1.Clusters'!$H$3&lt;&gt;"",Apoio!G4,Apoio!P4)</f>
        <v>0</v>
      </c>
      <c r="D7" s="107" t="str">
        <f>IF(C7=0,"",IF('1.Clusters'!$H$3&lt;&gt;"",Apoio!E4,Apoio!N4))</f>
        <v/>
      </c>
      <c r="E7" s="108" t="str">
        <f>IF(C7=0,"",IF('1.Clusters'!$H$3&lt;&gt;"",Apoio!H4,Apoio!Q4))</f>
        <v/>
      </c>
      <c r="F7" s="109" t="str">
        <f>IF(C7=0,"",IF('1.Clusters'!$H$3&lt;&gt;"",Apoio!I4,Apoio!R4))</f>
        <v/>
      </c>
      <c r="G7" s="110" t="str">
        <f>IF(C7=0,"",IF('1.Clusters'!$H$3&lt;&gt;"",Apoio!J4,Apoio!S4))</f>
        <v/>
      </c>
      <c r="H7" s="109" t="str">
        <f t="array" ref="H7">IF(C7=0,"",IF('1.Clusters'!$H$3&lt;&gt;"",INDEX(Apoio!$B$54:$B$1053,MATCH(D7,Apoio!$E$54:$E$1053,0)),INDEX(Apoio!$L$54:$L$153,MATCH(D7,Apoio!$N$54:$N$153,0))))</f>
        <v/>
      </c>
      <c r="I7" s="109" t="str">
        <f t="array" ref="I7">IF(C7=0,"",IF('1.Clusters'!$H$3&lt;&gt;"",INDEX(Apoio!$C$54:$C$1053,MATCH(D7,Apoio!$E$54:$E$1053,0)),INDEX(Apoio!$M$54:$M$153,MATCH(D7,Apoio!$N$54:$N$153,0))))</f>
        <v/>
      </c>
      <c r="J7" s="111" t="str">
        <f t="array" ref="J7">IF(C7=0,"",IF('1.Clusters'!$H$3&lt;&gt;"",INDEX(Apoio!$D$54:$D$1053,MATCH(D7,Apoio!$E$54:$E$1053,0)),""))</f>
        <v/>
      </c>
    </row>
    <row r="8" ht="12.75" customHeight="1">
      <c r="B8" s="101" t="s">
        <v>31</v>
      </c>
      <c r="C8" s="101">
        <f>IF('1.Clusters'!$H$3&lt;&gt;"",Apoio!G5,Apoio!P5)</f>
        <v>0</v>
      </c>
      <c r="D8" s="102" t="str">
        <f>IF(C8=0,"",IF('1.Clusters'!$H$3&lt;&gt;"",Apoio!E5,Apoio!N5))</f>
        <v/>
      </c>
      <c r="E8" s="103" t="str">
        <f>IF(C8=0,"",IF('1.Clusters'!$H$3&lt;&gt;"",Apoio!H5,Apoio!Q5))</f>
        <v/>
      </c>
      <c r="F8" s="104" t="str">
        <f>IF(C8=0,"",IF('1.Clusters'!$H$3&lt;&gt;"",Apoio!I5,Apoio!R5))</f>
        <v/>
      </c>
      <c r="G8" s="105" t="str">
        <f>IF(C8=0,"",IF('1.Clusters'!$H$3&lt;&gt;"",Apoio!J5,Apoio!S5))</f>
        <v/>
      </c>
      <c r="H8" s="104" t="str">
        <f t="array" ref="H8">IF(C8=0,"",IF('1.Clusters'!$H$3&lt;&gt;"",INDEX(Apoio!$B$54:$B$1053,MATCH(D8,Apoio!$E$54:$E$1053,0)),INDEX(Apoio!$L$54:$L$153,MATCH(D8,Apoio!$N$54:$N$153,0))))</f>
        <v/>
      </c>
      <c r="I8" s="104" t="str">
        <f t="array" ref="I8">IF(C8=0,"",IF('1.Clusters'!$H$3&lt;&gt;"",INDEX(Apoio!$C$54:$C$1053,MATCH(D8,Apoio!$E$54:$E$1053,0)),INDEX(Apoio!$M$54:$M$153,MATCH(D8,Apoio!$N$54:$N$153,0))))</f>
        <v/>
      </c>
      <c r="J8" s="46" t="str">
        <f t="array" ref="J8">IF(C8=0,"",IF('1.Clusters'!$H$3&lt;&gt;"",INDEX(Apoio!$D$54:$D$1053,MATCH(D8,Apoio!$E$54:$E$1053,0)),""))</f>
        <v/>
      </c>
    </row>
    <row r="9" ht="12.75" customHeight="1">
      <c r="B9" s="106" t="s">
        <v>32</v>
      </c>
      <c r="C9" s="106">
        <f>IF('1.Clusters'!$H$3&lt;&gt;"",Apoio!G6,Apoio!P6)</f>
        <v>0</v>
      </c>
      <c r="D9" s="107" t="str">
        <f>IF(C9=0,"",IF('1.Clusters'!$H$3&lt;&gt;"",Apoio!E6,Apoio!N6))</f>
        <v/>
      </c>
      <c r="E9" s="108" t="str">
        <f>IF(C9=0,"",IF('1.Clusters'!$H$3&lt;&gt;"",Apoio!H6,Apoio!Q6))</f>
        <v/>
      </c>
      <c r="F9" s="109" t="str">
        <f>IF(C9=0,"",IF('1.Clusters'!$H$3&lt;&gt;"",Apoio!I6,Apoio!R6))</f>
        <v/>
      </c>
      <c r="G9" s="110" t="str">
        <f>IF(C9=0,"",IF('1.Clusters'!$H$3&lt;&gt;"",Apoio!J6,Apoio!S6))</f>
        <v/>
      </c>
      <c r="H9" s="109" t="str">
        <f t="array" ref="H9">IF(C9=0,"",IF('1.Clusters'!$H$3&lt;&gt;"",INDEX(Apoio!$B$54:$B$1053,MATCH(D9,Apoio!$E$54:$E$1053,0)),INDEX(Apoio!$L$54:$L$153,MATCH(D9,Apoio!$N$54:$N$153,0))))</f>
        <v/>
      </c>
      <c r="I9" s="109" t="str">
        <f t="array" ref="I9">IF(C9=0,"",IF('1.Clusters'!$H$3&lt;&gt;"",INDEX(Apoio!$C$54:$C$1053,MATCH(D9,Apoio!$E$54:$E$1053,0)),INDEX(Apoio!$M$54:$M$153,MATCH(D9,Apoio!$N$54:$N$153,0))))</f>
        <v/>
      </c>
      <c r="J9" s="111" t="str">
        <f t="array" ref="J9">IF(C9=0,"",IF('1.Clusters'!$H$3&lt;&gt;"",INDEX(Apoio!$D$54:$D$1053,MATCH(D9,Apoio!$E$54:$E$1053,0)),""))</f>
        <v/>
      </c>
    </row>
    <row r="10" ht="12.75" customHeight="1">
      <c r="B10" s="101" t="s">
        <v>33</v>
      </c>
      <c r="C10" s="101">
        <f>IF('1.Clusters'!$H$3&lt;&gt;"",Apoio!G7,Apoio!P7)</f>
        <v>0</v>
      </c>
      <c r="D10" s="102" t="str">
        <f>IF(C10=0,"",IF('1.Clusters'!$H$3&lt;&gt;"",Apoio!E7,Apoio!N7))</f>
        <v/>
      </c>
      <c r="E10" s="103" t="str">
        <f>IF(C10=0,"",IF('1.Clusters'!$H$3&lt;&gt;"",Apoio!H7,Apoio!Q7))</f>
        <v/>
      </c>
      <c r="F10" s="104" t="str">
        <f>IF(C10=0,"",IF('1.Clusters'!$H$3&lt;&gt;"",Apoio!I7,Apoio!R7))</f>
        <v/>
      </c>
      <c r="G10" s="105" t="str">
        <f>IF(C10=0,"",IF('1.Clusters'!$H$3&lt;&gt;"",Apoio!J7,Apoio!S7))</f>
        <v/>
      </c>
      <c r="H10" s="104" t="str">
        <f t="array" ref="H10">IF(C10=0,"",IF('1.Clusters'!$H$3&lt;&gt;"",INDEX(Apoio!$B$54:$B$1053,MATCH(D10,Apoio!$E$54:$E$1053,0)),INDEX(Apoio!$L$54:$L$153,MATCH(D10,Apoio!$N$54:$N$153,0))))</f>
        <v/>
      </c>
      <c r="I10" s="104" t="str">
        <f t="array" ref="I10">IF(C10=0,"",IF('1.Clusters'!$H$3&lt;&gt;"",INDEX(Apoio!$C$54:$C$1053,MATCH(D10,Apoio!$E$54:$E$1053,0)),INDEX(Apoio!$M$54:$M$153,MATCH(D10,Apoio!$N$54:$N$153,0))))</f>
        <v/>
      </c>
      <c r="J10" s="46" t="str">
        <f t="array" ref="J10">IF(C10=0,"",IF('1.Clusters'!$H$3&lt;&gt;"",INDEX(Apoio!$D$54:$D$1053,MATCH(D10,Apoio!$E$54:$E$1053,0)),""))</f>
        <v/>
      </c>
    </row>
    <row r="11" ht="12.75" customHeight="1">
      <c r="B11" s="106" t="s">
        <v>34</v>
      </c>
      <c r="C11" s="106">
        <f>IF('1.Clusters'!$H$3&lt;&gt;"",Apoio!G8,Apoio!P8)</f>
        <v>0</v>
      </c>
      <c r="D11" s="107" t="str">
        <f>IF(C11=0,"",IF('1.Clusters'!$H$3&lt;&gt;"",Apoio!E8,Apoio!N8))</f>
        <v/>
      </c>
      <c r="E11" s="108" t="str">
        <f>IF(C11=0,"",IF('1.Clusters'!$H$3&lt;&gt;"",Apoio!H8,Apoio!Q8))</f>
        <v/>
      </c>
      <c r="F11" s="109" t="str">
        <f>IF(C11=0,"",IF('1.Clusters'!$H$3&lt;&gt;"",Apoio!I8,Apoio!R8))</f>
        <v/>
      </c>
      <c r="G11" s="110" t="str">
        <f>IF(C11=0,"",IF('1.Clusters'!$H$3&lt;&gt;"",Apoio!J8,Apoio!S8))</f>
        <v/>
      </c>
      <c r="H11" s="109" t="str">
        <f t="array" ref="H11">IF(C11=0,"",IF('1.Clusters'!$H$3&lt;&gt;"",INDEX(Apoio!$B$54:$B$1053,MATCH(D11,Apoio!$E$54:$E$1053,0)),INDEX(Apoio!$L$54:$L$153,MATCH(D11,Apoio!$N$54:$N$153,0))))</f>
        <v/>
      </c>
      <c r="I11" s="109" t="str">
        <f t="array" ref="I11">IF(C11=0,"",IF('1.Clusters'!$H$3&lt;&gt;"",INDEX(Apoio!$C$54:$C$1053,MATCH(D11,Apoio!$E$54:$E$1053,0)),INDEX(Apoio!$M$54:$M$153,MATCH(D11,Apoio!$N$54:$N$153,0))))</f>
        <v/>
      </c>
      <c r="J11" s="111" t="str">
        <f t="array" ref="J11">IF(C11=0,"",IF('1.Clusters'!$H$3&lt;&gt;"",INDEX(Apoio!$D$54:$D$1053,MATCH(D11,Apoio!$E$54:$E$1053,0)),""))</f>
        <v/>
      </c>
    </row>
    <row r="12" ht="12.75" customHeight="1">
      <c r="B12" s="101" t="s">
        <v>35</v>
      </c>
      <c r="C12" s="101">
        <f>IF('1.Clusters'!$H$3&lt;&gt;"",Apoio!G9,Apoio!P9)</f>
        <v>0</v>
      </c>
      <c r="D12" s="102" t="str">
        <f>IF(C12=0,"",IF('1.Clusters'!$H$3&lt;&gt;"",Apoio!E9,Apoio!N9))</f>
        <v/>
      </c>
      <c r="E12" s="103" t="str">
        <f>IF(C12=0,"",IF('1.Clusters'!$H$3&lt;&gt;"",Apoio!H9,Apoio!Q9))</f>
        <v/>
      </c>
      <c r="F12" s="104" t="str">
        <f>IF(C12=0,"",IF('1.Clusters'!$H$3&lt;&gt;"",Apoio!I9,Apoio!R9))</f>
        <v/>
      </c>
      <c r="G12" s="105" t="str">
        <f>IF(C12=0,"",IF('1.Clusters'!$H$3&lt;&gt;"",Apoio!J9,Apoio!S9))</f>
        <v/>
      </c>
      <c r="H12" s="104" t="str">
        <f t="array" ref="H12">IF(C12=0,"",IF('1.Clusters'!$H$3&lt;&gt;"",INDEX(Apoio!$B$54:$B$1053,MATCH(D12,Apoio!$E$54:$E$1053,0)),INDEX(Apoio!$L$54:$L$153,MATCH(D12,Apoio!$N$54:$N$153,0))))</f>
        <v/>
      </c>
      <c r="I12" s="104" t="str">
        <f t="array" ref="I12">IF(C12=0,"",IF('1.Clusters'!$H$3&lt;&gt;"",INDEX(Apoio!$C$54:$C$1053,MATCH(D12,Apoio!$E$54:$E$1053,0)),INDEX(Apoio!$M$54:$M$153,MATCH(D12,Apoio!$N$54:$N$153,0))))</f>
        <v/>
      </c>
      <c r="J12" s="46" t="str">
        <f t="array" ref="J12">IF(C12=0,"",IF('1.Clusters'!$H$3&lt;&gt;"",INDEX(Apoio!$D$54:$D$1053,MATCH(D12,Apoio!$E$54:$E$1053,0)),""))</f>
        <v/>
      </c>
    </row>
    <row r="13" ht="12.75" customHeight="1">
      <c r="B13" s="106" t="s">
        <v>36</v>
      </c>
      <c r="C13" s="106">
        <f>IF('1.Clusters'!$H$3&lt;&gt;"",Apoio!G10,Apoio!P10)</f>
        <v>0</v>
      </c>
      <c r="D13" s="107" t="str">
        <f>IF(C13=0,"",IF('1.Clusters'!$H$3&lt;&gt;"",Apoio!E10,Apoio!N10))</f>
        <v/>
      </c>
      <c r="E13" s="108" t="str">
        <f>IF(C13=0,"",IF('1.Clusters'!$H$3&lt;&gt;"",Apoio!H10,Apoio!Q10))</f>
        <v/>
      </c>
      <c r="F13" s="109" t="str">
        <f>IF(C13=0,"",IF('1.Clusters'!$H$3&lt;&gt;"",Apoio!I10,Apoio!R10))</f>
        <v/>
      </c>
      <c r="G13" s="110" t="str">
        <f>IF(C13=0,"",IF('1.Clusters'!$H$3&lt;&gt;"",Apoio!J10,Apoio!S10))</f>
        <v/>
      </c>
      <c r="H13" s="109" t="str">
        <f t="array" ref="H13">IF(C13=0,"",IF('1.Clusters'!$H$3&lt;&gt;"",INDEX(Apoio!$B$54:$B$1053,MATCH(D13,Apoio!$E$54:$E$1053,0)),INDEX(Apoio!$L$54:$L$153,MATCH(D13,Apoio!$N$54:$N$153,0))))</f>
        <v/>
      </c>
      <c r="I13" s="109" t="str">
        <f t="array" ref="I13">IF(C13=0,"",IF('1.Clusters'!$H$3&lt;&gt;"",INDEX(Apoio!$C$54:$C$1053,MATCH(D13,Apoio!$E$54:$E$1053,0)),INDEX(Apoio!$M$54:$M$153,MATCH(D13,Apoio!$N$54:$N$153,0))))</f>
        <v/>
      </c>
      <c r="J13" s="111" t="str">
        <f t="array" ref="J13">IF(C13=0,"",IF('1.Clusters'!$H$3&lt;&gt;"",INDEX(Apoio!$D$54:$D$1053,MATCH(D13,Apoio!$E$54:$E$1053,0)),""))</f>
        <v/>
      </c>
    </row>
    <row r="14" ht="12.75" customHeight="1">
      <c r="B14" s="101" t="s">
        <v>37</v>
      </c>
      <c r="C14" s="101">
        <f>IF('1.Clusters'!$H$3&lt;&gt;"",Apoio!G11,Apoio!P11)</f>
        <v>0</v>
      </c>
      <c r="D14" s="102" t="str">
        <f>IF(C14=0,"",IF('1.Clusters'!$H$3&lt;&gt;"",Apoio!E11,Apoio!N11))</f>
        <v/>
      </c>
      <c r="E14" s="103" t="str">
        <f>IF(C14=0,"",IF('1.Clusters'!$H$3&lt;&gt;"",Apoio!H11,Apoio!Q11))</f>
        <v/>
      </c>
      <c r="F14" s="104" t="str">
        <f>IF(C14=0,"",IF('1.Clusters'!$H$3&lt;&gt;"",Apoio!I11,Apoio!R11))</f>
        <v/>
      </c>
      <c r="G14" s="105" t="str">
        <f>IF(C14=0,"",IF('1.Clusters'!$H$3&lt;&gt;"",Apoio!J11,Apoio!S11))</f>
        <v/>
      </c>
      <c r="H14" s="104" t="str">
        <f t="array" ref="H14">IF(C14=0,"",IF('1.Clusters'!$H$3&lt;&gt;"",INDEX(Apoio!$B$54:$B$1053,MATCH(D14,Apoio!$E$54:$E$1053,0)),INDEX(Apoio!$L$54:$L$153,MATCH(D14,Apoio!$N$54:$N$153,0))))</f>
        <v/>
      </c>
      <c r="I14" s="104" t="str">
        <f t="array" ref="I14">IF(C14=0,"",IF('1.Clusters'!$H$3&lt;&gt;"",INDEX(Apoio!$C$54:$C$1053,MATCH(D14,Apoio!$E$54:$E$1053,0)),INDEX(Apoio!$M$54:$M$153,MATCH(D14,Apoio!$N$54:$N$153,0))))</f>
        <v/>
      </c>
      <c r="J14" s="46" t="str">
        <f t="array" ref="J14">IF(C14=0,"",IF('1.Clusters'!$H$3&lt;&gt;"",INDEX(Apoio!$D$54:$D$1053,MATCH(D14,Apoio!$E$54:$E$1053,0)),""))</f>
        <v/>
      </c>
    </row>
    <row r="15" ht="12.75" customHeight="1">
      <c r="B15" s="106" t="s">
        <v>38</v>
      </c>
      <c r="C15" s="106">
        <f>IF('1.Clusters'!$H$3&lt;&gt;"",Apoio!G12,Apoio!P12)</f>
        <v>0</v>
      </c>
      <c r="D15" s="107" t="str">
        <f>IF(C15=0,"",IF('1.Clusters'!$H$3&lt;&gt;"",Apoio!E12,Apoio!N12))</f>
        <v/>
      </c>
      <c r="E15" s="108" t="str">
        <f>IF(C15=0,"",IF('1.Clusters'!$H$3&lt;&gt;"",Apoio!H12,Apoio!Q12))</f>
        <v/>
      </c>
      <c r="F15" s="109" t="str">
        <f>IF(C15=0,"",IF('1.Clusters'!$H$3&lt;&gt;"",Apoio!I12,Apoio!R12))</f>
        <v/>
      </c>
      <c r="G15" s="110" t="str">
        <f>IF(C15=0,"",IF('1.Clusters'!$H$3&lt;&gt;"",Apoio!J12,Apoio!S12))</f>
        <v/>
      </c>
      <c r="H15" s="109" t="str">
        <f t="array" ref="H15">IF(C15=0,"",IF('1.Clusters'!$H$3&lt;&gt;"",INDEX(Apoio!$B$54:$B$1053,MATCH(D15,Apoio!$E$54:$E$1053,0)),INDEX(Apoio!$L$54:$L$153,MATCH(D15,Apoio!$N$54:$N$153,0))))</f>
        <v/>
      </c>
      <c r="I15" s="109" t="str">
        <f t="array" ref="I15">IF(C15=0,"",IF('1.Clusters'!$H$3&lt;&gt;"",INDEX(Apoio!$C$54:$C$1053,MATCH(D15,Apoio!$E$54:$E$1053,0)),INDEX(Apoio!$M$54:$M$153,MATCH(D15,Apoio!$N$54:$N$153,0))))</f>
        <v/>
      </c>
      <c r="J15" s="111" t="str">
        <f t="array" ref="J15">IF(C15=0,"",IF('1.Clusters'!$H$3&lt;&gt;"",INDEX(Apoio!$D$54:$D$1053,MATCH(D15,Apoio!$E$54:$E$1053,0)),""))</f>
        <v/>
      </c>
    </row>
    <row r="16" ht="12.75" customHeight="1">
      <c r="B16" s="101" t="s">
        <v>39</v>
      </c>
      <c r="C16" s="101">
        <f>IF('1.Clusters'!$H$3&lt;&gt;"",Apoio!G13,Apoio!P13)</f>
        <v>0</v>
      </c>
      <c r="D16" s="102" t="str">
        <f>IF(C16=0,"",IF('1.Clusters'!$H$3&lt;&gt;"",Apoio!E13,Apoio!N13))</f>
        <v/>
      </c>
      <c r="E16" s="103" t="str">
        <f>IF(C16=0,"",IF('1.Clusters'!$H$3&lt;&gt;"",Apoio!H13,Apoio!Q13))</f>
        <v/>
      </c>
      <c r="F16" s="104" t="str">
        <f>IF(C16=0,"",IF('1.Clusters'!$H$3&lt;&gt;"",Apoio!I13,Apoio!R13))</f>
        <v/>
      </c>
      <c r="G16" s="105" t="str">
        <f>IF(C16=0,"",IF('1.Clusters'!$H$3&lt;&gt;"",Apoio!J13,Apoio!S13))</f>
        <v/>
      </c>
      <c r="H16" s="104" t="str">
        <f t="array" ref="H16">IF(C16=0,"",IF('1.Clusters'!$H$3&lt;&gt;"",INDEX(Apoio!$B$54:$B$1053,MATCH(D16,Apoio!$E$54:$E$1053,0)),INDEX(Apoio!$L$54:$L$153,MATCH(D16,Apoio!$N$54:$N$153,0))))</f>
        <v/>
      </c>
      <c r="I16" s="104" t="str">
        <f t="array" ref="I16">IF(C16=0,"",IF('1.Clusters'!$H$3&lt;&gt;"",INDEX(Apoio!$C$54:$C$1053,MATCH(D16,Apoio!$E$54:$E$1053,0)),INDEX(Apoio!$M$54:$M$153,MATCH(D16,Apoio!$N$54:$N$153,0))))</f>
        <v/>
      </c>
      <c r="J16" s="46" t="str">
        <f t="array" ref="J16">IF(C16=0,"",IF('1.Clusters'!$H$3&lt;&gt;"",INDEX(Apoio!$D$54:$D$1053,MATCH(D16,Apoio!$E$54:$E$1053,0)),""))</f>
        <v/>
      </c>
    </row>
    <row r="17" ht="12.75" customHeight="1">
      <c r="B17" s="106" t="s">
        <v>40</v>
      </c>
      <c r="C17" s="106">
        <f>IF('1.Clusters'!$H$3&lt;&gt;"",Apoio!G14,Apoio!P14)</f>
        <v>0</v>
      </c>
      <c r="D17" s="107" t="str">
        <f>IF(C17=0,"",IF('1.Clusters'!$H$3&lt;&gt;"",Apoio!E14,Apoio!N14))</f>
        <v/>
      </c>
      <c r="E17" s="108" t="str">
        <f>IF(C17=0,"",IF('1.Clusters'!$H$3&lt;&gt;"",Apoio!H14,Apoio!Q14))</f>
        <v/>
      </c>
      <c r="F17" s="109" t="str">
        <f>IF(C17=0,"",IF('1.Clusters'!$H$3&lt;&gt;"",Apoio!I14,Apoio!R14))</f>
        <v/>
      </c>
      <c r="G17" s="110" t="str">
        <f>IF(C17=0,"",IF('1.Clusters'!$H$3&lt;&gt;"",Apoio!J14,Apoio!S14))</f>
        <v/>
      </c>
      <c r="H17" s="109" t="str">
        <f t="array" ref="H17">IF(C17=0,"",IF('1.Clusters'!$H$3&lt;&gt;"",INDEX(Apoio!$B$54:$B$1053,MATCH(D17,Apoio!$E$54:$E$1053,0)),INDEX(Apoio!$L$54:$L$153,MATCH(D17,Apoio!$N$54:$N$153,0))))</f>
        <v/>
      </c>
      <c r="I17" s="109" t="str">
        <f t="array" ref="I17">IF(C17=0,"",IF('1.Clusters'!$H$3&lt;&gt;"",INDEX(Apoio!$C$54:$C$1053,MATCH(D17,Apoio!$E$54:$E$1053,0)),INDEX(Apoio!$M$54:$M$153,MATCH(D17,Apoio!$N$54:$N$153,0))))</f>
        <v/>
      </c>
      <c r="J17" s="111" t="str">
        <f t="array" ref="J17">IF(C17=0,"",IF('1.Clusters'!$H$3&lt;&gt;"",INDEX(Apoio!$D$54:$D$1053,MATCH(D17,Apoio!$E$54:$E$1053,0)),""))</f>
        <v/>
      </c>
    </row>
    <row r="18" ht="12.75" customHeight="1">
      <c r="B18" s="101" t="s">
        <v>41</v>
      </c>
      <c r="C18" s="101">
        <f>IF('1.Clusters'!$H$3&lt;&gt;"",Apoio!G15,Apoio!P15)</f>
        <v>0</v>
      </c>
      <c r="D18" s="102" t="str">
        <f>IF(C18=0,"",IF('1.Clusters'!$H$3&lt;&gt;"",Apoio!E15,Apoio!N15))</f>
        <v/>
      </c>
      <c r="E18" s="103" t="str">
        <f>IF(C18=0,"",IF('1.Clusters'!$H$3&lt;&gt;"",Apoio!H15,Apoio!Q15))</f>
        <v/>
      </c>
      <c r="F18" s="104" t="str">
        <f>IF(C18=0,"",IF('1.Clusters'!$H$3&lt;&gt;"",Apoio!I15,Apoio!R15))</f>
        <v/>
      </c>
      <c r="G18" s="105" t="str">
        <f>IF(C18=0,"",IF('1.Clusters'!$H$3&lt;&gt;"",Apoio!J15,Apoio!S15))</f>
        <v/>
      </c>
      <c r="H18" s="104" t="str">
        <f t="array" ref="H18">IF(C18=0,"",IF('1.Clusters'!$H$3&lt;&gt;"",INDEX(Apoio!$B$54:$B$1053,MATCH(D18,Apoio!$E$54:$E$1053,0)),INDEX(Apoio!$L$54:$L$153,MATCH(D18,Apoio!$N$54:$N$153,0))))</f>
        <v/>
      </c>
      <c r="I18" s="104" t="str">
        <f t="array" ref="I18">IF(C18=0,"",IF('1.Clusters'!$H$3&lt;&gt;"",INDEX(Apoio!$C$54:$C$1053,MATCH(D18,Apoio!$E$54:$E$1053,0)),INDEX(Apoio!$M$54:$M$153,MATCH(D18,Apoio!$N$54:$N$153,0))))</f>
        <v/>
      </c>
      <c r="J18" s="46" t="str">
        <f t="array" ref="J18">IF(C18=0,"",IF('1.Clusters'!$H$3&lt;&gt;"",INDEX(Apoio!$D$54:$D$1053,MATCH(D18,Apoio!$E$54:$E$1053,0)),""))</f>
        <v/>
      </c>
    </row>
    <row r="19" ht="12.75" customHeight="1">
      <c r="B19" s="106" t="s">
        <v>42</v>
      </c>
      <c r="C19" s="106">
        <f>IF('1.Clusters'!$H$3&lt;&gt;"",Apoio!G16,Apoio!P16)</f>
        <v>0</v>
      </c>
      <c r="D19" s="107" t="str">
        <f>IF(C19=0,"",IF('1.Clusters'!$H$3&lt;&gt;"",Apoio!E16,Apoio!N16))</f>
        <v/>
      </c>
      <c r="E19" s="108" t="str">
        <f>IF(C19=0,"",IF('1.Clusters'!$H$3&lt;&gt;"",Apoio!H16,Apoio!Q16))</f>
        <v/>
      </c>
      <c r="F19" s="109" t="str">
        <f>IF(C19=0,"",IF('1.Clusters'!$H$3&lt;&gt;"",Apoio!I16,Apoio!R16))</f>
        <v/>
      </c>
      <c r="G19" s="110" t="str">
        <f>IF(C19=0,"",IF('1.Clusters'!$H$3&lt;&gt;"",Apoio!J16,Apoio!S16))</f>
        <v/>
      </c>
      <c r="H19" s="109" t="str">
        <f t="array" ref="H19">IF(C19=0,"",IF('1.Clusters'!$H$3&lt;&gt;"",INDEX(Apoio!$B$54:$B$1053,MATCH(D19,Apoio!$E$54:$E$1053,0)),INDEX(Apoio!$L$54:$L$153,MATCH(D19,Apoio!$N$54:$N$153,0))))</f>
        <v/>
      </c>
      <c r="I19" s="109" t="str">
        <f t="array" ref="I19">IF(C19=0,"",IF('1.Clusters'!$H$3&lt;&gt;"",INDEX(Apoio!$C$54:$C$1053,MATCH(D19,Apoio!$E$54:$E$1053,0)),INDEX(Apoio!$M$54:$M$153,MATCH(D19,Apoio!$N$54:$N$153,0))))</f>
        <v/>
      </c>
      <c r="J19" s="111" t="str">
        <f t="array" ref="J19">IF(C19=0,"",IF('1.Clusters'!$H$3&lt;&gt;"",INDEX(Apoio!$D$54:$D$1053,MATCH(D19,Apoio!$E$54:$E$1053,0)),""))</f>
        <v/>
      </c>
    </row>
    <row r="20" ht="12.75" customHeight="1">
      <c r="B20" s="101" t="s">
        <v>43</v>
      </c>
      <c r="C20" s="101">
        <f>IF('1.Clusters'!$H$3&lt;&gt;"",Apoio!G17,Apoio!P17)</f>
        <v>0</v>
      </c>
      <c r="D20" s="102" t="str">
        <f>IF(C20=0,"",IF('1.Clusters'!$H$3&lt;&gt;"",Apoio!E17,Apoio!N17))</f>
        <v/>
      </c>
      <c r="E20" s="103" t="str">
        <f>IF(C20=0,"",IF('1.Clusters'!$H$3&lt;&gt;"",Apoio!H17,Apoio!Q17))</f>
        <v/>
      </c>
      <c r="F20" s="104" t="str">
        <f>IF(C20=0,"",IF('1.Clusters'!$H$3&lt;&gt;"",Apoio!I17,Apoio!R17))</f>
        <v/>
      </c>
      <c r="G20" s="105" t="str">
        <f>IF(C20=0,"",IF('1.Clusters'!$H$3&lt;&gt;"",Apoio!J17,Apoio!S17))</f>
        <v/>
      </c>
      <c r="H20" s="104" t="str">
        <f t="array" ref="H20">IF(C20=0,"",IF('1.Clusters'!$H$3&lt;&gt;"",INDEX(Apoio!$B$54:$B$1053,MATCH(D20,Apoio!$E$54:$E$1053,0)),INDEX(Apoio!$L$54:$L$153,MATCH(D20,Apoio!$N$54:$N$153,0))))</f>
        <v/>
      </c>
      <c r="I20" s="104" t="str">
        <f t="array" ref="I20">IF(C20=0,"",IF('1.Clusters'!$H$3&lt;&gt;"",INDEX(Apoio!$C$54:$C$1053,MATCH(D20,Apoio!$E$54:$E$1053,0)),INDEX(Apoio!$M$54:$M$153,MATCH(D20,Apoio!$N$54:$N$153,0))))</f>
        <v/>
      </c>
      <c r="J20" s="46" t="str">
        <f t="array" ref="J20">IF(C20=0,"",IF('1.Clusters'!$H$3&lt;&gt;"",INDEX(Apoio!$D$54:$D$1053,MATCH(D20,Apoio!$E$54:$E$1053,0)),""))</f>
        <v/>
      </c>
    </row>
    <row r="21" ht="12.75" customHeight="1">
      <c r="B21" s="106" t="s">
        <v>44</v>
      </c>
      <c r="C21" s="106">
        <f>IF('1.Clusters'!$H$3&lt;&gt;"",Apoio!G18,Apoio!P18)</f>
        <v>0</v>
      </c>
      <c r="D21" s="107" t="str">
        <f>IF(C21=0,"",IF('1.Clusters'!$H$3&lt;&gt;"",Apoio!E18,Apoio!N18))</f>
        <v/>
      </c>
      <c r="E21" s="108" t="str">
        <f>IF(C21=0,"",IF('1.Clusters'!$H$3&lt;&gt;"",Apoio!H18,Apoio!Q18))</f>
        <v/>
      </c>
      <c r="F21" s="109" t="str">
        <f>IF(C21=0,"",IF('1.Clusters'!$H$3&lt;&gt;"",Apoio!I18,Apoio!R18))</f>
        <v/>
      </c>
      <c r="G21" s="110" t="str">
        <f>IF(C21=0,"",IF('1.Clusters'!$H$3&lt;&gt;"",Apoio!J18,Apoio!S18))</f>
        <v/>
      </c>
      <c r="H21" s="109" t="str">
        <f t="array" ref="H21">IF(C21=0,"",IF('1.Clusters'!$H$3&lt;&gt;"",INDEX(Apoio!$B$54:$B$1053,MATCH(D21,Apoio!$E$54:$E$1053,0)),INDEX(Apoio!$L$54:$L$153,MATCH(D21,Apoio!$N$54:$N$153,0))))</f>
        <v/>
      </c>
      <c r="I21" s="109" t="str">
        <f t="array" ref="I21">IF(C21=0,"",IF('1.Clusters'!$H$3&lt;&gt;"",INDEX(Apoio!$C$54:$C$1053,MATCH(D21,Apoio!$E$54:$E$1053,0)),INDEX(Apoio!$M$54:$M$153,MATCH(D21,Apoio!$N$54:$N$153,0))))</f>
        <v/>
      </c>
      <c r="J21" s="111" t="str">
        <f t="array" ref="J21">IF(C21=0,"",IF('1.Clusters'!$H$3&lt;&gt;"",INDEX(Apoio!$D$54:$D$1053,MATCH(D21,Apoio!$E$54:$E$1053,0)),""))</f>
        <v/>
      </c>
    </row>
    <row r="22" ht="12.75" customHeight="1">
      <c r="B22" s="101" t="s">
        <v>45</v>
      </c>
      <c r="C22" s="101">
        <f>IF('1.Clusters'!$H$3&lt;&gt;"",Apoio!G19,Apoio!P19)</f>
        <v>0</v>
      </c>
      <c r="D22" s="102" t="str">
        <f>IF(C22=0,"",IF('1.Clusters'!$H$3&lt;&gt;"",Apoio!E19,Apoio!N19))</f>
        <v/>
      </c>
      <c r="E22" s="103" t="str">
        <f>IF(C22=0,"",IF('1.Clusters'!$H$3&lt;&gt;"",Apoio!H19,Apoio!Q19))</f>
        <v/>
      </c>
      <c r="F22" s="104" t="str">
        <f>IF(C22=0,"",IF('1.Clusters'!$H$3&lt;&gt;"",Apoio!I19,Apoio!R19))</f>
        <v/>
      </c>
      <c r="G22" s="105" t="str">
        <f>IF(C22=0,"",IF('1.Clusters'!$H$3&lt;&gt;"",Apoio!J19,Apoio!S19))</f>
        <v/>
      </c>
      <c r="H22" s="104" t="str">
        <f t="array" ref="H22">IF(C22=0,"",IF('1.Clusters'!$H$3&lt;&gt;"",INDEX(Apoio!$B$54:$B$1053,MATCH(D22,Apoio!$E$54:$E$1053,0)),INDEX(Apoio!$L$54:$L$153,MATCH(D22,Apoio!$N$54:$N$153,0))))</f>
        <v/>
      </c>
      <c r="I22" s="104" t="str">
        <f t="array" ref="I22">IF(C22=0,"",IF('1.Clusters'!$H$3&lt;&gt;"",INDEX(Apoio!$C$54:$C$1053,MATCH(D22,Apoio!$E$54:$E$1053,0)),INDEX(Apoio!$M$54:$M$153,MATCH(D22,Apoio!$N$54:$N$153,0))))</f>
        <v/>
      </c>
      <c r="J22" s="46" t="str">
        <f t="array" ref="J22">IF(C22=0,"",IF('1.Clusters'!$H$3&lt;&gt;"",INDEX(Apoio!$D$54:$D$1053,MATCH(D22,Apoio!$E$54:$E$1053,0)),""))</f>
        <v/>
      </c>
    </row>
    <row r="23" ht="12.75" customHeight="1">
      <c r="B23" s="106" t="s">
        <v>46</v>
      </c>
      <c r="C23" s="106">
        <f>IF('1.Clusters'!$H$3&lt;&gt;"",Apoio!G20,Apoio!P20)</f>
        <v>0</v>
      </c>
      <c r="D23" s="107" t="str">
        <f>IF(C23=0,"",IF('1.Clusters'!$H$3&lt;&gt;"",Apoio!E20,Apoio!N20))</f>
        <v/>
      </c>
      <c r="E23" s="108" t="str">
        <f>IF(C23=0,"",IF('1.Clusters'!$H$3&lt;&gt;"",Apoio!H20,Apoio!Q20))</f>
        <v/>
      </c>
      <c r="F23" s="109" t="str">
        <f>IF(C23=0,"",IF('1.Clusters'!$H$3&lt;&gt;"",Apoio!I20,Apoio!R20))</f>
        <v/>
      </c>
      <c r="G23" s="110" t="str">
        <f>IF(C23=0,"",IF('1.Clusters'!$H$3&lt;&gt;"",Apoio!J20,Apoio!S20))</f>
        <v/>
      </c>
      <c r="H23" s="109" t="str">
        <f t="array" ref="H23">IF(C23=0,"",IF('1.Clusters'!$H$3&lt;&gt;"",INDEX(Apoio!$B$54:$B$1053,MATCH(D23,Apoio!$E$54:$E$1053,0)),INDEX(Apoio!$L$54:$L$153,MATCH(D23,Apoio!$N$54:$N$153,0))))</f>
        <v/>
      </c>
      <c r="I23" s="109" t="str">
        <f t="array" ref="I23">IF(C23=0,"",IF('1.Clusters'!$H$3&lt;&gt;"",INDEX(Apoio!$C$54:$C$1053,MATCH(D23,Apoio!$E$54:$E$1053,0)),INDEX(Apoio!$M$54:$M$153,MATCH(D23,Apoio!$N$54:$N$153,0))))</f>
        <v/>
      </c>
      <c r="J23" s="111" t="str">
        <f t="array" ref="J23">IF(C23=0,"",IF('1.Clusters'!$H$3&lt;&gt;"",INDEX(Apoio!$D$54:$D$1053,MATCH(D23,Apoio!$E$54:$E$1053,0)),""))</f>
        <v/>
      </c>
    </row>
    <row r="24" ht="12.75" customHeight="1">
      <c r="B24" s="101" t="s">
        <v>47</v>
      </c>
      <c r="C24" s="101">
        <f>IF('1.Clusters'!$H$3&lt;&gt;"",Apoio!G21,Apoio!P21)</f>
        <v>0</v>
      </c>
      <c r="D24" s="102" t="str">
        <f>IF(C24=0,"",IF('1.Clusters'!$H$3&lt;&gt;"",Apoio!E21,Apoio!N21))</f>
        <v/>
      </c>
      <c r="E24" s="103" t="str">
        <f>IF(C24=0,"",IF('1.Clusters'!$H$3&lt;&gt;"",Apoio!H21,Apoio!Q21))</f>
        <v/>
      </c>
      <c r="F24" s="104" t="str">
        <f>IF(C24=0,"",IF('1.Clusters'!$H$3&lt;&gt;"",Apoio!I21,Apoio!R21))</f>
        <v/>
      </c>
      <c r="G24" s="105" t="str">
        <f>IF(C24=0,"",IF('1.Clusters'!$H$3&lt;&gt;"",Apoio!J21,Apoio!S21))</f>
        <v/>
      </c>
      <c r="H24" s="104" t="str">
        <f t="array" ref="H24">IF(C24=0,"",IF('1.Clusters'!$H$3&lt;&gt;"",INDEX(Apoio!$B$54:$B$1053,MATCH(D24,Apoio!$E$54:$E$1053,0)),INDEX(Apoio!$L$54:$L$153,MATCH(D24,Apoio!$N$54:$N$153,0))))</f>
        <v/>
      </c>
      <c r="I24" s="104" t="str">
        <f t="array" ref="I24">IF(C24=0,"",IF('1.Clusters'!$H$3&lt;&gt;"",INDEX(Apoio!$C$54:$C$1053,MATCH(D24,Apoio!$E$54:$E$1053,0)),INDEX(Apoio!$M$54:$M$153,MATCH(D24,Apoio!$N$54:$N$153,0))))</f>
        <v/>
      </c>
      <c r="J24" s="46" t="str">
        <f t="array" ref="J24">IF(C24=0,"",IF('1.Clusters'!$H$3&lt;&gt;"",INDEX(Apoio!$D$54:$D$1053,MATCH(D24,Apoio!$E$54:$E$1053,0)),""))</f>
        <v/>
      </c>
    </row>
    <row r="25" ht="12.75" customHeight="1">
      <c r="B25" s="106" t="s">
        <v>48</v>
      </c>
      <c r="C25" s="106">
        <f>IF('1.Clusters'!$H$3&lt;&gt;"",Apoio!G22,Apoio!P22)</f>
        <v>0</v>
      </c>
      <c r="D25" s="107" t="str">
        <f>IF(C25=0,"",IF('1.Clusters'!$H$3&lt;&gt;"",Apoio!E22,Apoio!N22))</f>
        <v/>
      </c>
      <c r="E25" s="108" t="str">
        <f>IF(C25=0,"",IF('1.Clusters'!$H$3&lt;&gt;"",Apoio!H22,Apoio!Q22))</f>
        <v/>
      </c>
      <c r="F25" s="109" t="str">
        <f>IF(C25=0,"",IF('1.Clusters'!$H$3&lt;&gt;"",Apoio!I22,Apoio!R22))</f>
        <v/>
      </c>
      <c r="G25" s="110" t="str">
        <f>IF(C25=0,"",IF('1.Clusters'!$H$3&lt;&gt;"",Apoio!J22,Apoio!S22))</f>
        <v/>
      </c>
      <c r="H25" s="109" t="str">
        <f t="array" ref="H25">IF(C25=0,"",IF('1.Clusters'!$H$3&lt;&gt;"",INDEX(Apoio!$B$54:$B$1053,MATCH(D25,Apoio!$E$54:$E$1053,0)),INDEX(Apoio!$L$54:$L$153,MATCH(D25,Apoio!$N$54:$N$153,0))))</f>
        <v/>
      </c>
      <c r="I25" s="109" t="str">
        <f t="array" ref="I25">IF(C25=0,"",IF('1.Clusters'!$H$3&lt;&gt;"",INDEX(Apoio!$C$54:$C$1053,MATCH(D25,Apoio!$E$54:$E$1053,0)),INDEX(Apoio!$M$54:$M$153,MATCH(D25,Apoio!$N$54:$N$153,0))))</f>
        <v/>
      </c>
      <c r="J25" s="111" t="str">
        <f t="array" ref="J25">IF(C25=0,"",IF('1.Clusters'!$H$3&lt;&gt;"",INDEX(Apoio!$D$54:$D$1053,MATCH(D25,Apoio!$E$54:$E$1053,0)),""))</f>
        <v/>
      </c>
    </row>
    <row r="26" ht="12.75" customHeight="1">
      <c r="B26" s="101" t="s">
        <v>49</v>
      </c>
      <c r="C26" s="101">
        <f>IF('1.Clusters'!$H$3&lt;&gt;"",Apoio!G23,Apoio!P23)</f>
        <v>0</v>
      </c>
      <c r="D26" s="102" t="str">
        <f>IF(C26=0,"",IF('1.Clusters'!$H$3&lt;&gt;"",Apoio!E23,Apoio!N23))</f>
        <v/>
      </c>
      <c r="E26" s="103" t="str">
        <f>IF(C26=0,"",IF('1.Clusters'!$H$3&lt;&gt;"",Apoio!H23,Apoio!Q23))</f>
        <v/>
      </c>
      <c r="F26" s="104" t="str">
        <f>IF(C26=0,"",IF('1.Clusters'!$H$3&lt;&gt;"",Apoio!I23,Apoio!R23))</f>
        <v/>
      </c>
      <c r="G26" s="105" t="str">
        <f>IF(C26=0,"",IF('1.Clusters'!$H$3&lt;&gt;"",Apoio!J23,Apoio!S23))</f>
        <v/>
      </c>
      <c r="H26" s="104" t="str">
        <f t="array" ref="H26">IF(C26=0,"",IF('1.Clusters'!$H$3&lt;&gt;"",INDEX(Apoio!$B$54:$B$1053,MATCH(D26,Apoio!$E$54:$E$1053,0)),INDEX(Apoio!$L$54:$L$153,MATCH(D26,Apoio!$N$54:$N$153,0))))</f>
        <v/>
      </c>
      <c r="I26" s="104" t="str">
        <f t="array" ref="I26">IF(C26=0,"",IF('1.Clusters'!$H$3&lt;&gt;"",INDEX(Apoio!$C$54:$C$1053,MATCH(D26,Apoio!$E$54:$E$1053,0)),INDEX(Apoio!$M$54:$M$153,MATCH(D26,Apoio!$N$54:$N$153,0))))</f>
        <v/>
      </c>
      <c r="J26" s="46" t="str">
        <f t="array" ref="J26">IF(C26=0,"",IF('1.Clusters'!$H$3&lt;&gt;"",INDEX(Apoio!$D$54:$D$1053,MATCH(D26,Apoio!$E$54:$E$1053,0)),""))</f>
        <v/>
      </c>
    </row>
    <row r="27" ht="12.75" customHeight="1">
      <c r="B27" s="106" t="s">
        <v>50</v>
      </c>
      <c r="C27" s="106">
        <f>IF('1.Clusters'!$H$3&lt;&gt;"",Apoio!G24,Apoio!P24)</f>
        <v>0</v>
      </c>
      <c r="D27" s="107" t="str">
        <f>IF(C27=0,"",IF('1.Clusters'!$H$3&lt;&gt;"",Apoio!E24,Apoio!N24))</f>
        <v/>
      </c>
      <c r="E27" s="108" t="str">
        <f>IF(C27=0,"",IF('1.Clusters'!$H$3&lt;&gt;"",Apoio!H24,Apoio!Q24))</f>
        <v/>
      </c>
      <c r="F27" s="109" t="str">
        <f>IF(C27=0,"",IF('1.Clusters'!$H$3&lt;&gt;"",Apoio!I24,Apoio!R24))</f>
        <v/>
      </c>
      <c r="G27" s="110" t="str">
        <f>IF(C27=0,"",IF('1.Clusters'!$H$3&lt;&gt;"",Apoio!J24,Apoio!S24))</f>
        <v/>
      </c>
      <c r="H27" s="109" t="str">
        <f t="array" ref="H27">IF(C27=0,"",IF('1.Clusters'!$H$3&lt;&gt;"",INDEX(Apoio!$B$54:$B$1053,MATCH(D27,Apoio!$E$54:$E$1053,0)),INDEX(Apoio!$L$54:$L$153,MATCH(D27,Apoio!$N$54:$N$153,0))))</f>
        <v/>
      </c>
      <c r="I27" s="109" t="str">
        <f t="array" ref="I27">IF(C27=0,"",IF('1.Clusters'!$H$3&lt;&gt;"",INDEX(Apoio!$C$54:$C$1053,MATCH(D27,Apoio!$E$54:$E$1053,0)),INDEX(Apoio!$M$54:$M$153,MATCH(D27,Apoio!$N$54:$N$153,0))))</f>
        <v/>
      </c>
      <c r="J27" s="111" t="str">
        <f t="array" ref="J27">IF(C27=0,"",IF('1.Clusters'!$H$3&lt;&gt;"",INDEX(Apoio!$D$54:$D$1053,MATCH(D27,Apoio!$E$54:$E$1053,0)),""))</f>
        <v/>
      </c>
    </row>
    <row r="28" ht="12.75" customHeight="1">
      <c r="B28" s="101" t="s">
        <v>51</v>
      </c>
      <c r="C28" s="101">
        <f>IF('1.Clusters'!$H$3&lt;&gt;"",Apoio!G25,Apoio!P25)</f>
        <v>0</v>
      </c>
      <c r="D28" s="102" t="str">
        <f>IF(C28=0,"",IF('1.Clusters'!$H$3&lt;&gt;"",Apoio!E25,Apoio!N25))</f>
        <v/>
      </c>
      <c r="E28" s="103" t="str">
        <f>IF(C28=0,"",IF('1.Clusters'!$H$3&lt;&gt;"",Apoio!H25,Apoio!Q25))</f>
        <v/>
      </c>
      <c r="F28" s="104" t="str">
        <f>IF(C28=0,"",IF('1.Clusters'!$H$3&lt;&gt;"",Apoio!I25,Apoio!R25))</f>
        <v/>
      </c>
      <c r="G28" s="105" t="str">
        <f>IF(C28=0,"",IF('1.Clusters'!$H$3&lt;&gt;"",Apoio!J25,Apoio!S25))</f>
        <v/>
      </c>
      <c r="H28" s="104" t="str">
        <f t="array" ref="H28">IF(C28=0,"",IF('1.Clusters'!$H$3&lt;&gt;"",INDEX(Apoio!$B$54:$B$1053,MATCH(D28,Apoio!$E$54:$E$1053,0)),INDEX(Apoio!$L$54:$L$153,MATCH(D28,Apoio!$N$54:$N$153,0))))</f>
        <v/>
      </c>
      <c r="I28" s="104" t="str">
        <f t="array" ref="I28">IF(C28=0,"",IF('1.Clusters'!$H$3&lt;&gt;"",INDEX(Apoio!$C$54:$C$1053,MATCH(D28,Apoio!$E$54:$E$1053,0)),INDEX(Apoio!$M$54:$M$153,MATCH(D28,Apoio!$N$54:$N$153,0))))</f>
        <v/>
      </c>
      <c r="J28" s="46" t="str">
        <f t="array" ref="J28">IF(C28=0,"",IF('1.Clusters'!$H$3&lt;&gt;"",INDEX(Apoio!$D$54:$D$1053,MATCH(D28,Apoio!$E$54:$E$1053,0)),""))</f>
        <v/>
      </c>
    </row>
    <row r="29" ht="12.75" customHeight="1">
      <c r="B29" s="106" t="s">
        <v>52</v>
      </c>
      <c r="C29" s="106">
        <f>IF('1.Clusters'!$H$3&lt;&gt;"",Apoio!G26,Apoio!P26)</f>
        <v>0</v>
      </c>
      <c r="D29" s="107" t="str">
        <f>IF(C29=0,"",IF('1.Clusters'!$H$3&lt;&gt;"",Apoio!E26,Apoio!N26))</f>
        <v/>
      </c>
      <c r="E29" s="108" t="str">
        <f>IF(C29=0,"",IF('1.Clusters'!$H$3&lt;&gt;"",Apoio!H26,Apoio!Q26))</f>
        <v/>
      </c>
      <c r="F29" s="109" t="str">
        <f>IF(C29=0,"",IF('1.Clusters'!$H$3&lt;&gt;"",Apoio!I26,Apoio!R26))</f>
        <v/>
      </c>
      <c r="G29" s="110" t="str">
        <f>IF(C29=0,"",IF('1.Clusters'!$H$3&lt;&gt;"",Apoio!J26,Apoio!S26))</f>
        <v/>
      </c>
      <c r="H29" s="109" t="str">
        <f t="array" ref="H29">IF(C29=0,"",IF('1.Clusters'!$H$3&lt;&gt;"",INDEX(Apoio!$B$54:$B$1053,MATCH(D29,Apoio!$E$54:$E$1053,0)),INDEX(Apoio!$L$54:$L$153,MATCH(D29,Apoio!$N$54:$N$153,0))))</f>
        <v/>
      </c>
      <c r="I29" s="109" t="str">
        <f t="array" ref="I29">IF(C29=0,"",IF('1.Clusters'!$H$3&lt;&gt;"",INDEX(Apoio!$C$54:$C$1053,MATCH(D29,Apoio!$E$54:$E$1053,0)),INDEX(Apoio!$M$54:$M$153,MATCH(D29,Apoio!$N$54:$N$153,0))))</f>
        <v/>
      </c>
      <c r="J29" s="111" t="str">
        <f t="array" ref="J29">IF(C29=0,"",IF('1.Clusters'!$H$3&lt;&gt;"",INDEX(Apoio!$D$54:$D$1053,MATCH(D29,Apoio!$E$54:$E$1053,0)),""))</f>
        <v/>
      </c>
    </row>
    <row r="30" ht="12.75" customHeight="1">
      <c r="B30" s="101" t="s">
        <v>53</v>
      </c>
      <c r="C30" s="101">
        <f>IF('1.Clusters'!$H$3&lt;&gt;"",Apoio!G27,Apoio!P27)</f>
        <v>0</v>
      </c>
      <c r="D30" s="102" t="str">
        <f>IF(C30=0,"",IF('1.Clusters'!$H$3&lt;&gt;"",Apoio!E27,Apoio!N27))</f>
        <v/>
      </c>
      <c r="E30" s="103" t="str">
        <f>IF(C30=0,"",IF('1.Clusters'!$H$3&lt;&gt;"",Apoio!H27,Apoio!Q27))</f>
        <v/>
      </c>
      <c r="F30" s="104" t="str">
        <f>IF(C30=0,"",IF('1.Clusters'!$H$3&lt;&gt;"",Apoio!I27,Apoio!R27))</f>
        <v/>
      </c>
      <c r="G30" s="105" t="str">
        <f>IF(C30=0,"",IF('1.Clusters'!$H$3&lt;&gt;"",Apoio!J27,Apoio!S27))</f>
        <v/>
      </c>
      <c r="H30" s="104" t="str">
        <f t="array" ref="H30">IF(C30=0,"",IF('1.Clusters'!$H$3&lt;&gt;"",INDEX(Apoio!$B$54:$B$1053,MATCH(D30,Apoio!$E$54:$E$1053,0)),INDEX(Apoio!$L$54:$L$153,MATCH(D30,Apoio!$N$54:$N$153,0))))</f>
        <v/>
      </c>
      <c r="I30" s="104" t="str">
        <f t="array" ref="I30">IF(C30=0,"",IF('1.Clusters'!$H$3&lt;&gt;"",INDEX(Apoio!$C$54:$C$1053,MATCH(D30,Apoio!$E$54:$E$1053,0)),INDEX(Apoio!$M$54:$M$153,MATCH(D30,Apoio!$N$54:$N$153,0))))</f>
        <v/>
      </c>
      <c r="J30" s="46" t="str">
        <f t="array" ref="J30">IF(C30=0,"",IF('1.Clusters'!$H$3&lt;&gt;"",INDEX(Apoio!$D$54:$D$1053,MATCH(D30,Apoio!$E$54:$E$1053,0)),""))</f>
        <v/>
      </c>
    </row>
    <row r="31" ht="12.75" customHeight="1">
      <c r="B31" s="106" t="s">
        <v>54</v>
      </c>
      <c r="C31" s="106">
        <f>IF('1.Clusters'!$H$3&lt;&gt;"",Apoio!G28,Apoio!P28)</f>
        <v>0</v>
      </c>
      <c r="D31" s="107" t="str">
        <f>IF(C31=0,"",IF('1.Clusters'!$H$3&lt;&gt;"",Apoio!E28,Apoio!N28))</f>
        <v/>
      </c>
      <c r="E31" s="108" t="str">
        <f>IF(C31=0,"",IF('1.Clusters'!$H$3&lt;&gt;"",Apoio!H28,Apoio!Q28))</f>
        <v/>
      </c>
      <c r="F31" s="109" t="str">
        <f>IF(C31=0,"",IF('1.Clusters'!$H$3&lt;&gt;"",Apoio!I28,Apoio!R28))</f>
        <v/>
      </c>
      <c r="G31" s="110" t="str">
        <f>IF(C31=0,"",IF('1.Clusters'!$H$3&lt;&gt;"",Apoio!J28,Apoio!S28))</f>
        <v/>
      </c>
      <c r="H31" s="109" t="str">
        <f t="array" ref="H31">IF(C31=0,"",IF('1.Clusters'!$H$3&lt;&gt;"",INDEX(Apoio!$B$54:$B$1053,MATCH(D31,Apoio!$E$54:$E$1053,0)),INDEX(Apoio!$L$54:$L$153,MATCH(D31,Apoio!$N$54:$N$153,0))))</f>
        <v/>
      </c>
      <c r="I31" s="109" t="str">
        <f t="array" ref="I31">IF(C31=0,"",IF('1.Clusters'!$H$3&lt;&gt;"",INDEX(Apoio!$C$54:$C$1053,MATCH(D31,Apoio!$E$54:$E$1053,0)),INDEX(Apoio!$M$54:$M$153,MATCH(D31,Apoio!$N$54:$N$153,0))))</f>
        <v/>
      </c>
      <c r="J31" s="111" t="str">
        <f t="array" ref="J31">IF(C31=0,"",IF('1.Clusters'!$H$3&lt;&gt;"",INDEX(Apoio!$D$54:$D$1053,MATCH(D31,Apoio!$E$54:$E$1053,0)),""))</f>
        <v/>
      </c>
    </row>
    <row r="32" ht="12.75" customHeight="1">
      <c r="B32" s="101" t="s">
        <v>55</v>
      </c>
      <c r="C32" s="101">
        <f>IF('1.Clusters'!$H$3&lt;&gt;"",Apoio!G29,Apoio!P29)</f>
        <v>0</v>
      </c>
      <c r="D32" s="102" t="str">
        <f>IF(C32=0,"",IF('1.Clusters'!$H$3&lt;&gt;"",Apoio!E29,Apoio!N29))</f>
        <v/>
      </c>
      <c r="E32" s="103" t="str">
        <f>IF(C32=0,"",IF('1.Clusters'!$H$3&lt;&gt;"",Apoio!H29,Apoio!Q29))</f>
        <v/>
      </c>
      <c r="F32" s="104" t="str">
        <f>IF(C32=0,"",IF('1.Clusters'!$H$3&lt;&gt;"",Apoio!I29,Apoio!R29))</f>
        <v/>
      </c>
      <c r="G32" s="105" t="str">
        <f>IF(C32=0,"",IF('1.Clusters'!$H$3&lt;&gt;"",Apoio!J29,Apoio!S29))</f>
        <v/>
      </c>
      <c r="H32" s="104" t="str">
        <f t="array" ref="H32">IF(C32=0,"",IF('1.Clusters'!$H$3&lt;&gt;"",INDEX(Apoio!$B$54:$B$1053,MATCH(D32,Apoio!$E$54:$E$1053,0)),INDEX(Apoio!$L$54:$L$153,MATCH(D32,Apoio!$N$54:$N$153,0))))</f>
        <v/>
      </c>
      <c r="I32" s="104" t="str">
        <f t="array" ref="I32">IF(C32=0,"",IF('1.Clusters'!$H$3&lt;&gt;"",INDEX(Apoio!$C$54:$C$1053,MATCH(D32,Apoio!$E$54:$E$1053,0)),INDEX(Apoio!$M$54:$M$153,MATCH(D32,Apoio!$N$54:$N$153,0))))</f>
        <v/>
      </c>
      <c r="J32" s="46" t="str">
        <f t="array" ref="J32">IF(C32=0,"",IF('1.Clusters'!$H$3&lt;&gt;"",INDEX(Apoio!$D$54:$D$1053,MATCH(D32,Apoio!$E$54:$E$1053,0)),""))</f>
        <v/>
      </c>
    </row>
    <row r="33" ht="12.75" customHeight="1">
      <c r="B33" s="106" t="s">
        <v>56</v>
      </c>
      <c r="C33" s="106">
        <f>IF('1.Clusters'!$H$3&lt;&gt;"",Apoio!G30,Apoio!P30)</f>
        <v>0</v>
      </c>
      <c r="D33" s="107" t="str">
        <f>IF(C33=0,"",IF('1.Clusters'!$H$3&lt;&gt;"",Apoio!E30,Apoio!N30))</f>
        <v/>
      </c>
      <c r="E33" s="108" t="str">
        <f>IF(C33=0,"",IF('1.Clusters'!$H$3&lt;&gt;"",Apoio!H30,Apoio!Q30))</f>
        <v/>
      </c>
      <c r="F33" s="109" t="str">
        <f>IF(C33=0,"",IF('1.Clusters'!$H$3&lt;&gt;"",Apoio!I30,Apoio!R30))</f>
        <v/>
      </c>
      <c r="G33" s="110" t="str">
        <f>IF(C33=0,"",IF('1.Clusters'!$H$3&lt;&gt;"",Apoio!J30,Apoio!S30))</f>
        <v/>
      </c>
      <c r="H33" s="109" t="str">
        <f t="array" ref="H33">IF(C33=0,"",IF('1.Clusters'!$H$3&lt;&gt;"",INDEX(Apoio!$B$54:$B$1053,MATCH(D33,Apoio!$E$54:$E$1053,0)),INDEX(Apoio!$L$54:$L$153,MATCH(D33,Apoio!$N$54:$N$153,0))))</f>
        <v/>
      </c>
      <c r="I33" s="109" t="str">
        <f t="array" ref="I33">IF(C33=0,"",IF('1.Clusters'!$H$3&lt;&gt;"",INDEX(Apoio!$C$54:$C$1053,MATCH(D33,Apoio!$E$54:$E$1053,0)),INDEX(Apoio!$M$54:$M$153,MATCH(D33,Apoio!$N$54:$N$153,0))))</f>
        <v/>
      </c>
      <c r="J33" s="111" t="str">
        <f t="array" ref="J33">IF(C33=0,"",IF('1.Clusters'!$H$3&lt;&gt;"",INDEX(Apoio!$D$54:$D$1053,MATCH(D33,Apoio!$E$54:$E$1053,0)),""))</f>
        <v/>
      </c>
    </row>
    <row r="34" ht="12.75" customHeight="1">
      <c r="B34" s="101" t="s">
        <v>57</v>
      </c>
      <c r="C34" s="101">
        <f>IF('1.Clusters'!$H$3&lt;&gt;"",Apoio!G31,Apoio!P31)</f>
        <v>0</v>
      </c>
      <c r="D34" s="102" t="str">
        <f>IF(C34=0,"",IF('1.Clusters'!$H$3&lt;&gt;"",Apoio!E31,Apoio!N31))</f>
        <v/>
      </c>
      <c r="E34" s="103" t="str">
        <f>IF(C34=0,"",IF('1.Clusters'!$H$3&lt;&gt;"",Apoio!H31,Apoio!Q31))</f>
        <v/>
      </c>
      <c r="F34" s="104" t="str">
        <f>IF(C34=0,"",IF('1.Clusters'!$H$3&lt;&gt;"",Apoio!I31,Apoio!R31))</f>
        <v/>
      </c>
      <c r="G34" s="105" t="str">
        <f>IF(C34=0,"",IF('1.Clusters'!$H$3&lt;&gt;"",Apoio!J31,Apoio!S31))</f>
        <v/>
      </c>
      <c r="H34" s="104" t="str">
        <f t="array" ref="H34">IF(C34=0,"",IF('1.Clusters'!$H$3&lt;&gt;"",INDEX(Apoio!$B$54:$B$1053,MATCH(D34,Apoio!$E$54:$E$1053,0)),INDEX(Apoio!$L$54:$L$153,MATCH(D34,Apoio!$N$54:$N$153,0))))</f>
        <v/>
      </c>
      <c r="I34" s="104" t="str">
        <f t="array" ref="I34">IF(C34=0,"",IF('1.Clusters'!$H$3&lt;&gt;"",INDEX(Apoio!$C$54:$C$1053,MATCH(D34,Apoio!$E$54:$E$1053,0)),INDEX(Apoio!$M$54:$M$153,MATCH(D34,Apoio!$N$54:$N$153,0))))</f>
        <v/>
      </c>
      <c r="J34" s="46" t="str">
        <f t="array" ref="J34">IF(C34=0,"",IF('1.Clusters'!$H$3&lt;&gt;"",INDEX(Apoio!$D$54:$D$1053,MATCH(D34,Apoio!$E$54:$E$1053,0)),""))</f>
        <v/>
      </c>
    </row>
    <row r="35" ht="12.75" customHeight="1">
      <c r="B35" s="106" t="s">
        <v>58</v>
      </c>
      <c r="C35" s="106">
        <f>IF('1.Clusters'!$H$3&lt;&gt;"",Apoio!G32,Apoio!P32)</f>
        <v>0</v>
      </c>
      <c r="D35" s="107" t="str">
        <f>IF(C35=0,"",IF('1.Clusters'!$H$3&lt;&gt;"",Apoio!E32,Apoio!N32))</f>
        <v/>
      </c>
      <c r="E35" s="108" t="str">
        <f>IF(C35=0,"",IF('1.Clusters'!$H$3&lt;&gt;"",Apoio!H32,Apoio!Q32))</f>
        <v/>
      </c>
      <c r="F35" s="109" t="str">
        <f>IF(C35=0,"",IF('1.Clusters'!$H$3&lt;&gt;"",Apoio!I32,Apoio!R32))</f>
        <v/>
      </c>
      <c r="G35" s="110" t="str">
        <f>IF(C35=0,"",IF('1.Clusters'!$H$3&lt;&gt;"",Apoio!J32,Apoio!S32))</f>
        <v/>
      </c>
      <c r="H35" s="109" t="str">
        <f t="array" ref="H35">IF(C35=0,"",IF('1.Clusters'!$H$3&lt;&gt;"",INDEX(Apoio!$B$54:$B$1053,MATCH(D35,Apoio!$E$54:$E$1053,0)),INDEX(Apoio!$L$54:$L$153,MATCH(D35,Apoio!$N$54:$N$153,0))))</f>
        <v/>
      </c>
      <c r="I35" s="109" t="str">
        <f t="array" ref="I35">IF(C35=0,"",IF('1.Clusters'!$H$3&lt;&gt;"",INDEX(Apoio!$C$54:$C$1053,MATCH(D35,Apoio!$E$54:$E$1053,0)),INDEX(Apoio!$M$54:$M$153,MATCH(D35,Apoio!$N$54:$N$153,0))))</f>
        <v/>
      </c>
      <c r="J35" s="111" t="str">
        <f t="array" ref="J35">IF(C35=0,"",IF('1.Clusters'!$H$3&lt;&gt;"",INDEX(Apoio!$D$54:$D$1053,MATCH(D35,Apoio!$E$54:$E$1053,0)),""))</f>
        <v/>
      </c>
    </row>
    <row r="36" ht="12.75" customHeight="1">
      <c r="B36" s="101" t="s">
        <v>59</v>
      </c>
      <c r="C36" s="101">
        <f>IF('1.Clusters'!$H$3&lt;&gt;"",Apoio!G33,Apoio!P33)</f>
        <v>0</v>
      </c>
      <c r="D36" s="102" t="str">
        <f>IF(C36=0,"",IF('1.Clusters'!$H$3&lt;&gt;"",Apoio!E33,Apoio!N33))</f>
        <v/>
      </c>
      <c r="E36" s="103" t="str">
        <f>IF(C36=0,"",IF('1.Clusters'!$H$3&lt;&gt;"",Apoio!H33,Apoio!Q33))</f>
        <v/>
      </c>
      <c r="F36" s="104" t="str">
        <f>IF(C36=0,"",IF('1.Clusters'!$H$3&lt;&gt;"",Apoio!I33,Apoio!R33))</f>
        <v/>
      </c>
      <c r="G36" s="105" t="str">
        <f>IF(C36=0,"",IF('1.Clusters'!$H$3&lt;&gt;"",Apoio!J33,Apoio!S33))</f>
        <v/>
      </c>
      <c r="H36" s="104" t="str">
        <f t="array" ref="H36">IF(C36=0,"",IF('1.Clusters'!$H$3&lt;&gt;"",INDEX(Apoio!$B$54:$B$1053,MATCH(D36,Apoio!$E$54:$E$1053,0)),INDEX(Apoio!$L$54:$L$153,MATCH(D36,Apoio!$N$54:$N$153,0))))</f>
        <v/>
      </c>
      <c r="I36" s="104" t="str">
        <f t="array" ref="I36">IF(C36=0,"",IF('1.Clusters'!$H$3&lt;&gt;"",INDEX(Apoio!$C$54:$C$1053,MATCH(D36,Apoio!$E$54:$E$1053,0)),INDEX(Apoio!$M$54:$M$153,MATCH(D36,Apoio!$N$54:$N$153,0))))</f>
        <v/>
      </c>
      <c r="J36" s="46" t="str">
        <f t="array" ref="J36">IF(C36=0,"",IF('1.Clusters'!$H$3&lt;&gt;"",INDEX(Apoio!$D$54:$D$1053,MATCH(D36,Apoio!$E$54:$E$1053,0)),""))</f>
        <v/>
      </c>
    </row>
    <row r="37" ht="12.75" customHeight="1">
      <c r="B37" s="106" t="s">
        <v>60</v>
      </c>
      <c r="C37" s="106">
        <f>IF('1.Clusters'!$H$3&lt;&gt;"",Apoio!G34,Apoio!P34)</f>
        <v>0</v>
      </c>
      <c r="D37" s="107" t="str">
        <f>IF(C37=0,"",IF('1.Clusters'!$H$3&lt;&gt;"",Apoio!E34,Apoio!N34))</f>
        <v/>
      </c>
      <c r="E37" s="108" t="str">
        <f>IF(C37=0,"",IF('1.Clusters'!$H$3&lt;&gt;"",Apoio!H34,Apoio!Q34))</f>
        <v/>
      </c>
      <c r="F37" s="109" t="str">
        <f>IF(C37=0,"",IF('1.Clusters'!$H$3&lt;&gt;"",Apoio!I34,Apoio!R34))</f>
        <v/>
      </c>
      <c r="G37" s="110" t="str">
        <f>IF(C37=0,"",IF('1.Clusters'!$H$3&lt;&gt;"",Apoio!J34,Apoio!S34))</f>
        <v/>
      </c>
      <c r="H37" s="109" t="str">
        <f t="array" ref="H37">IF(C37=0,"",IF('1.Clusters'!$H$3&lt;&gt;"",INDEX(Apoio!$B$54:$B$1053,MATCH(D37,Apoio!$E$54:$E$1053,0)),INDEX(Apoio!$L$54:$L$153,MATCH(D37,Apoio!$N$54:$N$153,0))))</f>
        <v/>
      </c>
      <c r="I37" s="109" t="str">
        <f t="array" ref="I37">IF(C37=0,"",IF('1.Clusters'!$H$3&lt;&gt;"",INDEX(Apoio!$C$54:$C$1053,MATCH(D37,Apoio!$E$54:$E$1053,0)),INDEX(Apoio!$M$54:$M$153,MATCH(D37,Apoio!$N$54:$N$153,0))))</f>
        <v/>
      </c>
      <c r="J37" s="111" t="str">
        <f t="array" ref="J37">IF(C37=0,"",IF('1.Clusters'!$H$3&lt;&gt;"",INDEX(Apoio!$D$54:$D$1053,MATCH(D37,Apoio!$E$54:$E$1053,0)),""))</f>
        <v/>
      </c>
    </row>
    <row r="38" ht="12.75" customHeight="1">
      <c r="B38" s="101" t="s">
        <v>61</v>
      </c>
      <c r="C38" s="101">
        <f>IF('1.Clusters'!$H$3&lt;&gt;"",Apoio!G35,Apoio!P35)</f>
        <v>0</v>
      </c>
      <c r="D38" s="102" t="str">
        <f>IF(C38=0,"",IF('1.Clusters'!$H$3&lt;&gt;"",Apoio!E35,Apoio!N35))</f>
        <v/>
      </c>
      <c r="E38" s="103" t="str">
        <f>IF(C38=0,"",IF('1.Clusters'!$H$3&lt;&gt;"",Apoio!H35,Apoio!Q35))</f>
        <v/>
      </c>
      <c r="F38" s="104" t="str">
        <f>IF(C38=0,"",IF('1.Clusters'!$H$3&lt;&gt;"",Apoio!I35,Apoio!R35))</f>
        <v/>
      </c>
      <c r="G38" s="105" t="str">
        <f>IF(C38=0,"",IF('1.Clusters'!$H$3&lt;&gt;"",Apoio!J35,Apoio!S35))</f>
        <v/>
      </c>
      <c r="H38" s="104" t="str">
        <f t="array" ref="H38">IF(C38=0,"",IF('1.Clusters'!$H$3&lt;&gt;"",INDEX(Apoio!$B$54:$B$1053,MATCH(D38,Apoio!$E$54:$E$1053,0)),INDEX(Apoio!$L$54:$L$153,MATCH(D38,Apoio!$N$54:$N$153,0))))</f>
        <v/>
      </c>
      <c r="I38" s="104" t="str">
        <f t="array" ref="I38">IF(C38=0,"",IF('1.Clusters'!$H$3&lt;&gt;"",INDEX(Apoio!$C$54:$C$1053,MATCH(D38,Apoio!$E$54:$E$1053,0)),INDEX(Apoio!$M$54:$M$153,MATCH(D38,Apoio!$N$54:$N$153,0))))</f>
        <v/>
      </c>
      <c r="J38" s="46" t="str">
        <f t="array" ref="J38">IF(C38=0,"",IF('1.Clusters'!$H$3&lt;&gt;"",INDEX(Apoio!$D$54:$D$1053,MATCH(D38,Apoio!$E$54:$E$1053,0)),""))</f>
        <v/>
      </c>
    </row>
    <row r="39" ht="12.75" customHeight="1">
      <c r="B39" s="106" t="s">
        <v>62</v>
      </c>
      <c r="C39" s="106">
        <f>IF('1.Clusters'!$H$3&lt;&gt;"",Apoio!G36,Apoio!P36)</f>
        <v>0</v>
      </c>
      <c r="D39" s="107" t="str">
        <f>IF(C39=0,"",IF('1.Clusters'!$H$3&lt;&gt;"",Apoio!E36,Apoio!N36))</f>
        <v/>
      </c>
      <c r="E39" s="108" t="str">
        <f>IF(C39=0,"",IF('1.Clusters'!$H$3&lt;&gt;"",Apoio!H36,Apoio!Q36))</f>
        <v/>
      </c>
      <c r="F39" s="109" t="str">
        <f>IF(C39=0,"",IF('1.Clusters'!$H$3&lt;&gt;"",Apoio!I36,Apoio!R36))</f>
        <v/>
      </c>
      <c r="G39" s="110" t="str">
        <f>IF(C39=0,"",IF('1.Clusters'!$H$3&lt;&gt;"",Apoio!J36,Apoio!S36))</f>
        <v/>
      </c>
      <c r="H39" s="109" t="str">
        <f t="array" ref="H39">IF(C39=0,"",IF('1.Clusters'!$H$3&lt;&gt;"",INDEX(Apoio!$B$54:$B$1053,MATCH(D39,Apoio!$E$54:$E$1053,0)),INDEX(Apoio!$L$54:$L$153,MATCH(D39,Apoio!$N$54:$N$153,0))))</f>
        <v/>
      </c>
      <c r="I39" s="109" t="str">
        <f t="array" ref="I39">IF(C39=0,"",IF('1.Clusters'!$H$3&lt;&gt;"",INDEX(Apoio!$C$54:$C$1053,MATCH(D39,Apoio!$E$54:$E$1053,0)),INDEX(Apoio!$M$54:$M$153,MATCH(D39,Apoio!$N$54:$N$153,0))))</f>
        <v/>
      </c>
      <c r="J39" s="111" t="str">
        <f t="array" ref="J39">IF(C39=0,"",IF('1.Clusters'!$H$3&lt;&gt;"",INDEX(Apoio!$D$54:$D$1053,MATCH(D39,Apoio!$E$54:$E$1053,0)),""))</f>
        <v/>
      </c>
    </row>
    <row r="40" ht="12.75" customHeight="1">
      <c r="B40" s="101" t="s">
        <v>63</v>
      </c>
      <c r="C40" s="101">
        <f>IF('1.Clusters'!$H$3&lt;&gt;"",Apoio!G37,Apoio!P37)</f>
        <v>0</v>
      </c>
      <c r="D40" s="102" t="str">
        <f>IF(C40=0,"",IF('1.Clusters'!$H$3&lt;&gt;"",Apoio!E37,Apoio!N37))</f>
        <v/>
      </c>
      <c r="E40" s="103" t="str">
        <f>IF(C40=0,"",IF('1.Clusters'!$H$3&lt;&gt;"",Apoio!H37,Apoio!Q37))</f>
        <v/>
      </c>
      <c r="F40" s="104" t="str">
        <f>IF(C40=0,"",IF('1.Clusters'!$H$3&lt;&gt;"",Apoio!I37,Apoio!R37))</f>
        <v/>
      </c>
      <c r="G40" s="105" t="str">
        <f>IF(C40=0,"",IF('1.Clusters'!$H$3&lt;&gt;"",Apoio!J37,Apoio!S37))</f>
        <v/>
      </c>
      <c r="H40" s="104" t="str">
        <f t="array" ref="H40">IF(C40=0,"",IF('1.Clusters'!$H$3&lt;&gt;"",INDEX(Apoio!$B$54:$B$1053,MATCH(D40,Apoio!$E$54:$E$1053,0)),INDEX(Apoio!$L$54:$L$153,MATCH(D40,Apoio!$N$54:$N$153,0))))</f>
        <v/>
      </c>
      <c r="I40" s="104" t="str">
        <f t="array" ref="I40">IF(C40=0,"",IF('1.Clusters'!$H$3&lt;&gt;"",INDEX(Apoio!$C$54:$C$1053,MATCH(D40,Apoio!$E$54:$E$1053,0)),INDEX(Apoio!$M$54:$M$153,MATCH(D40,Apoio!$N$54:$N$153,0))))</f>
        <v/>
      </c>
      <c r="J40" s="46" t="str">
        <f t="array" ref="J40">IF(C40=0,"",IF('1.Clusters'!$H$3&lt;&gt;"",INDEX(Apoio!$D$54:$D$1053,MATCH(D40,Apoio!$E$54:$E$1053,0)),""))</f>
        <v/>
      </c>
    </row>
    <row r="41" ht="12.75" customHeight="1">
      <c r="B41" s="106" t="s">
        <v>64</v>
      </c>
      <c r="C41" s="106">
        <f>IF('1.Clusters'!$H$3&lt;&gt;"",Apoio!G38,Apoio!P38)</f>
        <v>0</v>
      </c>
      <c r="D41" s="107" t="str">
        <f>IF(C41=0,"",IF('1.Clusters'!$H$3&lt;&gt;"",Apoio!E38,Apoio!N38))</f>
        <v/>
      </c>
      <c r="E41" s="108" t="str">
        <f>IF(C41=0,"",IF('1.Clusters'!$H$3&lt;&gt;"",Apoio!H38,Apoio!Q38))</f>
        <v/>
      </c>
      <c r="F41" s="109" t="str">
        <f>IF(C41=0,"",IF('1.Clusters'!$H$3&lt;&gt;"",Apoio!I38,Apoio!R38))</f>
        <v/>
      </c>
      <c r="G41" s="110" t="str">
        <f>IF(C41=0,"",IF('1.Clusters'!$H$3&lt;&gt;"",Apoio!J38,Apoio!S38))</f>
        <v/>
      </c>
      <c r="H41" s="109" t="str">
        <f t="array" ref="H41">IF(C41=0,"",IF('1.Clusters'!$H$3&lt;&gt;"",INDEX(Apoio!$B$54:$B$1053,MATCH(D41,Apoio!$E$54:$E$1053,0)),INDEX(Apoio!$L$54:$L$153,MATCH(D41,Apoio!$N$54:$N$153,0))))</f>
        <v/>
      </c>
      <c r="I41" s="109" t="str">
        <f t="array" ref="I41">IF(C41=0,"",IF('1.Clusters'!$H$3&lt;&gt;"",INDEX(Apoio!$C$54:$C$1053,MATCH(D41,Apoio!$E$54:$E$1053,0)),INDEX(Apoio!$M$54:$M$153,MATCH(D41,Apoio!$N$54:$N$153,0))))</f>
        <v/>
      </c>
      <c r="J41" s="111" t="str">
        <f t="array" ref="J41">IF(C41=0,"",IF('1.Clusters'!$H$3&lt;&gt;"",INDEX(Apoio!$D$54:$D$1053,MATCH(D41,Apoio!$E$54:$E$1053,0)),""))</f>
        <v/>
      </c>
    </row>
    <row r="42" ht="12.75" customHeight="1">
      <c r="B42" s="101" t="s">
        <v>65</v>
      </c>
      <c r="C42" s="101">
        <f>IF('1.Clusters'!$H$3&lt;&gt;"",Apoio!G39,Apoio!P39)</f>
        <v>0</v>
      </c>
      <c r="D42" s="102" t="str">
        <f>IF(C42=0,"",IF('1.Clusters'!$H$3&lt;&gt;"",Apoio!E39,Apoio!N39))</f>
        <v/>
      </c>
      <c r="E42" s="103" t="str">
        <f>IF(C42=0,"",IF('1.Clusters'!$H$3&lt;&gt;"",Apoio!H39,Apoio!Q39))</f>
        <v/>
      </c>
      <c r="F42" s="104" t="str">
        <f>IF(C42=0,"",IF('1.Clusters'!$H$3&lt;&gt;"",Apoio!I39,Apoio!R39))</f>
        <v/>
      </c>
      <c r="G42" s="105" t="str">
        <f>IF(C42=0,"",IF('1.Clusters'!$H$3&lt;&gt;"",Apoio!J39,Apoio!S39))</f>
        <v/>
      </c>
      <c r="H42" s="104" t="str">
        <f t="array" ref="H42">IF(C42=0,"",IF('1.Clusters'!$H$3&lt;&gt;"",INDEX(Apoio!$B$54:$B$1053,MATCH(D42,Apoio!$E$54:$E$1053,0)),INDEX(Apoio!$L$54:$L$153,MATCH(D42,Apoio!$N$54:$N$153,0))))</f>
        <v/>
      </c>
      <c r="I42" s="104" t="str">
        <f t="array" ref="I42">IF(C42=0,"",IF('1.Clusters'!$H$3&lt;&gt;"",INDEX(Apoio!$C$54:$C$1053,MATCH(D42,Apoio!$E$54:$E$1053,0)),INDEX(Apoio!$M$54:$M$153,MATCH(D42,Apoio!$N$54:$N$153,0))))</f>
        <v/>
      </c>
      <c r="J42" s="46" t="str">
        <f t="array" ref="J42">IF(C42=0,"",IF('1.Clusters'!$H$3&lt;&gt;"",INDEX(Apoio!$D$54:$D$1053,MATCH(D42,Apoio!$E$54:$E$1053,0)),""))</f>
        <v/>
      </c>
    </row>
    <row r="43" ht="12.75" customHeight="1">
      <c r="B43" s="106" t="s">
        <v>66</v>
      </c>
      <c r="C43" s="106">
        <f>IF('1.Clusters'!$H$3&lt;&gt;"",Apoio!G40,Apoio!P40)</f>
        <v>0</v>
      </c>
      <c r="D43" s="107" t="str">
        <f>IF(C43=0,"",IF('1.Clusters'!$H$3&lt;&gt;"",Apoio!E40,Apoio!N40))</f>
        <v/>
      </c>
      <c r="E43" s="108" t="str">
        <f>IF(C43=0,"",IF('1.Clusters'!$H$3&lt;&gt;"",Apoio!H40,Apoio!Q40))</f>
        <v/>
      </c>
      <c r="F43" s="109" t="str">
        <f>IF(C43=0,"",IF('1.Clusters'!$H$3&lt;&gt;"",Apoio!I40,Apoio!R40))</f>
        <v/>
      </c>
      <c r="G43" s="110" t="str">
        <f>IF(C43=0,"",IF('1.Clusters'!$H$3&lt;&gt;"",Apoio!J40,Apoio!S40))</f>
        <v/>
      </c>
      <c r="H43" s="109" t="str">
        <f t="array" ref="H43">IF(C43=0,"",IF('1.Clusters'!$H$3&lt;&gt;"",INDEX(Apoio!$B$54:$B$1053,MATCH(D43,Apoio!$E$54:$E$1053,0)),INDEX(Apoio!$L$54:$L$153,MATCH(D43,Apoio!$N$54:$N$153,0))))</f>
        <v/>
      </c>
      <c r="I43" s="109" t="str">
        <f t="array" ref="I43">IF(C43=0,"",IF('1.Clusters'!$H$3&lt;&gt;"",INDEX(Apoio!$C$54:$C$1053,MATCH(D43,Apoio!$E$54:$E$1053,0)),INDEX(Apoio!$M$54:$M$153,MATCH(D43,Apoio!$N$54:$N$153,0))))</f>
        <v/>
      </c>
      <c r="J43" s="111" t="str">
        <f t="array" ref="J43">IF(C43=0,"",IF('1.Clusters'!$H$3&lt;&gt;"",INDEX(Apoio!$D$54:$D$1053,MATCH(D43,Apoio!$E$54:$E$1053,0)),""))</f>
        <v/>
      </c>
    </row>
    <row r="44" ht="12.75" customHeight="1">
      <c r="B44" s="101" t="s">
        <v>67</v>
      </c>
      <c r="C44" s="101">
        <f>IF('1.Clusters'!$H$3&lt;&gt;"",Apoio!G41,Apoio!P41)</f>
        <v>0</v>
      </c>
      <c r="D44" s="102" t="str">
        <f>IF(C44=0,"",IF('1.Clusters'!$H$3&lt;&gt;"",Apoio!E41,Apoio!N41))</f>
        <v/>
      </c>
      <c r="E44" s="103" t="str">
        <f>IF(C44=0,"",IF('1.Clusters'!$H$3&lt;&gt;"",Apoio!H41,Apoio!Q41))</f>
        <v/>
      </c>
      <c r="F44" s="104" t="str">
        <f>IF(C44=0,"",IF('1.Clusters'!$H$3&lt;&gt;"",Apoio!I41,Apoio!R41))</f>
        <v/>
      </c>
      <c r="G44" s="105" t="str">
        <f>IF(C44=0,"",IF('1.Clusters'!$H$3&lt;&gt;"",Apoio!J41,Apoio!S41))</f>
        <v/>
      </c>
      <c r="H44" s="104" t="str">
        <f t="array" ref="H44">IF(C44=0,"",IF('1.Clusters'!$H$3&lt;&gt;"",INDEX(Apoio!$B$54:$B$1053,MATCH(D44,Apoio!$E$54:$E$1053,0)),INDEX(Apoio!$L$54:$L$153,MATCH(D44,Apoio!$N$54:$N$153,0))))</f>
        <v/>
      </c>
      <c r="I44" s="104" t="str">
        <f t="array" ref="I44">IF(C44=0,"",IF('1.Clusters'!$H$3&lt;&gt;"",INDEX(Apoio!$C$54:$C$1053,MATCH(D44,Apoio!$E$54:$E$1053,0)),INDEX(Apoio!$M$54:$M$153,MATCH(D44,Apoio!$N$54:$N$153,0))))</f>
        <v/>
      </c>
      <c r="J44" s="46" t="str">
        <f t="array" ref="J44">IF(C44=0,"",IF('1.Clusters'!$H$3&lt;&gt;"",INDEX(Apoio!$D$54:$D$1053,MATCH(D44,Apoio!$E$54:$E$1053,0)),""))</f>
        <v/>
      </c>
    </row>
    <row r="45" ht="12.75" customHeight="1">
      <c r="B45" s="106" t="s">
        <v>68</v>
      </c>
      <c r="C45" s="106">
        <f>IF('1.Clusters'!$H$3&lt;&gt;"",Apoio!G42,Apoio!P42)</f>
        <v>0</v>
      </c>
      <c r="D45" s="107" t="str">
        <f>IF(C45=0,"",IF('1.Clusters'!$H$3&lt;&gt;"",Apoio!E42,Apoio!N42))</f>
        <v/>
      </c>
      <c r="E45" s="108" t="str">
        <f>IF(C45=0,"",IF('1.Clusters'!$H$3&lt;&gt;"",Apoio!H42,Apoio!Q42))</f>
        <v/>
      </c>
      <c r="F45" s="109" t="str">
        <f>IF(C45=0,"",IF('1.Clusters'!$H$3&lt;&gt;"",Apoio!I42,Apoio!R42))</f>
        <v/>
      </c>
      <c r="G45" s="110" t="str">
        <f>IF(C45=0,"",IF('1.Clusters'!$H$3&lt;&gt;"",Apoio!J42,Apoio!S42))</f>
        <v/>
      </c>
      <c r="H45" s="109" t="str">
        <f t="array" ref="H45">IF(C45=0,"",IF('1.Clusters'!$H$3&lt;&gt;"",INDEX(Apoio!$B$54:$B$1053,MATCH(D45,Apoio!$E$54:$E$1053,0)),INDEX(Apoio!$L$54:$L$153,MATCH(D45,Apoio!$N$54:$N$153,0))))</f>
        <v/>
      </c>
      <c r="I45" s="109" t="str">
        <f t="array" ref="I45">IF(C45=0,"",IF('1.Clusters'!$H$3&lt;&gt;"",INDEX(Apoio!$C$54:$C$1053,MATCH(D45,Apoio!$E$54:$E$1053,0)),INDEX(Apoio!$M$54:$M$153,MATCH(D45,Apoio!$N$54:$N$153,0))))</f>
        <v/>
      </c>
      <c r="J45" s="111" t="str">
        <f t="array" ref="J45">IF(C45=0,"",IF('1.Clusters'!$H$3&lt;&gt;"",INDEX(Apoio!$D$54:$D$1053,MATCH(D45,Apoio!$E$54:$E$1053,0)),""))</f>
        <v/>
      </c>
    </row>
    <row r="46" ht="12.75" customHeight="1">
      <c r="B46" s="101" t="s">
        <v>69</v>
      </c>
      <c r="C46" s="101">
        <f>IF('1.Clusters'!$H$3&lt;&gt;"",Apoio!G43,Apoio!P43)</f>
        <v>0</v>
      </c>
      <c r="D46" s="102" t="str">
        <f>IF(C46=0,"",IF('1.Clusters'!$H$3&lt;&gt;"",Apoio!E43,Apoio!N43))</f>
        <v/>
      </c>
      <c r="E46" s="103" t="str">
        <f>IF(C46=0,"",IF('1.Clusters'!$H$3&lt;&gt;"",Apoio!H43,Apoio!Q43))</f>
        <v/>
      </c>
      <c r="F46" s="104" t="str">
        <f>IF(C46=0,"",IF('1.Clusters'!$H$3&lt;&gt;"",Apoio!I43,Apoio!R43))</f>
        <v/>
      </c>
      <c r="G46" s="105" t="str">
        <f>IF(C46=0,"",IF('1.Clusters'!$H$3&lt;&gt;"",Apoio!J43,Apoio!S43))</f>
        <v/>
      </c>
      <c r="H46" s="104" t="str">
        <f t="array" ref="H46">IF(C46=0,"",IF('1.Clusters'!$H$3&lt;&gt;"",INDEX(Apoio!$B$54:$B$1053,MATCH(D46,Apoio!$E$54:$E$1053,0)),INDEX(Apoio!$L$54:$L$153,MATCH(D46,Apoio!$N$54:$N$153,0))))</f>
        <v/>
      </c>
      <c r="I46" s="104" t="str">
        <f t="array" ref="I46">IF(C46=0,"",IF('1.Clusters'!$H$3&lt;&gt;"",INDEX(Apoio!$C$54:$C$1053,MATCH(D46,Apoio!$E$54:$E$1053,0)),INDEX(Apoio!$M$54:$M$153,MATCH(D46,Apoio!$N$54:$N$153,0))))</f>
        <v/>
      </c>
      <c r="J46" s="46" t="str">
        <f t="array" ref="J46">IF(C46=0,"",IF('1.Clusters'!$H$3&lt;&gt;"",INDEX(Apoio!$D$54:$D$1053,MATCH(D46,Apoio!$E$54:$E$1053,0)),""))</f>
        <v/>
      </c>
    </row>
    <row r="47" ht="12.75" customHeight="1">
      <c r="B47" s="106" t="s">
        <v>70</v>
      </c>
      <c r="C47" s="106">
        <f>IF('1.Clusters'!$H$3&lt;&gt;"",Apoio!G44,Apoio!P44)</f>
        <v>0</v>
      </c>
      <c r="D47" s="107" t="str">
        <f>IF(C47=0,"",IF('1.Clusters'!$H$3&lt;&gt;"",Apoio!E44,Apoio!N44))</f>
        <v/>
      </c>
      <c r="E47" s="108" t="str">
        <f>IF(C47=0,"",IF('1.Clusters'!$H$3&lt;&gt;"",Apoio!H44,Apoio!Q44))</f>
        <v/>
      </c>
      <c r="F47" s="109" t="str">
        <f>IF(C47=0,"",IF('1.Clusters'!$H$3&lt;&gt;"",Apoio!I44,Apoio!R44))</f>
        <v/>
      </c>
      <c r="G47" s="110" t="str">
        <f>IF(C47=0,"",IF('1.Clusters'!$H$3&lt;&gt;"",Apoio!J44,Apoio!S44))</f>
        <v/>
      </c>
      <c r="H47" s="109" t="str">
        <f t="array" ref="H47">IF(C47=0,"",IF('1.Clusters'!$H$3&lt;&gt;"",INDEX(Apoio!$B$54:$B$1053,MATCH(D47,Apoio!$E$54:$E$1053,0)),INDEX(Apoio!$L$54:$L$153,MATCH(D47,Apoio!$N$54:$N$153,0))))</f>
        <v/>
      </c>
      <c r="I47" s="109" t="str">
        <f t="array" ref="I47">IF(C47=0,"",IF('1.Clusters'!$H$3&lt;&gt;"",INDEX(Apoio!$C$54:$C$1053,MATCH(D47,Apoio!$E$54:$E$1053,0)),INDEX(Apoio!$M$54:$M$153,MATCH(D47,Apoio!$N$54:$N$153,0))))</f>
        <v/>
      </c>
      <c r="J47" s="111" t="str">
        <f t="array" ref="J47">IF(C47=0,"",IF('1.Clusters'!$H$3&lt;&gt;"",INDEX(Apoio!$D$54:$D$1053,MATCH(D47,Apoio!$E$54:$E$1053,0)),""))</f>
        <v/>
      </c>
    </row>
    <row r="48" ht="12.75" customHeight="1">
      <c r="B48" s="101" t="s">
        <v>71</v>
      </c>
      <c r="C48" s="101">
        <f>IF('1.Clusters'!$H$3&lt;&gt;"",Apoio!G45,Apoio!P45)</f>
        <v>0</v>
      </c>
      <c r="D48" s="102" t="str">
        <f>IF(C48=0,"",IF('1.Clusters'!$H$3&lt;&gt;"",Apoio!E45,Apoio!N45))</f>
        <v/>
      </c>
      <c r="E48" s="103" t="str">
        <f>IF(C48=0,"",IF('1.Clusters'!$H$3&lt;&gt;"",Apoio!H45,Apoio!Q45))</f>
        <v/>
      </c>
      <c r="F48" s="104" t="str">
        <f>IF(C48=0,"",IF('1.Clusters'!$H$3&lt;&gt;"",Apoio!I45,Apoio!R45))</f>
        <v/>
      </c>
      <c r="G48" s="105" t="str">
        <f>IF(C48=0,"",IF('1.Clusters'!$H$3&lt;&gt;"",Apoio!J45,Apoio!S45))</f>
        <v/>
      </c>
      <c r="H48" s="104" t="str">
        <f t="array" ref="H48">IF(C48=0,"",IF('1.Clusters'!$H$3&lt;&gt;"",INDEX(Apoio!$B$54:$B$1053,MATCH(D48,Apoio!$E$54:$E$1053,0)),INDEX(Apoio!$L$54:$L$153,MATCH(D48,Apoio!$N$54:$N$153,0))))</f>
        <v/>
      </c>
      <c r="I48" s="104" t="str">
        <f t="array" ref="I48">IF(C48=0,"",IF('1.Clusters'!$H$3&lt;&gt;"",INDEX(Apoio!$C$54:$C$1053,MATCH(D48,Apoio!$E$54:$E$1053,0)),INDEX(Apoio!$M$54:$M$153,MATCH(D48,Apoio!$N$54:$N$153,0))))</f>
        <v/>
      </c>
      <c r="J48" s="46" t="str">
        <f t="array" ref="J48">IF(C48=0,"",IF('1.Clusters'!$H$3&lt;&gt;"",INDEX(Apoio!$D$54:$D$1053,MATCH(D48,Apoio!$E$54:$E$1053,0)),""))</f>
        <v/>
      </c>
    </row>
    <row r="49" ht="12.75" customHeight="1">
      <c r="B49" s="106" t="s">
        <v>72</v>
      </c>
      <c r="C49" s="106">
        <f>IF('1.Clusters'!$H$3&lt;&gt;"",Apoio!G46,Apoio!P46)</f>
        <v>0</v>
      </c>
      <c r="D49" s="107" t="str">
        <f>IF(C49=0,"",IF('1.Clusters'!$H$3&lt;&gt;"",Apoio!E46,Apoio!N46))</f>
        <v/>
      </c>
      <c r="E49" s="108" t="str">
        <f>IF(C49=0,"",IF('1.Clusters'!$H$3&lt;&gt;"",Apoio!H46,Apoio!Q46))</f>
        <v/>
      </c>
      <c r="F49" s="109" t="str">
        <f>IF(C49=0,"",IF('1.Clusters'!$H$3&lt;&gt;"",Apoio!I46,Apoio!R46))</f>
        <v/>
      </c>
      <c r="G49" s="110" t="str">
        <f>IF(C49=0,"",IF('1.Clusters'!$H$3&lt;&gt;"",Apoio!J46,Apoio!S46))</f>
        <v/>
      </c>
      <c r="H49" s="109" t="str">
        <f t="array" ref="H49">IF(C49=0,"",IF('1.Clusters'!$H$3&lt;&gt;"",INDEX(Apoio!$B$54:$B$1053,MATCH(D49,Apoio!$E$54:$E$1053,0)),INDEX(Apoio!$L$54:$L$153,MATCH(D49,Apoio!$N$54:$N$153,0))))</f>
        <v/>
      </c>
      <c r="I49" s="109" t="str">
        <f t="array" ref="I49">IF(C49=0,"",IF('1.Clusters'!$H$3&lt;&gt;"",INDEX(Apoio!$C$54:$C$1053,MATCH(D49,Apoio!$E$54:$E$1053,0)),INDEX(Apoio!$M$54:$M$153,MATCH(D49,Apoio!$N$54:$N$153,0))))</f>
        <v/>
      </c>
      <c r="J49" s="111" t="str">
        <f t="array" ref="J49">IF(C49=0,"",IF('1.Clusters'!$H$3&lt;&gt;"",INDEX(Apoio!$D$54:$D$1053,MATCH(D49,Apoio!$E$54:$E$1053,0)),""))</f>
        <v/>
      </c>
    </row>
    <row r="50" ht="12.75" customHeight="1">
      <c r="B50" s="101" t="s">
        <v>73</v>
      </c>
      <c r="C50" s="101">
        <f>IF('1.Clusters'!$H$3&lt;&gt;"",Apoio!G47,Apoio!P47)</f>
        <v>0</v>
      </c>
      <c r="D50" s="102" t="str">
        <f>IF(C50=0,"",IF('1.Clusters'!$H$3&lt;&gt;"",Apoio!E47,Apoio!N47))</f>
        <v/>
      </c>
      <c r="E50" s="103" t="str">
        <f>IF(C50=0,"",IF('1.Clusters'!$H$3&lt;&gt;"",Apoio!H47,Apoio!Q47))</f>
        <v/>
      </c>
      <c r="F50" s="104" t="str">
        <f>IF(C50=0,"",IF('1.Clusters'!$H$3&lt;&gt;"",Apoio!I47,Apoio!R47))</f>
        <v/>
      </c>
      <c r="G50" s="105" t="str">
        <f>IF(C50=0,"",IF('1.Clusters'!$H$3&lt;&gt;"",Apoio!J47,Apoio!S47))</f>
        <v/>
      </c>
      <c r="H50" s="104" t="str">
        <f t="array" ref="H50">IF(C50=0,"",IF('1.Clusters'!$H$3&lt;&gt;"",INDEX(Apoio!$B$54:$B$1053,MATCH(D50,Apoio!$E$54:$E$1053,0)),INDEX(Apoio!$L$54:$L$153,MATCH(D50,Apoio!$N$54:$N$153,0))))</f>
        <v/>
      </c>
      <c r="I50" s="104" t="str">
        <f t="array" ref="I50">IF(C50=0,"",IF('1.Clusters'!$H$3&lt;&gt;"",INDEX(Apoio!$C$54:$C$1053,MATCH(D50,Apoio!$E$54:$E$1053,0)),INDEX(Apoio!$M$54:$M$153,MATCH(D50,Apoio!$N$54:$N$153,0))))</f>
        <v/>
      </c>
      <c r="J50" s="46" t="str">
        <f t="array" ref="J50">IF(C50=0,"",IF('1.Clusters'!$H$3&lt;&gt;"",INDEX(Apoio!$D$54:$D$1053,MATCH(D50,Apoio!$E$54:$E$1053,0)),""))</f>
        <v/>
      </c>
    </row>
    <row r="51" ht="12.75" customHeight="1">
      <c r="B51" s="106" t="s">
        <v>74</v>
      </c>
      <c r="C51" s="106">
        <f>IF('1.Clusters'!$H$3&lt;&gt;"",Apoio!G48,Apoio!P48)</f>
        <v>0</v>
      </c>
      <c r="D51" s="107" t="str">
        <f>IF(C51=0,"",IF('1.Clusters'!$H$3&lt;&gt;"",Apoio!E48,Apoio!N48))</f>
        <v/>
      </c>
      <c r="E51" s="108" t="str">
        <f>IF(C51=0,"",IF('1.Clusters'!$H$3&lt;&gt;"",Apoio!H48,Apoio!Q48))</f>
        <v/>
      </c>
      <c r="F51" s="109" t="str">
        <f>IF(C51=0,"",IF('1.Clusters'!$H$3&lt;&gt;"",Apoio!I48,Apoio!R48))</f>
        <v/>
      </c>
      <c r="G51" s="110" t="str">
        <f>IF(C51=0,"",IF('1.Clusters'!$H$3&lt;&gt;"",Apoio!J48,Apoio!S48))</f>
        <v/>
      </c>
      <c r="H51" s="109" t="str">
        <f t="array" ref="H51">IF(C51=0,"",IF('1.Clusters'!$H$3&lt;&gt;"",INDEX(Apoio!$B$54:$B$1053,MATCH(D51,Apoio!$E$54:$E$1053,0)),INDEX(Apoio!$L$54:$L$153,MATCH(D51,Apoio!$N$54:$N$153,0))))</f>
        <v/>
      </c>
      <c r="I51" s="109" t="str">
        <f t="array" ref="I51">IF(C51=0,"",IF('1.Clusters'!$H$3&lt;&gt;"",INDEX(Apoio!$C$54:$C$1053,MATCH(D51,Apoio!$E$54:$E$1053,0)),INDEX(Apoio!$M$54:$M$153,MATCH(D51,Apoio!$N$54:$N$153,0))))</f>
        <v/>
      </c>
      <c r="J51" s="111" t="str">
        <f t="array" ref="J51">IF(C51=0,"",IF('1.Clusters'!$H$3&lt;&gt;"",INDEX(Apoio!$D$54:$D$1053,MATCH(D51,Apoio!$E$54:$E$1053,0)),""))</f>
        <v/>
      </c>
    </row>
    <row r="52" ht="12.75" customHeight="1">
      <c r="B52" s="101" t="s">
        <v>75</v>
      </c>
      <c r="C52" s="101">
        <f>IF('1.Clusters'!$H$3&lt;&gt;"",Apoio!G49,Apoio!P49)</f>
        <v>0</v>
      </c>
      <c r="D52" s="102" t="str">
        <f>IF(C52=0,"",IF('1.Clusters'!$H$3&lt;&gt;"",Apoio!E49,Apoio!N49))</f>
        <v/>
      </c>
      <c r="E52" s="103" t="str">
        <f>IF(C52=0,"",IF('1.Clusters'!$H$3&lt;&gt;"",Apoio!H49,Apoio!Q49))</f>
        <v/>
      </c>
      <c r="F52" s="104" t="str">
        <f>IF(C52=0,"",IF('1.Clusters'!$H$3&lt;&gt;"",Apoio!I49,Apoio!R49))</f>
        <v/>
      </c>
      <c r="G52" s="105" t="str">
        <f>IF(C52=0,"",IF('1.Clusters'!$H$3&lt;&gt;"",Apoio!J49,Apoio!S49))</f>
        <v/>
      </c>
      <c r="H52" s="104" t="str">
        <f t="array" ref="H52">IF(C52=0,"",IF('1.Clusters'!$H$3&lt;&gt;"",INDEX(Apoio!$B$54:$B$1053,MATCH(D52,Apoio!$E$54:$E$1053,0)),INDEX(Apoio!$L$54:$L$153,MATCH(D52,Apoio!$N$54:$N$153,0))))</f>
        <v/>
      </c>
      <c r="I52" s="104" t="str">
        <f t="array" ref="I52">IF(C52=0,"",IF('1.Clusters'!$H$3&lt;&gt;"",INDEX(Apoio!$C$54:$C$1053,MATCH(D52,Apoio!$E$54:$E$1053,0)),INDEX(Apoio!$M$54:$M$153,MATCH(D52,Apoio!$N$54:$N$153,0))))</f>
        <v/>
      </c>
      <c r="J52" s="46" t="str">
        <f t="array" ref="J52">IF(C52=0,"",IF('1.Clusters'!$H$3&lt;&gt;"",INDEX(Apoio!$D$54:$D$1053,MATCH(D52,Apoio!$E$54:$E$1053,0)),""))</f>
        <v/>
      </c>
    </row>
    <row r="53" ht="12.75" customHeight="1">
      <c r="B53" s="106" t="s">
        <v>76</v>
      </c>
      <c r="C53" s="106">
        <f>IF('1.Clusters'!$H$3&lt;&gt;"",Apoio!G50,Apoio!P50)</f>
        <v>0</v>
      </c>
      <c r="D53" s="107" t="str">
        <f>IF(C53=0,"",IF('1.Clusters'!$H$3&lt;&gt;"",Apoio!E50,Apoio!N50))</f>
        <v/>
      </c>
      <c r="E53" s="108" t="str">
        <f>IF(C53=0,"",IF('1.Clusters'!$H$3&lt;&gt;"",Apoio!H50,Apoio!Q50))</f>
        <v/>
      </c>
      <c r="F53" s="109" t="str">
        <f>IF(C53=0,"",IF('1.Clusters'!$H$3&lt;&gt;"",Apoio!I50,Apoio!R50))</f>
        <v/>
      </c>
      <c r="G53" s="110" t="str">
        <f>IF(C53=0,"",IF('1.Clusters'!$H$3&lt;&gt;"",Apoio!J50,Apoio!S50))</f>
        <v/>
      </c>
      <c r="H53" s="109" t="str">
        <f t="array" ref="H53">IF(C53=0,"",IF('1.Clusters'!$H$3&lt;&gt;"",INDEX(Apoio!$B$54:$B$1053,MATCH(D53,Apoio!$E$54:$E$1053,0)),INDEX(Apoio!$L$54:$L$153,MATCH(D53,Apoio!$N$54:$N$153,0))))</f>
        <v/>
      </c>
      <c r="I53" s="109" t="str">
        <f t="array" ref="I53">IF(C53=0,"",IF('1.Clusters'!$H$3&lt;&gt;"",INDEX(Apoio!$C$54:$C$1053,MATCH(D53,Apoio!$E$54:$E$1053,0)),INDEX(Apoio!$M$54:$M$153,MATCH(D53,Apoio!$N$54:$N$153,0))))</f>
        <v/>
      </c>
      <c r="J53" s="111" t="str">
        <f t="array" ref="J53">IF(C53=0,"",IF('1.Clusters'!$H$3&lt;&gt;"",INDEX(Apoio!$D$54:$D$1053,MATCH(D53,Apoio!$E$54:$E$1053,0)),""))</f>
        <v/>
      </c>
    </row>
    <row r="54" ht="12.75" customHeight="1">
      <c r="B54" s="101" t="s">
        <v>77</v>
      </c>
      <c r="C54" s="101">
        <f>IF('1.Clusters'!$H$3&lt;&gt;"",Apoio!G51,Apoio!P51)</f>
        <v>0</v>
      </c>
      <c r="D54" s="102" t="str">
        <f>IF(C54=0,"",IF('1.Clusters'!$H$3&lt;&gt;"",Apoio!E51,Apoio!N51))</f>
        <v/>
      </c>
      <c r="E54" s="103" t="str">
        <f>IF(C54=0,"",IF('1.Clusters'!$H$3&lt;&gt;"",Apoio!H51,Apoio!Q51))</f>
        <v/>
      </c>
      <c r="F54" s="104" t="str">
        <f>IF(C54=0,"",IF('1.Clusters'!$H$3&lt;&gt;"",Apoio!I51,Apoio!R51))</f>
        <v/>
      </c>
      <c r="G54" s="105" t="str">
        <f>IF(C54=0,"",IF('1.Clusters'!$H$3&lt;&gt;"",Apoio!J51,Apoio!S51))</f>
        <v/>
      </c>
      <c r="H54" s="104" t="str">
        <f t="array" ref="H54">IF(C54=0,"",IF('1.Clusters'!$H$3&lt;&gt;"",INDEX(Apoio!$B$54:$B$1053,MATCH(D54,Apoio!$E$54:$E$1053,0)),INDEX(Apoio!$L$54:$L$153,MATCH(D54,Apoio!$N$54:$N$153,0))))</f>
        <v/>
      </c>
      <c r="I54" s="104" t="str">
        <f t="array" ref="I54">IF(C54=0,"",IF('1.Clusters'!$H$3&lt;&gt;"",INDEX(Apoio!$C$54:$C$1053,MATCH(D54,Apoio!$E$54:$E$1053,0)),INDEX(Apoio!$M$54:$M$153,MATCH(D54,Apoio!$N$54:$N$153,0))))</f>
        <v/>
      </c>
      <c r="J54" s="46" t="str">
        <f t="array" ref="J54">IF(C54=0,"",IF('1.Clusters'!$H$3&lt;&gt;"",INDEX(Apoio!$D$54:$D$1053,MATCH(D54,Apoio!$E$54:$E$1053,0)),""))</f>
        <v/>
      </c>
    </row>
    <row r="55" ht="12.75" customHeight="1">
      <c r="B55" s="106" t="s">
        <v>78</v>
      </c>
      <c r="C55" s="106">
        <f>IF('1.Clusters'!$H$3&lt;&gt;"",Apoio!G52,Apoio!P52)</f>
        <v>0</v>
      </c>
      <c r="D55" s="107" t="str">
        <f>IF(C55=0,"",IF('1.Clusters'!$H$3&lt;&gt;"",Apoio!E52,Apoio!N52))</f>
        <v/>
      </c>
      <c r="E55" s="108" t="str">
        <f>IF(C55=0,"",IF('1.Clusters'!$H$3&lt;&gt;"",Apoio!H52,Apoio!Q52))</f>
        <v/>
      </c>
      <c r="F55" s="109" t="str">
        <f>IF(C55=0,"",IF('1.Clusters'!$H$3&lt;&gt;"",Apoio!I52,Apoio!R52))</f>
        <v/>
      </c>
      <c r="G55" s="110" t="str">
        <f>IF(C55=0,"",IF('1.Clusters'!$H$3&lt;&gt;"",Apoio!J52,Apoio!S52))</f>
        <v/>
      </c>
      <c r="H55" s="109" t="str">
        <f t="array" ref="H55">IF(C55=0,"",IF('1.Clusters'!$H$3&lt;&gt;"",INDEX(Apoio!$B$54:$B$1053,MATCH(D55,Apoio!$E$54:$E$1053,0)),INDEX(Apoio!$L$54:$L$153,MATCH(D55,Apoio!$N$54:$N$153,0))))</f>
        <v/>
      </c>
      <c r="I55" s="109" t="str">
        <f t="array" ref="I55">IF(C55=0,"",IF('1.Clusters'!$H$3&lt;&gt;"",INDEX(Apoio!$C$54:$C$1053,MATCH(D55,Apoio!$E$54:$E$1053,0)),INDEX(Apoio!$M$54:$M$153,MATCH(D55,Apoio!$N$54:$N$153,0))))</f>
        <v/>
      </c>
      <c r="J55" s="111" t="str">
        <f t="array" ref="J55">IF(C55=0,"",IF('1.Clusters'!$H$3&lt;&gt;"",INDEX(Apoio!$D$54:$D$1053,MATCH(D55,Apoio!$E$54:$E$1053,0)),""))</f>
        <v/>
      </c>
    </row>
    <row r="56" ht="12.75" customHeight="1">
      <c r="G56" s="96"/>
    </row>
    <row r="57">
      <c r="G57" s="96"/>
    </row>
    <row r="58" ht="12.75" customHeight="1">
      <c r="B58" s="112" t="s">
        <v>79</v>
      </c>
      <c r="C58" s="113"/>
      <c r="D58" s="114" t="str">
        <f>Apoio!X4</f>
        <v/>
      </c>
      <c r="E58" s="115" t="str">
        <f>Apoio!Y4</f>
        <v>Incidência</v>
      </c>
      <c r="F58" s="115" t="str">
        <f>Apoio!Z4</f>
        <v>Representatividade</v>
      </c>
      <c r="G58" s="116" t="str">
        <f>Apoio!AA4</f>
        <v>Ticket Médio</v>
      </c>
      <c r="H58" s="116" t="str">
        <f>Apoio!AB4</f>
        <v>Score Médio</v>
      </c>
    </row>
    <row r="59" ht="12.75" customHeight="1">
      <c r="B59" s="117"/>
      <c r="C59" s="118"/>
      <c r="D59" s="119" t="str">
        <f t="array" ref="D59">IFERROR(INDEX(Apoio!$X$5:$X$14,MATCH(H59,Apoio!$AB$5:$AB$14,0)),"")</f>
        <v/>
      </c>
      <c r="E59" s="120" t="str">
        <f t="array" ref="E59">IFERROR(INDEX(Apoio!$Y$5:$Y$14,MATCH(H59,Apoio!$AB$5:$AB$14,0)),"")</f>
        <v/>
      </c>
      <c r="F59" s="121" t="str">
        <f t="array" ref="F59">IFERROR(INDEX(Apoio!$Z$5:$Z$14,MATCH(H59,Apoio!$AB$5:$AB$14,0)),"")</f>
        <v/>
      </c>
      <c r="G59" s="122" t="str">
        <f t="array" ref="G59">IFERROR(INDEX(Apoio!$AA$5:$AA$14,MATCH(H59,Apoio!$AB$5:$AB$14,0)),"")</f>
        <v/>
      </c>
      <c r="H59" s="123" t="str">
        <f>IF(LARGE(Apoio!$AB$5:$AB$14,Apoio!AC5)=0,"",LARGE(Apoio!$AB$5:$AB$14,Apoio!AC5))</f>
        <v/>
      </c>
    </row>
    <row r="60" ht="12.75" customHeight="1">
      <c r="B60" s="117"/>
      <c r="C60" s="118"/>
      <c r="D60" s="119" t="str">
        <f t="array" ref="D60">IFERROR(INDEX(Apoio!$X$5:$X$14,MATCH(H60,Apoio!$AB$5:$AB$14,0)),"")</f>
        <v/>
      </c>
      <c r="E60" s="120" t="str">
        <f t="array" ref="E60">IFERROR(INDEX(Apoio!$Y$5:$Y$14,MATCH(H60,Apoio!$AB$5:$AB$14,0)),"")</f>
        <v/>
      </c>
      <c r="F60" s="121" t="str">
        <f t="array" ref="F60">IFERROR(INDEX(Apoio!$Z$5:$Z$14,MATCH(H60,Apoio!$AB$5:$AB$14,0)),"")</f>
        <v/>
      </c>
      <c r="G60" s="122" t="str">
        <f t="array" ref="G60">IFERROR(INDEX(Apoio!$AA$5:$AA$14,MATCH(H60,Apoio!$AB$5:$AB$14,0)),"")</f>
        <v/>
      </c>
      <c r="H60" s="123" t="str">
        <f>IF(LARGE(Apoio!$AB$5:$AB$14,Apoio!AC6)=0,"",LARGE(Apoio!$AB$5:$AB$14,Apoio!AC6))</f>
        <v/>
      </c>
    </row>
    <row r="61" ht="12.75" customHeight="1">
      <c r="B61" s="117"/>
      <c r="C61" s="118"/>
      <c r="D61" s="119" t="str">
        <f t="array" ref="D61">IFERROR(INDEX(Apoio!$X$5:$X$14,MATCH(H61,Apoio!$AB$5:$AB$14,0)),"")</f>
        <v/>
      </c>
      <c r="E61" s="120" t="str">
        <f t="array" ref="E61">IFERROR(INDEX(Apoio!$Y$5:$Y$14,MATCH(H61,Apoio!$AB$5:$AB$14,0)),"")</f>
        <v/>
      </c>
      <c r="F61" s="121" t="str">
        <f t="array" ref="F61">IFERROR(INDEX(Apoio!$Z$5:$Z$14,MATCH(H61,Apoio!$AB$5:$AB$14,0)),"")</f>
        <v/>
      </c>
      <c r="G61" s="122" t="str">
        <f t="array" ref="G61">IFERROR(INDEX(Apoio!$AA$5:$AA$14,MATCH(H61,Apoio!$AB$5:$AB$14,0)),"")</f>
        <v/>
      </c>
      <c r="H61" s="123" t="str">
        <f>IF(LARGE(Apoio!$AB$5:$AB$14,Apoio!AC7)=0,"",LARGE(Apoio!$AB$5:$AB$14,Apoio!AC7))</f>
        <v/>
      </c>
    </row>
    <row r="62" ht="12.75" customHeight="1">
      <c r="B62" s="117"/>
      <c r="C62" s="118"/>
      <c r="D62" s="119" t="str">
        <f t="array" ref="D62">IFERROR(INDEX(Apoio!$X$5:$X$14,MATCH(H62,Apoio!$AB$5:$AB$14,0)),"")</f>
        <v/>
      </c>
      <c r="E62" s="120" t="str">
        <f t="array" ref="E62">IFERROR(INDEX(Apoio!$Y$5:$Y$14,MATCH(H62,Apoio!$AB$5:$AB$14,0)),"")</f>
        <v/>
      </c>
      <c r="F62" s="121" t="str">
        <f t="array" ref="F62">IFERROR(INDEX(Apoio!$Z$5:$Z$14,MATCH(H62,Apoio!$AB$5:$AB$14,0)),"")</f>
        <v/>
      </c>
      <c r="G62" s="122" t="str">
        <f t="array" ref="G62">IFERROR(INDEX(Apoio!$AA$5:$AA$14,MATCH(H62,Apoio!$AB$5:$AB$14,0)),"")</f>
        <v/>
      </c>
      <c r="H62" s="123" t="str">
        <f>IF(LARGE(Apoio!$AB$5:$AB$14,Apoio!AC8)=0,"",LARGE(Apoio!$AB$5:$AB$14,Apoio!AC8))</f>
        <v/>
      </c>
    </row>
    <row r="63" ht="12.75" customHeight="1">
      <c r="B63" s="117"/>
      <c r="C63" s="118"/>
      <c r="D63" s="119" t="str">
        <f t="array" ref="D63">IFERROR(INDEX(Apoio!$X$5:$X$14,MATCH(H63,Apoio!$AB$5:$AB$14,0)),"")</f>
        <v/>
      </c>
      <c r="E63" s="120" t="str">
        <f t="array" ref="E63">IFERROR(INDEX(Apoio!$Y$5:$Y$14,MATCH(H63,Apoio!$AB$5:$AB$14,0)),"")</f>
        <v/>
      </c>
      <c r="F63" s="121" t="str">
        <f t="array" ref="F63">IFERROR(INDEX(Apoio!$Z$5:$Z$14,MATCH(H63,Apoio!$AB$5:$AB$14,0)),"")</f>
        <v/>
      </c>
      <c r="G63" s="122" t="str">
        <f t="array" ref="G63">IFERROR(INDEX(Apoio!$AA$5:$AA$14,MATCH(H63,Apoio!$AB$5:$AB$14,0)),"")</f>
        <v/>
      </c>
      <c r="H63" s="123" t="str">
        <f>IF(LARGE(Apoio!$AB$5:$AB$14,Apoio!AC9)=0,"",LARGE(Apoio!$AB$5:$AB$14,Apoio!AC9))</f>
        <v/>
      </c>
    </row>
    <row r="64" ht="12.75" customHeight="1">
      <c r="B64" s="117"/>
      <c r="C64" s="118"/>
      <c r="D64" s="119" t="str">
        <f t="array" ref="D64">IFERROR(INDEX(Apoio!$X$5:$X$14,MATCH(H64,Apoio!$AB$5:$AB$14,0)),"")</f>
        <v/>
      </c>
      <c r="E64" s="120" t="str">
        <f t="array" ref="E64">IFERROR(INDEX(Apoio!$Y$5:$Y$14,MATCH(H64,Apoio!$AB$5:$AB$14,0)),"")</f>
        <v/>
      </c>
      <c r="F64" s="121" t="str">
        <f t="array" ref="F64">IFERROR(INDEX(Apoio!$Z$5:$Z$14,MATCH(H64,Apoio!$AB$5:$AB$14,0)),"")</f>
        <v/>
      </c>
      <c r="G64" s="122" t="str">
        <f t="array" ref="G64">IFERROR(INDEX(Apoio!$AA$5:$AA$14,MATCH(H64,Apoio!$AB$5:$AB$14,0)),"")</f>
        <v/>
      </c>
      <c r="H64" s="123" t="str">
        <f>IF(LARGE(Apoio!$AB$5:$AB$14,Apoio!AC10)=0,"",LARGE(Apoio!$AB$5:$AB$14,Apoio!AC10))</f>
        <v/>
      </c>
    </row>
    <row r="65" ht="12.75" customHeight="1">
      <c r="B65" s="117"/>
      <c r="C65" s="118"/>
      <c r="D65" s="119" t="str">
        <f t="array" ref="D65">IFERROR(INDEX(Apoio!$X$5:$X$14,MATCH(H65,Apoio!$AB$5:$AB$14,0)),"")</f>
        <v/>
      </c>
      <c r="E65" s="120" t="str">
        <f t="array" ref="E65">IFERROR(INDEX(Apoio!$Y$5:$Y$14,MATCH(H65,Apoio!$AB$5:$AB$14,0)),"")</f>
        <v/>
      </c>
      <c r="F65" s="121" t="str">
        <f t="array" ref="F65">IFERROR(INDEX(Apoio!$Z$5:$Z$14,MATCH(H65,Apoio!$AB$5:$AB$14,0)),"")</f>
        <v/>
      </c>
      <c r="G65" s="122" t="str">
        <f t="array" ref="G65">IFERROR(INDEX(Apoio!$AA$5:$AA$14,MATCH(H65,Apoio!$AB$5:$AB$14,0)),"")</f>
        <v/>
      </c>
      <c r="H65" s="123" t="str">
        <f>IF(LARGE(Apoio!$AB$5:$AB$14,Apoio!AC11)=0,"",LARGE(Apoio!$AB$5:$AB$14,Apoio!AC11))</f>
        <v/>
      </c>
    </row>
    <row r="66" ht="12.75" customHeight="1">
      <c r="B66" s="117"/>
      <c r="C66" s="118"/>
      <c r="D66" s="119" t="str">
        <f t="array" ref="D66">IFERROR(INDEX(Apoio!$X$5:$X$14,MATCH(H66,Apoio!$AB$5:$AB$14,0)),"")</f>
        <v/>
      </c>
      <c r="E66" s="120" t="str">
        <f t="array" ref="E66">IFERROR(INDEX(Apoio!$Y$5:$Y$14,MATCH(H66,Apoio!$AB$5:$AB$14,0)),"")</f>
        <v/>
      </c>
      <c r="F66" s="121" t="str">
        <f t="array" ref="F66">IFERROR(INDEX(Apoio!$Z$5:$Z$14,MATCH(H66,Apoio!$AB$5:$AB$14,0)),"")</f>
        <v/>
      </c>
      <c r="G66" s="122" t="str">
        <f t="array" ref="G66">IFERROR(INDEX(Apoio!$AA$5:$AA$14,MATCH(H66,Apoio!$AB$5:$AB$14,0)),"")</f>
        <v/>
      </c>
      <c r="H66" s="123" t="str">
        <f>IF(LARGE(Apoio!$AB$5:$AB$14,Apoio!AC12)=0,"",LARGE(Apoio!$AB$5:$AB$14,Apoio!AC12))</f>
        <v/>
      </c>
    </row>
    <row r="67" ht="12.75" customHeight="1">
      <c r="B67" s="117"/>
      <c r="C67" s="118"/>
      <c r="D67" s="119" t="str">
        <f t="array" ref="D67">IFERROR(INDEX(Apoio!$X$5:$X$14,MATCH(H67,Apoio!$AB$5:$AB$14,0)),"")</f>
        <v/>
      </c>
      <c r="E67" s="120" t="str">
        <f t="array" ref="E67">IFERROR(INDEX(Apoio!$Y$5:$Y$14,MATCH(H67,Apoio!$AB$5:$AB$14,0)),"")</f>
        <v/>
      </c>
      <c r="F67" s="121" t="str">
        <f t="array" ref="F67">IFERROR(INDEX(Apoio!$Z$5:$Z$14,MATCH(H67,Apoio!$AB$5:$AB$14,0)),"")</f>
        <v/>
      </c>
      <c r="G67" s="122" t="str">
        <f t="array" ref="G67">IFERROR(INDEX(Apoio!$AA$5:$AA$14,MATCH(H67,Apoio!$AB$5:$AB$14,0)),"")</f>
        <v/>
      </c>
      <c r="H67" s="123" t="str">
        <f>IF(LARGE(Apoio!$AB$5:$AB$14,Apoio!AC13)=0,"",LARGE(Apoio!$AB$5:$AB$14,Apoio!AC13))</f>
        <v/>
      </c>
    </row>
    <row r="68" ht="12.75" customHeight="1">
      <c r="B68" s="124"/>
      <c r="C68" s="125"/>
      <c r="D68" s="126" t="str">
        <f t="array" ref="D68">IFERROR(INDEX(Apoio!$X$5:$X$14,MATCH(H68,Apoio!$AB$5:$AB$14,0)),"")</f>
        <v/>
      </c>
      <c r="E68" s="127" t="str">
        <f t="array" ref="E68">IFERROR(INDEX(Apoio!$Y$5:$Y$14,MATCH(H68,Apoio!$AB$5:$AB$14,0)),"")</f>
        <v/>
      </c>
      <c r="F68" s="128" t="str">
        <f t="array" ref="F68">IFERROR(INDEX(Apoio!$Z$5:$Z$14,MATCH(H68,Apoio!$AB$5:$AB$14,0)),"")</f>
        <v/>
      </c>
      <c r="G68" s="129" t="str">
        <f t="array" ref="G68">IFERROR(INDEX(Apoio!$AA$5:$AA$14,MATCH(H68,Apoio!$AB$5:$AB$14,0)),"")</f>
        <v/>
      </c>
      <c r="H68" s="130" t="str">
        <f>IF(LARGE(Apoio!$AB$5:$AB$14,Apoio!AC14)=0,"",LARGE(Apoio!$AB$5:$AB$14,Apoio!AC14))</f>
        <v/>
      </c>
    </row>
    <row r="70" ht="12.75" customHeight="1">
      <c r="B70" s="112" t="s">
        <v>80</v>
      </c>
      <c r="C70" s="113"/>
      <c r="D70" s="114" t="str">
        <f>Apoio!X16</f>
        <v/>
      </c>
      <c r="E70" s="115" t="str">
        <f>Apoio!Y16</f>
        <v>Incidência</v>
      </c>
      <c r="F70" s="115" t="str">
        <f>Apoio!Z16</f>
        <v>Representatividade</v>
      </c>
      <c r="G70" s="116" t="str">
        <f>Apoio!AA16</f>
        <v>Ticket Médio</v>
      </c>
      <c r="H70" s="116" t="str">
        <f>Apoio!AB16</f>
        <v>Score Médio</v>
      </c>
    </row>
    <row r="71" ht="12.75" customHeight="1">
      <c r="B71" s="117"/>
      <c r="C71" s="118"/>
      <c r="D71" s="119" t="str">
        <f t="array" ref="D71">IFERROR(INDEX(Apoio!$X$17:$X$26,MATCH(H71,Apoio!$AB$17:$AB$26,0)),"")</f>
        <v/>
      </c>
      <c r="E71" s="120" t="str">
        <f t="array" ref="E71">IFERROR(INDEX(Apoio!$Y$17:$Y$26,MATCH(H71,Apoio!$AB$17:$AB$26,0)),"")</f>
        <v/>
      </c>
      <c r="F71" s="121" t="str">
        <f t="array" ref="F71">IFERROR(INDEX(Apoio!$Z$17:$Z$26,MATCH(H71,Apoio!$AB$17:$AB$26,0)),"")</f>
        <v/>
      </c>
      <c r="G71" s="122" t="str">
        <f t="array" ref="G71">IFERROR(INDEX(Apoio!$AA$17:$AA$26,MATCH(H71,Apoio!$AB$17:$AB$26,0)),"")</f>
        <v/>
      </c>
      <c r="H71" s="123" t="str">
        <f>IF(LARGE(Apoio!$AB$17:$AB$26,Apoio!AC17)=0,"",LARGE(Apoio!$AB$17:$AB$26,Apoio!AC17))</f>
        <v/>
      </c>
    </row>
    <row r="72" ht="12.75" customHeight="1">
      <c r="B72" s="117"/>
      <c r="C72" s="118"/>
      <c r="D72" s="119" t="str">
        <f t="array" ref="D72">IFERROR(INDEX(Apoio!$X$17:$X$26,MATCH(H72,Apoio!$AB$17:$AB$26,0)),"")</f>
        <v/>
      </c>
      <c r="E72" s="120" t="str">
        <f t="array" ref="E72">IFERROR(INDEX(Apoio!$Y$17:$Y$26,MATCH(H72,Apoio!$AB$17:$AB$26,0)),"")</f>
        <v/>
      </c>
      <c r="F72" s="121" t="str">
        <f t="array" ref="F72">IFERROR(INDEX(Apoio!$Z$17:$Z$26,MATCH(H72,Apoio!$AB$17:$AB$26,0)),"")</f>
        <v/>
      </c>
      <c r="G72" s="122" t="str">
        <f t="array" ref="G72">IFERROR(INDEX(Apoio!$AA$17:$AA$26,MATCH(H72,Apoio!$AB$17:$AB$26,0)),"")</f>
        <v/>
      </c>
      <c r="H72" s="123" t="str">
        <f>IF(LARGE(Apoio!$AB$17:$AB$26,Apoio!AC18)=0,"",LARGE(Apoio!$AB$17:$AB$26,Apoio!AC18))</f>
        <v/>
      </c>
    </row>
    <row r="73" ht="12.75" customHeight="1">
      <c r="B73" s="117"/>
      <c r="C73" s="118"/>
      <c r="D73" s="119" t="str">
        <f t="array" ref="D73">IFERROR(INDEX(Apoio!$X$17:$X$26,MATCH(H73,Apoio!$AB$17:$AB$26,0)),"")</f>
        <v/>
      </c>
      <c r="E73" s="120" t="str">
        <f t="array" ref="E73">IFERROR(INDEX(Apoio!$Y$17:$Y$26,MATCH(H73,Apoio!$AB$17:$AB$26,0)),"")</f>
        <v/>
      </c>
      <c r="F73" s="121" t="str">
        <f t="array" ref="F73">IFERROR(INDEX(Apoio!$Z$17:$Z$26,MATCH(H73,Apoio!$AB$17:$AB$26,0)),"")</f>
        <v/>
      </c>
      <c r="G73" s="122" t="str">
        <f t="array" ref="G73">IFERROR(INDEX(Apoio!$AA$17:$AA$26,MATCH(H73,Apoio!$AB$17:$AB$26,0)),"")</f>
        <v/>
      </c>
      <c r="H73" s="123" t="str">
        <f>IF(LARGE(Apoio!$AB$17:$AB$26,Apoio!AC19)=0,"",LARGE(Apoio!$AB$17:$AB$26,Apoio!AC19))</f>
        <v/>
      </c>
    </row>
    <row r="74" ht="12.75" customHeight="1">
      <c r="B74" s="117"/>
      <c r="C74" s="118"/>
      <c r="D74" s="119" t="str">
        <f t="array" ref="D74">IFERROR(INDEX(Apoio!$X$17:$X$26,MATCH(H74,Apoio!$AB$17:$AB$26,0)),"")</f>
        <v/>
      </c>
      <c r="E74" s="120" t="str">
        <f t="array" ref="E74">IFERROR(INDEX(Apoio!$Y$17:$Y$26,MATCH(H74,Apoio!$AB$17:$AB$26,0)),"")</f>
        <v/>
      </c>
      <c r="F74" s="121" t="str">
        <f t="array" ref="F74">IFERROR(INDEX(Apoio!$Z$17:$Z$26,MATCH(H74,Apoio!$AB$17:$AB$26,0)),"")</f>
        <v/>
      </c>
      <c r="G74" s="122" t="str">
        <f t="array" ref="G74">IFERROR(INDEX(Apoio!$AA$17:$AA$26,MATCH(H74,Apoio!$AB$17:$AB$26,0)),"")</f>
        <v/>
      </c>
      <c r="H74" s="123" t="str">
        <f>IF(LARGE(Apoio!$AB$17:$AB$26,Apoio!AC20)=0,"",LARGE(Apoio!$AB$17:$AB$26,Apoio!AC20))</f>
        <v/>
      </c>
    </row>
    <row r="75" ht="12.75" customHeight="1">
      <c r="B75" s="117"/>
      <c r="C75" s="118"/>
      <c r="D75" s="119" t="str">
        <f t="array" ref="D75">IFERROR(INDEX(Apoio!$X$17:$X$26,MATCH(H75,Apoio!$AB$17:$AB$26,0)),"")</f>
        <v/>
      </c>
      <c r="E75" s="120" t="str">
        <f t="array" ref="E75">IFERROR(INDEX(Apoio!$Y$17:$Y$26,MATCH(H75,Apoio!$AB$17:$AB$26,0)),"")</f>
        <v/>
      </c>
      <c r="F75" s="121" t="str">
        <f t="array" ref="F75">IFERROR(INDEX(Apoio!$Z$17:$Z$26,MATCH(H75,Apoio!$AB$17:$AB$26,0)),"")</f>
        <v/>
      </c>
      <c r="G75" s="122" t="str">
        <f t="array" ref="G75">IFERROR(INDEX(Apoio!$AA$17:$AA$26,MATCH(H75,Apoio!$AB$17:$AB$26,0)),"")</f>
        <v/>
      </c>
      <c r="H75" s="123" t="str">
        <f>IF(LARGE(Apoio!$AB$17:$AB$26,Apoio!AC21)=0,"",LARGE(Apoio!$AB$17:$AB$26,Apoio!AC21))</f>
        <v/>
      </c>
    </row>
    <row r="76" ht="12.75" customHeight="1">
      <c r="B76" s="117"/>
      <c r="C76" s="118"/>
      <c r="D76" s="119" t="str">
        <f t="array" ref="D76">IFERROR(INDEX(Apoio!$X$17:$X$26,MATCH(H76,Apoio!$AB$17:$AB$26,0)),"")</f>
        <v/>
      </c>
      <c r="E76" s="120" t="str">
        <f t="array" ref="E76">IFERROR(INDEX(Apoio!$Y$17:$Y$26,MATCH(H76,Apoio!$AB$17:$AB$26,0)),"")</f>
        <v/>
      </c>
      <c r="F76" s="121" t="str">
        <f t="array" ref="F76">IFERROR(INDEX(Apoio!$Z$17:$Z$26,MATCH(H76,Apoio!$AB$17:$AB$26,0)),"")</f>
        <v/>
      </c>
      <c r="G76" s="122" t="str">
        <f t="array" ref="G76">IFERROR(INDEX(Apoio!$AA$17:$AA$26,MATCH(H76,Apoio!$AB$17:$AB$26,0)),"")</f>
        <v/>
      </c>
      <c r="H76" s="123" t="str">
        <f>IF(LARGE(Apoio!$AB$17:$AB$26,Apoio!AC22)=0,"",LARGE(Apoio!$AB$17:$AB$26,Apoio!AC22))</f>
        <v/>
      </c>
    </row>
    <row r="77" ht="12.75" customHeight="1">
      <c r="B77" s="117"/>
      <c r="C77" s="118"/>
      <c r="D77" s="119" t="str">
        <f t="array" ref="D77">IFERROR(INDEX(Apoio!$X$17:$X$26,MATCH(H77,Apoio!$AB$17:$AB$26,0)),"")</f>
        <v/>
      </c>
      <c r="E77" s="120" t="str">
        <f t="array" ref="E77">IFERROR(INDEX(Apoio!$Y$17:$Y$26,MATCH(H77,Apoio!$AB$17:$AB$26,0)),"")</f>
        <v/>
      </c>
      <c r="F77" s="121" t="str">
        <f t="array" ref="F77">IFERROR(INDEX(Apoio!$Z$17:$Z$26,MATCH(H77,Apoio!$AB$17:$AB$26,0)),"")</f>
        <v/>
      </c>
      <c r="G77" s="122" t="str">
        <f t="array" ref="G77">IFERROR(INDEX(Apoio!$AA$17:$AA$26,MATCH(H77,Apoio!$AB$17:$AB$26,0)),"")</f>
        <v/>
      </c>
      <c r="H77" s="123" t="str">
        <f>IF(LARGE(Apoio!$AB$17:$AB$26,Apoio!AC23)=0,"",LARGE(Apoio!$AB$17:$AB$26,Apoio!AC23))</f>
        <v/>
      </c>
    </row>
    <row r="78" ht="12.75" customHeight="1">
      <c r="B78" s="117"/>
      <c r="C78" s="118"/>
      <c r="D78" s="119" t="str">
        <f t="array" ref="D78">IFERROR(INDEX(Apoio!$X$17:$X$26,MATCH(H78,Apoio!$AB$17:$AB$26,0)),"")</f>
        <v/>
      </c>
      <c r="E78" s="120" t="str">
        <f t="array" ref="E78">IFERROR(INDEX(Apoio!$Y$17:$Y$26,MATCH(H78,Apoio!$AB$17:$AB$26,0)),"")</f>
        <v/>
      </c>
      <c r="F78" s="121" t="str">
        <f t="array" ref="F78">IFERROR(INDEX(Apoio!$Z$17:$Z$26,MATCH(H78,Apoio!$AB$17:$AB$26,0)),"")</f>
        <v/>
      </c>
      <c r="G78" s="122" t="str">
        <f t="array" ref="G78">IFERROR(INDEX(Apoio!$AA$17:$AA$26,MATCH(H78,Apoio!$AB$17:$AB$26,0)),"")</f>
        <v/>
      </c>
      <c r="H78" s="123" t="str">
        <f>IF(LARGE(Apoio!$AB$17:$AB$26,Apoio!AC24)=0,"",LARGE(Apoio!$AB$17:$AB$26,Apoio!AC24))</f>
        <v/>
      </c>
    </row>
    <row r="79" ht="12.75" customHeight="1">
      <c r="B79" s="117"/>
      <c r="C79" s="118"/>
      <c r="D79" s="119" t="str">
        <f t="array" ref="D79">IFERROR(INDEX(Apoio!$X$17:$X$26,MATCH(H79,Apoio!$AB$17:$AB$26,0)),"")</f>
        <v/>
      </c>
      <c r="E79" s="120" t="str">
        <f t="array" ref="E79">IFERROR(INDEX(Apoio!$Y$17:$Y$26,MATCH(H79,Apoio!$AB$17:$AB$26,0)),"")</f>
        <v/>
      </c>
      <c r="F79" s="121" t="str">
        <f t="array" ref="F79">IFERROR(INDEX(Apoio!$Z$17:$Z$26,MATCH(H79,Apoio!$AB$17:$AB$26,0)),"")</f>
        <v/>
      </c>
      <c r="G79" s="122" t="str">
        <f t="array" ref="G79">IFERROR(INDEX(Apoio!$AA$17:$AA$26,MATCH(H79,Apoio!$AB$17:$AB$26,0)),"")</f>
        <v/>
      </c>
      <c r="H79" s="123" t="str">
        <f>IF(LARGE(Apoio!$AB$17:$AB$26,Apoio!AC25)=0,"",LARGE(Apoio!$AB$17:$AB$26,Apoio!AC25))</f>
        <v/>
      </c>
    </row>
    <row r="80" ht="12.75" customHeight="1">
      <c r="B80" s="124"/>
      <c r="C80" s="125"/>
      <c r="D80" s="126" t="str">
        <f t="array" ref="D80">IFERROR(INDEX(Apoio!$X$17:$X$26,MATCH(H80,Apoio!$AB$17:$AB$26,0)),"")</f>
        <v/>
      </c>
      <c r="E80" s="127" t="str">
        <f t="array" ref="E80">IFERROR(INDEX(Apoio!$Y$17:$Y$26,MATCH(H80,Apoio!$AB$17:$AB$26,0)),"")</f>
        <v/>
      </c>
      <c r="F80" s="128" t="str">
        <f t="array" ref="F80">IFERROR(INDEX(Apoio!$Z$17:$Z$26,MATCH(H80,Apoio!$AB$17:$AB$26,0)),"")</f>
        <v/>
      </c>
      <c r="G80" s="129" t="str">
        <f t="array" ref="G80">IFERROR(INDEX(Apoio!$AA$17:$AA$26,MATCH(H80,Apoio!$AB$17:$AB$26,0)),"")</f>
        <v/>
      </c>
      <c r="H80" s="130" t="str">
        <f>IF(LARGE(Apoio!$AB$17:$AB$26,Apoio!AC26)=0,"",LARGE(Apoio!$AB$17:$AB$26,Apoio!AC26))</f>
        <v/>
      </c>
    </row>
    <row r="81" ht="12.75" customHeight="1">
      <c r="B81" s="131"/>
      <c r="C81" s="131"/>
      <c r="D81" s="132"/>
      <c r="E81" s="132"/>
      <c r="F81" s="132"/>
      <c r="G81" s="132"/>
      <c r="H81" s="132"/>
      <c r="I81" s="132"/>
    </row>
    <row r="82" ht="12.75" customHeight="1">
      <c r="B82" s="112" t="s">
        <v>81</v>
      </c>
      <c r="C82" s="113"/>
      <c r="D82" s="114" t="str">
        <f>Apoio!X28</f>
        <v/>
      </c>
      <c r="E82" s="115" t="str">
        <f>Apoio!Y28</f>
        <v>Incidência</v>
      </c>
      <c r="F82" s="115" t="str">
        <f>Apoio!Z28</f>
        <v>Representatividade</v>
      </c>
      <c r="G82" s="116" t="str">
        <f>Apoio!AA28</f>
        <v>Ticket Médio</v>
      </c>
      <c r="H82" s="116" t="str">
        <f>Apoio!AB28</f>
        <v>Score Médio</v>
      </c>
    </row>
    <row r="83" ht="12.75" customHeight="1">
      <c r="B83" s="117"/>
      <c r="C83" s="118"/>
      <c r="D83" s="119" t="str">
        <f t="array" ref="D83">IFERROR(INDEX(Apoio!$X$29:$X$38,MATCH(H83,Apoio!$AB$29:$AB$38,0)),"")</f>
        <v/>
      </c>
      <c r="E83" s="120" t="str">
        <f t="array" ref="E83">IFERROR(INDEX(Apoio!$Y$29:$Y$38,MATCH(H83,Apoio!$AB$29:$AB$38,0)),"")</f>
        <v/>
      </c>
      <c r="F83" s="121" t="str">
        <f t="array" ref="F83">IFERROR(INDEX(Apoio!$Z$29:$Z$38,MATCH(H83,Apoio!$AB$29:$AB$38,0)),"")</f>
        <v/>
      </c>
      <c r="G83" s="122" t="str">
        <f t="array" ref="G83">IFERROR(INDEX(Apoio!$AA$29:$AA$38,MATCH(H83,Apoio!$AB$29:$AB$38,0)),"")</f>
        <v/>
      </c>
      <c r="H83" s="123" t="str">
        <f>IF(LARGE(Apoio!$AB$29:$AB$38,Apoio!AC29)=0,"",LARGE(Apoio!$AB$29:$AB$38,Apoio!AC29))</f>
        <v/>
      </c>
    </row>
    <row r="84" ht="12.75" customHeight="1">
      <c r="B84" s="117"/>
      <c r="C84" s="118"/>
      <c r="D84" s="119" t="str">
        <f t="array" ref="D84">IFERROR(INDEX(Apoio!$X$29:$X$38,MATCH(H84,Apoio!$AB$29:$AB$38,0)),"")</f>
        <v/>
      </c>
      <c r="E84" s="120" t="str">
        <f t="array" ref="E84">IFERROR(INDEX(Apoio!$Y$29:$Y$38,MATCH(H84,Apoio!$AB$29:$AB$38,0)),"")</f>
        <v/>
      </c>
      <c r="F84" s="121" t="str">
        <f t="array" ref="F84">IFERROR(INDEX(Apoio!$Z$29:$Z$38,MATCH(H84,Apoio!$AB$29:$AB$38,0)),"")</f>
        <v/>
      </c>
      <c r="G84" s="122" t="str">
        <f t="array" ref="G84">IFERROR(INDEX(Apoio!$AA$29:$AA$38,MATCH(H84,Apoio!$AB$29:$AB$38,0)),"")</f>
        <v/>
      </c>
      <c r="H84" s="123" t="str">
        <f>IF(LARGE(Apoio!$AB$29:$AB$38,Apoio!AC30)=0,"",LARGE(Apoio!$AB$29:$AB$38,Apoio!AC30))</f>
        <v/>
      </c>
    </row>
    <row r="85" ht="12.75" customHeight="1">
      <c r="B85" s="117"/>
      <c r="C85" s="118"/>
      <c r="D85" s="119" t="str">
        <f t="array" ref="D85">IFERROR(INDEX(Apoio!$X$29:$X$38,MATCH(H85,Apoio!$AB$29:$AB$38,0)),"")</f>
        <v/>
      </c>
      <c r="E85" s="120" t="str">
        <f t="array" ref="E85">IFERROR(INDEX(Apoio!$Y$29:$Y$38,MATCH(H85,Apoio!$AB$29:$AB$38,0)),"")</f>
        <v/>
      </c>
      <c r="F85" s="121" t="str">
        <f t="array" ref="F85">IFERROR(INDEX(Apoio!$Z$29:$Z$38,MATCH(H85,Apoio!$AB$29:$AB$38,0)),"")</f>
        <v/>
      </c>
      <c r="G85" s="122" t="str">
        <f t="array" ref="G85">IFERROR(INDEX(Apoio!$AA$29:$AA$38,MATCH(H85,Apoio!$AB$29:$AB$38,0)),"")</f>
        <v/>
      </c>
      <c r="H85" s="123" t="str">
        <f>IF(LARGE(Apoio!$AB$29:$AB$38,Apoio!AC31)=0,"",LARGE(Apoio!$AB$29:$AB$38,Apoio!AC31))</f>
        <v/>
      </c>
    </row>
    <row r="86" ht="12.75" customHeight="1">
      <c r="B86" s="117"/>
      <c r="C86" s="118"/>
      <c r="D86" s="119" t="str">
        <f t="array" ref="D86">IFERROR(INDEX(Apoio!$X$29:$X$38,MATCH(H86,Apoio!$AB$29:$AB$38,0)),"")</f>
        <v/>
      </c>
      <c r="E86" s="120" t="str">
        <f t="array" ref="E86">IFERROR(INDEX(Apoio!$Y$29:$Y$38,MATCH(H86,Apoio!$AB$29:$AB$38,0)),"")</f>
        <v/>
      </c>
      <c r="F86" s="121" t="str">
        <f t="array" ref="F86">IFERROR(INDEX(Apoio!$Z$29:$Z$38,MATCH(H86,Apoio!$AB$29:$AB$38,0)),"")</f>
        <v/>
      </c>
      <c r="G86" s="122" t="str">
        <f t="array" ref="G86">IFERROR(INDEX(Apoio!$AA$29:$AA$38,MATCH(H86,Apoio!$AB$29:$AB$38,0)),"")</f>
        <v/>
      </c>
      <c r="H86" s="123" t="str">
        <f>IF(LARGE(Apoio!$AB$29:$AB$38,Apoio!AC32)=0,"",LARGE(Apoio!$AB$29:$AB$38,Apoio!AC32))</f>
        <v/>
      </c>
    </row>
    <row r="87" ht="12.75" customHeight="1">
      <c r="B87" s="117"/>
      <c r="C87" s="118"/>
      <c r="D87" s="119" t="str">
        <f t="array" ref="D87">IFERROR(INDEX(Apoio!$X$29:$X$38,MATCH(H87,Apoio!$AB$29:$AB$38,0)),"")</f>
        <v/>
      </c>
      <c r="E87" s="120" t="str">
        <f t="array" ref="E87">IFERROR(INDEX(Apoio!$Y$29:$Y$38,MATCH(H87,Apoio!$AB$29:$AB$38,0)),"")</f>
        <v/>
      </c>
      <c r="F87" s="121" t="str">
        <f t="array" ref="F87">IFERROR(INDEX(Apoio!$Z$29:$Z$38,MATCH(H87,Apoio!$AB$29:$AB$38,0)),"")</f>
        <v/>
      </c>
      <c r="G87" s="122" t="str">
        <f t="array" ref="G87">IFERROR(INDEX(Apoio!$AA$29:$AA$38,MATCH(H87,Apoio!$AB$29:$AB$38,0)),"")</f>
        <v/>
      </c>
      <c r="H87" s="123" t="str">
        <f>IF(LARGE(Apoio!$AB$29:$AB$38,Apoio!AC33)=0,"",LARGE(Apoio!$AB$29:$AB$38,Apoio!AC33))</f>
        <v/>
      </c>
    </row>
    <row r="88" ht="12.75" customHeight="1">
      <c r="B88" s="117"/>
      <c r="C88" s="118"/>
      <c r="D88" s="119" t="str">
        <f t="array" ref="D88">IFERROR(INDEX(Apoio!$X$29:$X$38,MATCH(H88,Apoio!$AB$29:$AB$38,0)),"")</f>
        <v/>
      </c>
      <c r="E88" s="120" t="str">
        <f t="array" ref="E88">IFERROR(INDEX(Apoio!$Y$29:$Y$38,MATCH(H88,Apoio!$AB$29:$AB$38,0)),"")</f>
        <v/>
      </c>
      <c r="F88" s="121" t="str">
        <f t="array" ref="F88">IFERROR(INDEX(Apoio!$Z$29:$Z$38,MATCH(H88,Apoio!$AB$29:$AB$38,0)),"")</f>
        <v/>
      </c>
      <c r="G88" s="122" t="str">
        <f t="array" ref="G88">IFERROR(INDEX(Apoio!$AA$29:$AA$38,MATCH(H88,Apoio!$AB$29:$AB$38,0)),"")</f>
        <v/>
      </c>
      <c r="H88" s="123" t="str">
        <f>IF(LARGE(Apoio!$AB$29:$AB$38,Apoio!AC34)=0,"",LARGE(Apoio!$AB$29:$AB$38,Apoio!AC34))</f>
        <v/>
      </c>
    </row>
    <row r="89" ht="12.75" customHeight="1">
      <c r="B89" s="117"/>
      <c r="C89" s="118"/>
      <c r="D89" s="119" t="str">
        <f t="array" ref="D89">IFERROR(INDEX(Apoio!$X$29:$X$38,MATCH(H89,Apoio!$AB$29:$AB$38,0)),"")</f>
        <v/>
      </c>
      <c r="E89" s="120" t="str">
        <f t="array" ref="E89">IFERROR(INDEX(Apoio!$Y$29:$Y$38,MATCH(H89,Apoio!$AB$29:$AB$38,0)),"")</f>
        <v/>
      </c>
      <c r="F89" s="121" t="str">
        <f t="array" ref="F89">IFERROR(INDEX(Apoio!$Z$29:$Z$38,MATCH(H89,Apoio!$AB$29:$AB$38,0)),"")</f>
        <v/>
      </c>
      <c r="G89" s="122" t="str">
        <f t="array" ref="G89">IFERROR(INDEX(Apoio!$AA$29:$AA$38,MATCH(H89,Apoio!$AB$29:$AB$38,0)),"")</f>
        <v/>
      </c>
      <c r="H89" s="123" t="str">
        <f>IF(LARGE(Apoio!$AB$29:$AB$38,Apoio!AC35)=0,"",LARGE(Apoio!$AB$29:$AB$38,Apoio!AC35))</f>
        <v/>
      </c>
    </row>
    <row r="90" ht="12.75" customHeight="1">
      <c r="B90" s="117"/>
      <c r="C90" s="118"/>
      <c r="D90" s="119" t="str">
        <f t="array" ref="D90">IFERROR(INDEX(Apoio!$X$29:$X$38,MATCH(H90,Apoio!$AB$29:$AB$38,0)),"")</f>
        <v/>
      </c>
      <c r="E90" s="120" t="str">
        <f t="array" ref="E90">IFERROR(INDEX(Apoio!$Y$29:$Y$38,MATCH(H90,Apoio!$AB$29:$AB$38,0)),"")</f>
        <v/>
      </c>
      <c r="F90" s="121" t="str">
        <f t="array" ref="F90">IFERROR(INDEX(Apoio!$Z$29:$Z$38,MATCH(H90,Apoio!$AB$29:$AB$38,0)),"")</f>
        <v/>
      </c>
      <c r="G90" s="122" t="str">
        <f t="array" ref="G90">IFERROR(INDEX(Apoio!$AA$29:$AA$38,MATCH(H90,Apoio!$AB$29:$AB$38,0)),"")</f>
        <v/>
      </c>
      <c r="H90" s="123" t="str">
        <f>IF(LARGE(Apoio!$AB$29:$AB$38,Apoio!AC36)=0,"",LARGE(Apoio!$AB$29:$AB$38,Apoio!AC36))</f>
        <v/>
      </c>
    </row>
    <row r="91" ht="12.75" customHeight="1">
      <c r="B91" s="117"/>
      <c r="C91" s="118"/>
      <c r="D91" s="119" t="str">
        <f t="array" ref="D91">IFERROR(INDEX(Apoio!$X$29:$X$38,MATCH(H91,Apoio!$AB$29:$AB$38,0)),"")</f>
        <v/>
      </c>
      <c r="E91" s="120" t="str">
        <f t="array" ref="E91">IFERROR(INDEX(Apoio!$Y$29:$Y$38,MATCH(H91,Apoio!$AB$29:$AB$38,0)),"")</f>
        <v/>
      </c>
      <c r="F91" s="121" t="str">
        <f t="array" ref="F91">IFERROR(INDEX(Apoio!$Z$29:$Z$38,MATCH(H91,Apoio!$AB$29:$AB$38,0)),"")</f>
        <v/>
      </c>
      <c r="G91" s="122" t="str">
        <f t="array" ref="G91">IFERROR(INDEX(Apoio!$AA$29:$AA$38,MATCH(H91,Apoio!$AB$29:$AB$38,0)),"")</f>
        <v/>
      </c>
      <c r="H91" s="123" t="str">
        <f>IF(LARGE(Apoio!$AB$29:$AB$38,Apoio!AC37)=0,"",LARGE(Apoio!$AB$29:$AB$38,Apoio!AC37))</f>
        <v/>
      </c>
    </row>
    <row r="92" ht="12.75" customHeight="1">
      <c r="B92" s="124"/>
      <c r="C92" s="125"/>
      <c r="D92" s="126" t="str">
        <f t="array" ref="D92">IFERROR(INDEX(Apoio!$X$29:$X$38,MATCH(H92,Apoio!$AB$29:$AB$38,0)),"")</f>
        <v/>
      </c>
      <c r="E92" s="127" t="str">
        <f t="array" ref="E92">IFERROR(INDEX(Apoio!$Y$29:$Y$38,MATCH(H92,Apoio!$AB$29:$AB$38,0)),"")</f>
        <v/>
      </c>
      <c r="F92" s="128" t="str">
        <f t="array" ref="F92">IFERROR(INDEX(Apoio!$Z$29:$Z$38,MATCH(H92,Apoio!$AB$29:$AB$38,0)),"")</f>
        <v/>
      </c>
      <c r="G92" s="129" t="str">
        <f t="array" ref="G92">IFERROR(INDEX(Apoio!$AA$29:$AA$38,MATCH(H92,Apoio!$AB$29:$AB$38,0)),"")</f>
        <v/>
      </c>
      <c r="H92" s="130" t="str">
        <f>IF(LARGE(Apoio!$AB$29:$AB$38,Apoio!AC38)=0,"",LARGE(Apoio!$AB$29:$AB$38,Apoio!AC38))</f>
        <v/>
      </c>
    </row>
    <row r="93" ht="12.75" customHeight="1">
      <c r="G93" s="96"/>
      <c r="I93" s="96"/>
    </row>
    <row r="94" ht="12.75" customHeight="1">
      <c r="G94" s="96"/>
      <c r="I94" s="96"/>
    </row>
    <row r="95" ht="12.75" customHeight="1">
      <c r="G95" s="96"/>
      <c r="I95" s="96"/>
    </row>
    <row r="96" ht="12.75" customHeight="1">
      <c r="G96" s="96"/>
      <c r="I96" s="96"/>
    </row>
    <row r="97" ht="12.75" customHeight="1">
      <c r="G97" s="96"/>
      <c r="I97" s="96"/>
    </row>
    <row r="98" ht="12.75" customHeight="1">
      <c r="G98" s="96"/>
      <c r="I98" s="96"/>
    </row>
    <row r="99" ht="12.75" customHeight="1">
      <c r="G99" s="96"/>
      <c r="I99" s="96"/>
    </row>
    <row r="100" ht="12.75" customHeight="1">
      <c r="G100" s="96"/>
      <c r="I100" s="96"/>
    </row>
    <row r="101" ht="12.75" customHeight="1">
      <c r="G101" s="96"/>
      <c r="I101" s="96"/>
    </row>
    <row r="102" ht="12.75" customHeight="1">
      <c r="G102" s="96"/>
      <c r="I102" s="96"/>
    </row>
    <row r="103" ht="12.75" customHeight="1">
      <c r="G103" s="96"/>
      <c r="I103" s="96"/>
    </row>
    <row r="104" ht="12.75" customHeight="1">
      <c r="G104" s="96"/>
      <c r="I104" s="96"/>
    </row>
    <row r="105" ht="12.75" customHeight="1">
      <c r="G105" s="96"/>
      <c r="I105" s="96"/>
    </row>
    <row r="106" ht="12.75" customHeight="1">
      <c r="G106" s="96"/>
      <c r="I106" s="96"/>
    </row>
    <row r="107" ht="12.75" customHeight="1">
      <c r="G107" s="96"/>
      <c r="I107" s="96"/>
    </row>
    <row r="108" ht="12.75" customHeight="1">
      <c r="G108" s="96"/>
      <c r="I108" s="96"/>
    </row>
    <row r="109" ht="12.75" customHeight="1">
      <c r="G109" s="96"/>
      <c r="I109" s="96"/>
    </row>
    <row r="110" ht="12.75" customHeight="1">
      <c r="G110" s="96"/>
      <c r="I110" s="96"/>
    </row>
    <row r="111" ht="12.75" customHeight="1">
      <c r="G111" s="96"/>
      <c r="I111" s="96"/>
    </row>
    <row r="112" ht="12.75" customHeight="1">
      <c r="G112" s="96"/>
      <c r="I112" s="96"/>
    </row>
    <row r="113" ht="12.75" customHeight="1">
      <c r="G113" s="96"/>
    </row>
    <row r="114" ht="12.75" customHeight="1">
      <c r="G114" s="96"/>
    </row>
    <row r="115" ht="12.75" customHeight="1">
      <c r="G115" s="96"/>
    </row>
    <row r="116" ht="12.75" customHeight="1">
      <c r="G116" s="96"/>
    </row>
    <row r="117" ht="12.75" customHeight="1">
      <c r="G117" s="96"/>
    </row>
    <row r="118" ht="12.75" customHeight="1">
      <c r="G118" s="96"/>
    </row>
    <row r="119" ht="12.75" customHeight="1">
      <c r="G119" s="96"/>
    </row>
    <row r="120" ht="12.75" customHeight="1">
      <c r="G120" s="96"/>
    </row>
    <row r="121" ht="12.75" customHeight="1">
      <c r="G121" s="96"/>
    </row>
    <row r="122" ht="12.75" customHeight="1">
      <c r="G122" s="96"/>
    </row>
    <row r="123" ht="12.75" customHeight="1">
      <c r="G123" s="96"/>
    </row>
    <row r="124" ht="12.75" customHeight="1">
      <c r="G124" s="96"/>
    </row>
    <row r="125" ht="12.75" customHeight="1">
      <c r="G125" s="96"/>
    </row>
    <row r="126" ht="12.75" customHeight="1">
      <c r="G126" s="96"/>
    </row>
    <row r="127" ht="12.75" customHeight="1">
      <c r="G127" s="96"/>
    </row>
    <row r="128" ht="12.75" customHeight="1">
      <c r="G128" s="96"/>
    </row>
    <row r="129" ht="12.75" customHeight="1">
      <c r="G129" s="96"/>
    </row>
    <row r="130" ht="12.75" customHeight="1">
      <c r="G130" s="96"/>
    </row>
    <row r="131" ht="12.75" customHeight="1">
      <c r="G131" s="96"/>
    </row>
    <row r="132" ht="12.75" customHeight="1">
      <c r="G132" s="96"/>
    </row>
    <row r="133" ht="12.75" customHeight="1">
      <c r="G133" s="96"/>
    </row>
    <row r="134" ht="12.75" customHeight="1">
      <c r="G134" s="96"/>
    </row>
    <row r="135" ht="12.75" customHeight="1">
      <c r="G135" s="96"/>
    </row>
    <row r="136" ht="12.75" customHeight="1">
      <c r="G136" s="96"/>
    </row>
    <row r="137" ht="12.75" customHeight="1">
      <c r="G137" s="96"/>
    </row>
    <row r="138" ht="12.75" customHeight="1">
      <c r="G138" s="96"/>
    </row>
    <row r="139" ht="12.75" customHeight="1">
      <c r="G139" s="96"/>
    </row>
    <row r="140" ht="12.75" customHeight="1">
      <c r="G140" s="96"/>
    </row>
    <row r="141" ht="12.75" customHeight="1">
      <c r="G141" s="96"/>
    </row>
    <row r="142" ht="12.75" customHeight="1">
      <c r="G142" s="96"/>
    </row>
    <row r="143" ht="12.75" customHeight="1">
      <c r="G143" s="96"/>
    </row>
    <row r="144" ht="12.75" customHeight="1">
      <c r="G144" s="96"/>
    </row>
    <row r="145" ht="12.75" customHeight="1">
      <c r="G145" s="96"/>
    </row>
    <row r="146" ht="12.75" customHeight="1">
      <c r="G146" s="96"/>
    </row>
    <row r="147" ht="12.75" customHeight="1">
      <c r="G147" s="96"/>
    </row>
    <row r="148" ht="12.75" customHeight="1">
      <c r="G148" s="96"/>
    </row>
    <row r="149" ht="12.75" customHeight="1">
      <c r="G149" s="96"/>
    </row>
    <row r="150" ht="12.75" customHeight="1">
      <c r="G150" s="96"/>
    </row>
    <row r="151" ht="12.75" customHeight="1">
      <c r="G151" s="96"/>
    </row>
    <row r="152" ht="12.75" customHeight="1">
      <c r="G152" s="96"/>
    </row>
    <row r="153" ht="12.75" customHeight="1">
      <c r="G153" s="96"/>
    </row>
    <row r="154" ht="12.75" customHeight="1">
      <c r="G154" s="96"/>
    </row>
    <row r="155" ht="12.75" customHeight="1">
      <c r="G155" s="96"/>
    </row>
    <row r="156" ht="12.75" customHeight="1">
      <c r="G156" s="96"/>
    </row>
    <row r="157" ht="12.75" customHeight="1">
      <c r="G157" s="96"/>
    </row>
    <row r="158" ht="12.75" customHeight="1">
      <c r="G158" s="96"/>
    </row>
    <row r="159" ht="12.75" customHeight="1">
      <c r="G159" s="96"/>
    </row>
    <row r="160" ht="12.75" customHeight="1">
      <c r="G160" s="96"/>
    </row>
    <row r="161" ht="12.75" customHeight="1">
      <c r="G161" s="96"/>
    </row>
    <row r="162" ht="12.75" customHeight="1">
      <c r="G162" s="96"/>
    </row>
    <row r="163" ht="12.75" customHeight="1">
      <c r="G163" s="96"/>
    </row>
    <row r="164" ht="12.75" customHeight="1">
      <c r="G164" s="96"/>
    </row>
    <row r="165" ht="12.75" customHeight="1">
      <c r="G165" s="96"/>
    </row>
    <row r="166" ht="12.75" customHeight="1">
      <c r="G166" s="96"/>
    </row>
    <row r="167" ht="12.75" customHeight="1">
      <c r="G167" s="96"/>
    </row>
    <row r="168" ht="12.75" customHeight="1">
      <c r="G168" s="96"/>
    </row>
    <row r="169" ht="12.75" customHeight="1">
      <c r="G169" s="96"/>
    </row>
    <row r="170" ht="12.75" customHeight="1">
      <c r="G170" s="96"/>
    </row>
    <row r="171" ht="12.75" customHeight="1">
      <c r="G171" s="96"/>
    </row>
    <row r="172" ht="12.75" customHeight="1">
      <c r="G172" s="96"/>
    </row>
    <row r="173" ht="12.75" customHeight="1">
      <c r="G173" s="96"/>
    </row>
    <row r="174" ht="12.75" customHeight="1">
      <c r="G174" s="96"/>
    </row>
    <row r="175" ht="12.75" customHeight="1">
      <c r="G175" s="96"/>
    </row>
    <row r="176" ht="12.75" customHeight="1">
      <c r="G176" s="96"/>
    </row>
    <row r="177" ht="12.75" customHeight="1">
      <c r="G177" s="96"/>
    </row>
    <row r="178" ht="12.75" customHeight="1">
      <c r="G178" s="96"/>
    </row>
    <row r="179" ht="12.75" customHeight="1">
      <c r="G179" s="96"/>
    </row>
    <row r="180" ht="12.75" customHeight="1">
      <c r="G180" s="96"/>
    </row>
    <row r="181" ht="12.75" customHeight="1">
      <c r="G181" s="96"/>
    </row>
    <row r="182" ht="12.75" customHeight="1">
      <c r="G182" s="96"/>
    </row>
    <row r="183" ht="12.75" customHeight="1">
      <c r="G183" s="96"/>
    </row>
    <row r="184" ht="12.75" customHeight="1">
      <c r="G184" s="96"/>
    </row>
    <row r="185" ht="12.75" customHeight="1">
      <c r="G185" s="96"/>
    </row>
    <row r="186" ht="12.75" customHeight="1">
      <c r="G186" s="96"/>
    </row>
    <row r="187" ht="12.75" customHeight="1">
      <c r="G187" s="96"/>
    </row>
    <row r="188" ht="12.75" customHeight="1">
      <c r="G188" s="96"/>
    </row>
    <row r="189" ht="12.75" customHeight="1">
      <c r="G189" s="96"/>
    </row>
    <row r="190" ht="12.75" customHeight="1">
      <c r="G190" s="96"/>
    </row>
    <row r="191" ht="12.75" customHeight="1">
      <c r="G191" s="96"/>
    </row>
    <row r="192" ht="12.75" customHeight="1">
      <c r="G192" s="96"/>
    </row>
    <row r="193" ht="12.75" customHeight="1">
      <c r="G193" s="96"/>
    </row>
    <row r="194" ht="12.75" customHeight="1">
      <c r="G194" s="96"/>
    </row>
    <row r="195" ht="12.75" customHeight="1">
      <c r="G195" s="96"/>
    </row>
    <row r="196" ht="12.75" customHeight="1">
      <c r="G196" s="96"/>
    </row>
    <row r="197" ht="12.75" customHeight="1">
      <c r="G197" s="96"/>
    </row>
    <row r="198" ht="12.75" customHeight="1">
      <c r="G198" s="96"/>
    </row>
    <row r="199" ht="12.75" customHeight="1">
      <c r="G199" s="96"/>
    </row>
    <row r="200" ht="12.75" customHeight="1">
      <c r="G200" s="96"/>
    </row>
    <row r="201" ht="12.75" customHeight="1">
      <c r="G201" s="96"/>
    </row>
    <row r="202" ht="12.75" customHeight="1">
      <c r="G202" s="96"/>
    </row>
    <row r="203" ht="12.75" customHeight="1">
      <c r="G203" s="96"/>
    </row>
    <row r="204" ht="12.75" customHeight="1">
      <c r="G204" s="96"/>
    </row>
    <row r="205" ht="12.75" customHeight="1">
      <c r="G205" s="96"/>
    </row>
    <row r="206" ht="12.75" customHeight="1">
      <c r="G206" s="96"/>
    </row>
    <row r="207" ht="12.75" customHeight="1">
      <c r="G207" s="96"/>
    </row>
    <row r="208" ht="12.75" customHeight="1">
      <c r="G208" s="96"/>
    </row>
    <row r="209" ht="12.75" customHeight="1">
      <c r="G209" s="96"/>
    </row>
    <row r="210" ht="12.75" customHeight="1">
      <c r="G210" s="96"/>
    </row>
    <row r="211" ht="12.75" customHeight="1">
      <c r="G211" s="96"/>
    </row>
    <row r="212" ht="12.75" customHeight="1">
      <c r="G212" s="96"/>
    </row>
    <row r="213" ht="12.75" customHeight="1">
      <c r="G213" s="96"/>
    </row>
    <row r="214" ht="12.75" customHeight="1">
      <c r="G214" s="96"/>
    </row>
    <row r="215" ht="12.75" customHeight="1">
      <c r="G215" s="96"/>
    </row>
    <row r="216" ht="12.75" customHeight="1">
      <c r="G216" s="96"/>
    </row>
    <row r="217" ht="12.75" customHeight="1">
      <c r="G217" s="96"/>
    </row>
    <row r="218" ht="12.75" customHeight="1">
      <c r="G218" s="96"/>
    </row>
    <row r="219" ht="12.75" customHeight="1">
      <c r="G219" s="96"/>
    </row>
    <row r="220" ht="12.75" customHeight="1">
      <c r="G220" s="96"/>
    </row>
    <row r="221" ht="12.75" customHeight="1">
      <c r="G221" s="96"/>
    </row>
    <row r="222" ht="12.75" customHeight="1">
      <c r="G222" s="96"/>
    </row>
    <row r="223" ht="12.75" customHeight="1">
      <c r="G223" s="96"/>
    </row>
    <row r="224" ht="12.75" customHeight="1">
      <c r="G224" s="96"/>
    </row>
    <row r="225" ht="12.75" customHeight="1">
      <c r="G225" s="96"/>
    </row>
    <row r="226" ht="12.75" customHeight="1">
      <c r="G226" s="96"/>
    </row>
    <row r="227" ht="12.75" customHeight="1">
      <c r="G227" s="96"/>
    </row>
    <row r="228" ht="12.75" customHeight="1">
      <c r="G228" s="96"/>
    </row>
    <row r="229" ht="12.75" customHeight="1">
      <c r="G229" s="96"/>
    </row>
    <row r="230" ht="12.75" customHeight="1">
      <c r="G230" s="96"/>
    </row>
    <row r="231" ht="12.75" customHeight="1">
      <c r="G231" s="96"/>
    </row>
    <row r="232" ht="12.75" customHeight="1">
      <c r="G232" s="96"/>
    </row>
    <row r="233" ht="12.75" customHeight="1">
      <c r="G233" s="96"/>
    </row>
    <row r="234" ht="12.75" customHeight="1">
      <c r="G234" s="96"/>
    </row>
    <row r="235" ht="12.75" customHeight="1">
      <c r="G235" s="96"/>
    </row>
    <row r="236" ht="12.75" customHeight="1">
      <c r="G236" s="96"/>
    </row>
    <row r="237" ht="12.75" customHeight="1">
      <c r="G237" s="96"/>
    </row>
    <row r="238" ht="12.75" customHeight="1">
      <c r="G238" s="96"/>
    </row>
    <row r="239" ht="12.75" customHeight="1">
      <c r="G239" s="96"/>
    </row>
    <row r="240" ht="12.75" customHeight="1">
      <c r="G240" s="96"/>
    </row>
    <row r="241" ht="12.75" customHeight="1">
      <c r="G241" s="96"/>
    </row>
    <row r="242" ht="12.75" customHeight="1">
      <c r="G242" s="96"/>
    </row>
    <row r="243" ht="12.75" customHeight="1">
      <c r="G243" s="96"/>
    </row>
    <row r="244" ht="12.75" customHeight="1">
      <c r="G244" s="96"/>
    </row>
    <row r="245" ht="12.75" customHeight="1">
      <c r="G245" s="96"/>
    </row>
    <row r="246" ht="12.75" customHeight="1">
      <c r="G246" s="96"/>
    </row>
    <row r="247" ht="12.75" customHeight="1">
      <c r="G247" s="96"/>
    </row>
    <row r="248" ht="12.75" customHeight="1">
      <c r="G248" s="96"/>
    </row>
    <row r="249" ht="12.75" customHeight="1">
      <c r="G249" s="96"/>
    </row>
    <row r="250" ht="12.75" customHeight="1">
      <c r="G250" s="96"/>
    </row>
    <row r="251" ht="12.75" customHeight="1">
      <c r="G251" s="96"/>
    </row>
    <row r="252" ht="12.75" customHeight="1">
      <c r="G252" s="96"/>
    </row>
    <row r="253" ht="12.75" customHeight="1">
      <c r="G253" s="96"/>
    </row>
    <row r="254" ht="12.75" customHeight="1">
      <c r="G254" s="96"/>
    </row>
    <row r="255" ht="12.75" customHeight="1">
      <c r="G255" s="96"/>
    </row>
    <row r="256" ht="12.75" customHeight="1">
      <c r="G256" s="96"/>
    </row>
    <row r="257" ht="12.75" customHeight="1">
      <c r="G257" s="96"/>
    </row>
    <row r="258" ht="12.75" customHeight="1">
      <c r="G258" s="96"/>
    </row>
    <row r="259" ht="12.75" customHeight="1">
      <c r="G259" s="96"/>
    </row>
    <row r="260" ht="12.75" customHeight="1">
      <c r="G260" s="96"/>
    </row>
    <row r="261" ht="12.75" customHeight="1">
      <c r="G261" s="96"/>
    </row>
    <row r="262" ht="12.75" customHeight="1">
      <c r="G262" s="96"/>
    </row>
    <row r="263" ht="12.75" customHeight="1">
      <c r="G263" s="96"/>
    </row>
    <row r="264" ht="12.75" customHeight="1">
      <c r="G264" s="96"/>
    </row>
    <row r="265" ht="12.75" customHeight="1">
      <c r="G265" s="96"/>
    </row>
    <row r="266" ht="12.75" customHeight="1">
      <c r="G266" s="96"/>
    </row>
    <row r="267" ht="12.75" customHeight="1">
      <c r="G267" s="96"/>
    </row>
    <row r="268" ht="12.75" customHeight="1">
      <c r="G268" s="96"/>
    </row>
    <row r="269" ht="12.75" customHeight="1">
      <c r="G269" s="96"/>
    </row>
    <row r="270" ht="12.75" customHeight="1">
      <c r="G270" s="96"/>
    </row>
    <row r="271" ht="12.75" customHeight="1">
      <c r="G271" s="96"/>
    </row>
    <row r="272" ht="12.75" customHeight="1">
      <c r="G272" s="96"/>
    </row>
    <row r="273" ht="12.75" customHeight="1">
      <c r="G273" s="96"/>
    </row>
    <row r="274" ht="12.75" customHeight="1">
      <c r="G274" s="96"/>
    </row>
    <row r="275" ht="12.75" customHeight="1">
      <c r="G275" s="96"/>
    </row>
    <row r="276" ht="12.75" customHeight="1">
      <c r="G276" s="96"/>
    </row>
    <row r="277" ht="12.75" customHeight="1">
      <c r="G277" s="96"/>
    </row>
    <row r="278" ht="12.75" customHeight="1">
      <c r="G278" s="96"/>
    </row>
    <row r="279" ht="12.75" customHeight="1">
      <c r="G279" s="96"/>
    </row>
    <row r="280" ht="12.75" customHeight="1">
      <c r="G280" s="96"/>
    </row>
    <row r="281" ht="12.75" customHeight="1">
      <c r="G281" s="96"/>
    </row>
    <row r="282" ht="12.75" customHeight="1">
      <c r="G282" s="96"/>
    </row>
    <row r="283" ht="12.75" customHeight="1">
      <c r="G283" s="96"/>
    </row>
    <row r="284" ht="12.75" customHeight="1">
      <c r="G284" s="96"/>
    </row>
    <row r="285" ht="12.75" customHeight="1">
      <c r="G285" s="96"/>
    </row>
    <row r="286" ht="12.75" customHeight="1">
      <c r="G286" s="96"/>
    </row>
    <row r="287" ht="12.75" customHeight="1">
      <c r="G287" s="96"/>
    </row>
    <row r="288" ht="12.75" customHeight="1">
      <c r="G288" s="96"/>
    </row>
    <row r="289" ht="12.75" customHeight="1">
      <c r="G289" s="96"/>
    </row>
    <row r="290" ht="12.75" customHeight="1">
      <c r="G290" s="96"/>
    </row>
    <row r="291" ht="12.75" customHeight="1">
      <c r="G291" s="96"/>
    </row>
    <row r="292" ht="12.75" customHeight="1">
      <c r="G292" s="96"/>
    </row>
    <row r="293" ht="12.75" customHeight="1">
      <c r="G293" s="96"/>
    </row>
    <row r="294" ht="12.75" customHeight="1">
      <c r="G294" s="96"/>
    </row>
    <row r="295" ht="12.75" customHeight="1">
      <c r="G295" s="96"/>
    </row>
    <row r="296" ht="12.75" customHeight="1">
      <c r="G296" s="96"/>
    </row>
    <row r="297" ht="12.75" customHeight="1">
      <c r="G297" s="96"/>
    </row>
    <row r="298" ht="12.75" customHeight="1">
      <c r="G298" s="96"/>
    </row>
    <row r="299" ht="12.75" customHeight="1">
      <c r="G299" s="96"/>
    </row>
    <row r="300" ht="12.75" customHeight="1">
      <c r="G300" s="96"/>
    </row>
    <row r="301" ht="12.75" customHeight="1">
      <c r="G301" s="96"/>
    </row>
    <row r="302" ht="12.75" customHeight="1">
      <c r="G302" s="96"/>
    </row>
    <row r="303" ht="12.75" customHeight="1">
      <c r="G303" s="96"/>
    </row>
    <row r="304" ht="12.75" customHeight="1">
      <c r="G304" s="96"/>
    </row>
    <row r="305" ht="12.75" customHeight="1">
      <c r="G305" s="96"/>
    </row>
    <row r="306" ht="12.75" customHeight="1">
      <c r="G306" s="96"/>
    </row>
    <row r="307" ht="12.75" customHeight="1">
      <c r="G307" s="96"/>
    </row>
    <row r="308" ht="12.75" customHeight="1">
      <c r="G308" s="96"/>
    </row>
    <row r="309" ht="12.75" customHeight="1">
      <c r="G309" s="96"/>
    </row>
    <row r="310" ht="12.75" customHeight="1">
      <c r="G310" s="96"/>
    </row>
    <row r="311" ht="12.75" customHeight="1">
      <c r="G311" s="96"/>
    </row>
    <row r="312" ht="12.75" customHeight="1">
      <c r="G312" s="96"/>
    </row>
    <row r="313" ht="12.75" customHeight="1">
      <c r="G313" s="96"/>
    </row>
    <row r="314" ht="12.75" customHeight="1">
      <c r="G314" s="96"/>
    </row>
    <row r="315" ht="12.75" customHeight="1">
      <c r="G315" s="96"/>
    </row>
    <row r="316" ht="12.75" customHeight="1">
      <c r="G316" s="96"/>
    </row>
    <row r="317" ht="12.75" customHeight="1">
      <c r="G317" s="96"/>
    </row>
    <row r="318" ht="12.75" customHeight="1">
      <c r="G318" s="96"/>
    </row>
    <row r="319" ht="12.75" customHeight="1">
      <c r="G319" s="96"/>
    </row>
    <row r="320" ht="12.75" customHeight="1">
      <c r="G320" s="96"/>
    </row>
    <row r="321" ht="12.75" customHeight="1">
      <c r="G321" s="96"/>
    </row>
    <row r="322" ht="12.75" customHeight="1">
      <c r="G322" s="96"/>
    </row>
    <row r="323" ht="12.75" customHeight="1">
      <c r="G323" s="96"/>
    </row>
    <row r="324" ht="12.75" customHeight="1">
      <c r="G324" s="96"/>
    </row>
    <row r="325" ht="12.75" customHeight="1">
      <c r="G325" s="96"/>
    </row>
    <row r="326" ht="12.75" customHeight="1">
      <c r="G326" s="96"/>
    </row>
    <row r="327" ht="12.75" customHeight="1">
      <c r="G327" s="96"/>
    </row>
    <row r="328" ht="12.75" customHeight="1">
      <c r="G328" s="96"/>
    </row>
    <row r="329" ht="12.75" customHeight="1">
      <c r="G329" s="96"/>
    </row>
    <row r="330" ht="12.75" customHeight="1">
      <c r="G330" s="96"/>
    </row>
    <row r="331" ht="12.75" customHeight="1">
      <c r="G331" s="96"/>
    </row>
    <row r="332" ht="12.75" customHeight="1">
      <c r="G332" s="96"/>
    </row>
    <row r="333" ht="12.75" customHeight="1">
      <c r="G333" s="96"/>
    </row>
    <row r="334" ht="12.75" customHeight="1">
      <c r="G334" s="96"/>
    </row>
    <row r="335" ht="12.75" customHeight="1">
      <c r="G335" s="96"/>
    </row>
    <row r="336" ht="12.75" customHeight="1">
      <c r="G336" s="96"/>
    </row>
    <row r="337" ht="12.75" customHeight="1">
      <c r="G337" s="96"/>
    </row>
    <row r="338" ht="12.75" customHeight="1">
      <c r="G338" s="96"/>
    </row>
    <row r="339" ht="12.75" customHeight="1">
      <c r="G339" s="96"/>
    </row>
    <row r="340" ht="12.75" customHeight="1">
      <c r="G340" s="96"/>
    </row>
    <row r="341" ht="12.75" customHeight="1">
      <c r="G341" s="96"/>
    </row>
    <row r="342" ht="12.75" customHeight="1">
      <c r="G342" s="96"/>
    </row>
    <row r="343" ht="12.75" customHeight="1">
      <c r="G343" s="96"/>
    </row>
    <row r="344" ht="12.75" customHeight="1">
      <c r="G344" s="96"/>
    </row>
    <row r="345" ht="12.75" customHeight="1">
      <c r="G345" s="96"/>
    </row>
    <row r="346" ht="12.75" customHeight="1">
      <c r="G346" s="96"/>
    </row>
    <row r="347" ht="12.75" customHeight="1">
      <c r="G347" s="96"/>
    </row>
    <row r="348" ht="12.75" customHeight="1">
      <c r="G348" s="96"/>
    </row>
    <row r="349" ht="12.75" customHeight="1">
      <c r="G349" s="96"/>
    </row>
    <row r="350" ht="12.75" customHeight="1">
      <c r="G350" s="96"/>
    </row>
    <row r="351" ht="12.75" customHeight="1">
      <c r="G351" s="96"/>
    </row>
    <row r="352" ht="12.75" customHeight="1">
      <c r="G352" s="96"/>
    </row>
    <row r="353" ht="12.75" customHeight="1">
      <c r="G353" s="96"/>
    </row>
    <row r="354" ht="12.75" customHeight="1">
      <c r="G354" s="96"/>
    </row>
    <row r="355" ht="12.75" customHeight="1">
      <c r="G355" s="96"/>
    </row>
    <row r="356" ht="12.75" customHeight="1">
      <c r="G356" s="96"/>
    </row>
    <row r="357" ht="12.75" customHeight="1">
      <c r="G357" s="96"/>
    </row>
    <row r="358" ht="12.75" customHeight="1">
      <c r="G358" s="96"/>
    </row>
    <row r="359" ht="12.75" customHeight="1">
      <c r="G359" s="96"/>
    </row>
    <row r="360" ht="12.75" customHeight="1">
      <c r="G360" s="96"/>
    </row>
    <row r="361" ht="12.75" customHeight="1">
      <c r="G361" s="96"/>
    </row>
    <row r="362" ht="12.75" customHeight="1">
      <c r="G362" s="96"/>
    </row>
    <row r="363" ht="12.75" customHeight="1">
      <c r="G363" s="96"/>
    </row>
    <row r="364" ht="12.75" customHeight="1">
      <c r="G364" s="96"/>
    </row>
    <row r="365" ht="12.75" customHeight="1">
      <c r="G365" s="96"/>
    </row>
    <row r="366" ht="12.75" customHeight="1">
      <c r="G366" s="96"/>
    </row>
    <row r="367" ht="12.75" customHeight="1">
      <c r="G367" s="96"/>
    </row>
    <row r="368" ht="12.75" customHeight="1">
      <c r="G368" s="96"/>
    </row>
    <row r="369" ht="12.75" customHeight="1">
      <c r="G369" s="96"/>
    </row>
    <row r="370" ht="12.75" customHeight="1">
      <c r="G370" s="96"/>
    </row>
    <row r="371" ht="12.75" customHeight="1">
      <c r="G371" s="96"/>
    </row>
    <row r="372" ht="12.75" customHeight="1">
      <c r="G372" s="96"/>
    </row>
    <row r="373" ht="12.75" customHeight="1">
      <c r="G373" s="96"/>
    </row>
    <row r="374" ht="12.75" customHeight="1">
      <c r="G374" s="96"/>
    </row>
    <row r="375" ht="12.75" customHeight="1">
      <c r="G375" s="96"/>
    </row>
    <row r="376" ht="12.75" customHeight="1">
      <c r="G376" s="96"/>
    </row>
    <row r="377" ht="12.75" customHeight="1">
      <c r="G377" s="96"/>
    </row>
    <row r="378" ht="12.75" customHeight="1">
      <c r="G378" s="96"/>
    </row>
    <row r="379" ht="12.75" customHeight="1">
      <c r="G379" s="96"/>
    </row>
    <row r="380" ht="12.75" customHeight="1">
      <c r="G380" s="96"/>
    </row>
    <row r="381" ht="12.75" customHeight="1">
      <c r="G381" s="96"/>
    </row>
    <row r="382" ht="12.75" customHeight="1">
      <c r="G382" s="96"/>
    </row>
    <row r="383" ht="12.75" customHeight="1">
      <c r="G383" s="96"/>
    </row>
    <row r="384" ht="12.75" customHeight="1">
      <c r="G384" s="96"/>
    </row>
    <row r="385" ht="12.75" customHeight="1">
      <c r="G385" s="96"/>
    </row>
    <row r="386" ht="12.75" customHeight="1">
      <c r="G386" s="96"/>
    </row>
    <row r="387" ht="12.75" customHeight="1">
      <c r="G387" s="96"/>
    </row>
    <row r="388" ht="12.75" customHeight="1">
      <c r="G388" s="96"/>
    </row>
    <row r="389" ht="12.75" customHeight="1">
      <c r="G389" s="96"/>
    </row>
    <row r="390" ht="12.75" customHeight="1">
      <c r="G390" s="96"/>
    </row>
    <row r="391" ht="12.75" customHeight="1">
      <c r="G391" s="96"/>
    </row>
    <row r="392" ht="12.75" customHeight="1">
      <c r="G392" s="96"/>
    </row>
    <row r="393" ht="12.75" customHeight="1">
      <c r="G393" s="96"/>
    </row>
    <row r="394" ht="12.75" customHeight="1">
      <c r="G394" s="96"/>
    </row>
    <row r="395" ht="12.75" customHeight="1">
      <c r="G395" s="96"/>
    </row>
    <row r="396" ht="12.75" customHeight="1">
      <c r="G396" s="96"/>
    </row>
    <row r="397" ht="12.75" customHeight="1">
      <c r="G397" s="96"/>
    </row>
    <row r="398" ht="12.75" customHeight="1">
      <c r="G398" s="96"/>
    </row>
    <row r="399" ht="12.75" customHeight="1">
      <c r="G399" s="96"/>
    </row>
    <row r="400" ht="12.75" customHeight="1">
      <c r="G400" s="96"/>
    </row>
    <row r="401" ht="12.75" customHeight="1">
      <c r="G401" s="96"/>
    </row>
    <row r="402" ht="12.75" customHeight="1">
      <c r="G402" s="96"/>
    </row>
    <row r="403" ht="12.75" customHeight="1">
      <c r="G403" s="96"/>
    </row>
    <row r="404" ht="12.75" customHeight="1">
      <c r="G404" s="96"/>
    </row>
    <row r="405" ht="12.75" customHeight="1">
      <c r="G405" s="96"/>
    </row>
    <row r="406" ht="12.75" customHeight="1">
      <c r="G406" s="96"/>
    </row>
    <row r="407" ht="12.75" customHeight="1">
      <c r="G407" s="96"/>
    </row>
    <row r="408" ht="12.75" customHeight="1">
      <c r="G408" s="96"/>
    </row>
    <row r="409" ht="12.75" customHeight="1">
      <c r="G409" s="96"/>
    </row>
    <row r="410" ht="12.75" customHeight="1">
      <c r="G410" s="96"/>
    </row>
    <row r="411" ht="12.75" customHeight="1">
      <c r="G411" s="96"/>
    </row>
    <row r="412" ht="12.75" customHeight="1">
      <c r="G412" s="96"/>
    </row>
    <row r="413" ht="12.75" customHeight="1">
      <c r="G413" s="96"/>
    </row>
    <row r="414" ht="12.75" customHeight="1">
      <c r="G414" s="96"/>
    </row>
    <row r="415" ht="12.75" customHeight="1">
      <c r="G415" s="96"/>
    </row>
    <row r="416" ht="12.75" customHeight="1">
      <c r="G416" s="96"/>
    </row>
    <row r="417" ht="12.75" customHeight="1">
      <c r="G417" s="96"/>
    </row>
    <row r="418" ht="12.75" customHeight="1">
      <c r="G418" s="96"/>
    </row>
    <row r="419" ht="12.75" customHeight="1">
      <c r="G419" s="96"/>
    </row>
    <row r="420" ht="12.75" customHeight="1">
      <c r="G420" s="96"/>
    </row>
    <row r="421" ht="12.75" customHeight="1">
      <c r="G421" s="96"/>
    </row>
    <row r="422" ht="12.75" customHeight="1">
      <c r="G422" s="96"/>
    </row>
    <row r="423" ht="12.75" customHeight="1">
      <c r="G423" s="96"/>
    </row>
    <row r="424" ht="12.75" customHeight="1">
      <c r="G424" s="96"/>
    </row>
    <row r="425" ht="12.75" customHeight="1">
      <c r="G425" s="96"/>
    </row>
    <row r="426" ht="12.75" customHeight="1">
      <c r="G426" s="96"/>
    </row>
    <row r="427" ht="12.75" customHeight="1">
      <c r="G427" s="96"/>
    </row>
    <row r="428" ht="12.75" customHeight="1">
      <c r="G428" s="96"/>
    </row>
    <row r="429" ht="12.75" customHeight="1">
      <c r="G429" s="96"/>
    </row>
    <row r="430" ht="12.75" customHeight="1">
      <c r="G430" s="96"/>
    </row>
    <row r="431" ht="12.75" customHeight="1">
      <c r="G431" s="96"/>
    </row>
    <row r="432" ht="12.75" customHeight="1">
      <c r="G432" s="96"/>
    </row>
    <row r="433" ht="12.75" customHeight="1">
      <c r="G433" s="96"/>
    </row>
    <row r="434" ht="12.75" customHeight="1">
      <c r="G434" s="96"/>
    </row>
    <row r="435" ht="12.75" customHeight="1">
      <c r="G435" s="96"/>
    </row>
    <row r="436" ht="12.75" customHeight="1">
      <c r="G436" s="96"/>
    </row>
    <row r="437" ht="12.75" customHeight="1">
      <c r="G437" s="96"/>
    </row>
    <row r="438" ht="12.75" customHeight="1">
      <c r="G438" s="96"/>
    </row>
    <row r="439" ht="12.75" customHeight="1">
      <c r="G439" s="96"/>
    </row>
    <row r="440" ht="12.75" customHeight="1">
      <c r="G440" s="96"/>
    </row>
    <row r="441" ht="12.75" customHeight="1">
      <c r="G441" s="96"/>
    </row>
    <row r="442" ht="12.75" customHeight="1">
      <c r="G442" s="96"/>
    </row>
    <row r="443" ht="12.75" customHeight="1">
      <c r="G443" s="96"/>
    </row>
    <row r="444" ht="12.75" customHeight="1">
      <c r="G444" s="96"/>
    </row>
    <row r="445" ht="12.75" customHeight="1">
      <c r="G445" s="96"/>
    </row>
    <row r="446" ht="12.75" customHeight="1">
      <c r="G446" s="96"/>
    </row>
    <row r="447" ht="12.75" customHeight="1">
      <c r="G447" s="96"/>
    </row>
    <row r="448" ht="12.75" customHeight="1">
      <c r="G448" s="96"/>
    </row>
    <row r="449" ht="12.75" customHeight="1">
      <c r="G449" s="96"/>
    </row>
    <row r="450" ht="12.75" customHeight="1">
      <c r="G450" s="96"/>
    </row>
    <row r="451" ht="12.75" customHeight="1">
      <c r="G451" s="96"/>
    </row>
    <row r="452" ht="12.75" customHeight="1">
      <c r="G452" s="96"/>
    </row>
    <row r="453" ht="12.75" customHeight="1">
      <c r="G453" s="96"/>
    </row>
    <row r="454" ht="12.75" customHeight="1">
      <c r="G454" s="96"/>
    </row>
    <row r="455" ht="12.75" customHeight="1">
      <c r="G455" s="96"/>
    </row>
    <row r="456" ht="12.75" customHeight="1">
      <c r="G456" s="96"/>
    </row>
    <row r="457" ht="12.75" customHeight="1">
      <c r="G457" s="96"/>
    </row>
    <row r="458" ht="12.75" customHeight="1">
      <c r="G458" s="96"/>
    </row>
    <row r="459" ht="12.75" customHeight="1">
      <c r="G459" s="96"/>
    </row>
    <row r="460" ht="12.75" customHeight="1">
      <c r="G460" s="96"/>
    </row>
    <row r="461" ht="12.75" customHeight="1">
      <c r="G461" s="96"/>
    </row>
    <row r="462" ht="12.75" customHeight="1">
      <c r="G462" s="96"/>
    </row>
    <row r="463" ht="12.75" customHeight="1">
      <c r="G463" s="96"/>
    </row>
    <row r="464" ht="12.75" customHeight="1">
      <c r="G464" s="96"/>
    </row>
    <row r="465" ht="12.75" customHeight="1">
      <c r="G465" s="96"/>
    </row>
    <row r="466" ht="12.75" customHeight="1">
      <c r="G466" s="96"/>
    </row>
    <row r="467" ht="12.75" customHeight="1">
      <c r="G467" s="96"/>
    </row>
    <row r="468" ht="12.75" customHeight="1">
      <c r="G468" s="96"/>
    </row>
    <row r="469" ht="12.75" customHeight="1">
      <c r="G469" s="96"/>
    </row>
    <row r="470" ht="12.75" customHeight="1">
      <c r="G470" s="96"/>
    </row>
    <row r="471" ht="12.75" customHeight="1">
      <c r="G471" s="96"/>
    </row>
    <row r="472" ht="12.75" customHeight="1">
      <c r="G472" s="96"/>
    </row>
    <row r="473" ht="12.75" customHeight="1">
      <c r="G473" s="96"/>
    </row>
    <row r="474" ht="12.75" customHeight="1">
      <c r="G474" s="96"/>
    </row>
    <row r="475" ht="12.75" customHeight="1">
      <c r="G475" s="96"/>
    </row>
    <row r="476" ht="12.75" customHeight="1">
      <c r="G476" s="96"/>
    </row>
    <row r="477" ht="12.75" customHeight="1">
      <c r="G477" s="96"/>
    </row>
    <row r="478" ht="12.75" customHeight="1">
      <c r="G478" s="96"/>
    </row>
    <row r="479" ht="12.75" customHeight="1">
      <c r="G479" s="96"/>
    </row>
    <row r="480" ht="12.75" customHeight="1">
      <c r="G480" s="96"/>
    </row>
    <row r="481" ht="12.75" customHeight="1">
      <c r="G481" s="96"/>
    </row>
    <row r="482" ht="12.75" customHeight="1">
      <c r="G482" s="96"/>
    </row>
    <row r="483" ht="12.75" customHeight="1">
      <c r="G483" s="96"/>
    </row>
    <row r="484" ht="12.75" customHeight="1">
      <c r="G484" s="96"/>
    </row>
    <row r="485" ht="12.75" customHeight="1">
      <c r="G485" s="96"/>
    </row>
    <row r="486" ht="12.75" customHeight="1">
      <c r="G486" s="96"/>
    </row>
    <row r="487" ht="12.75" customHeight="1">
      <c r="G487" s="96"/>
    </row>
    <row r="488" ht="12.75" customHeight="1">
      <c r="G488" s="96"/>
    </row>
    <row r="489" ht="12.75" customHeight="1">
      <c r="G489" s="96"/>
    </row>
    <row r="490" ht="12.75" customHeight="1">
      <c r="G490" s="96"/>
    </row>
    <row r="491" ht="12.75" customHeight="1">
      <c r="G491" s="96"/>
    </row>
    <row r="492" ht="12.75" customHeight="1">
      <c r="G492" s="96"/>
    </row>
    <row r="493" ht="12.75" customHeight="1">
      <c r="G493" s="96"/>
    </row>
    <row r="494" ht="12.75" customHeight="1">
      <c r="G494" s="96"/>
    </row>
    <row r="495" ht="12.75" customHeight="1">
      <c r="G495" s="96"/>
    </row>
    <row r="496" ht="12.75" customHeight="1">
      <c r="G496" s="96"/>
    </row>
    <row r="497" ht="12.75" customHeight="1">
      <c r="G497" s="96"/>
    </row>
    <row r="498" ht="12.75" customHeight="1">
      <c r="G498" s="96"/>
    </row>
    <row r="499" ht="12.75" customHeight="1">
      <c r="G499" s="96"/>
    </row>
    <row r="500" ht="12.75" customHeight="1">
      <c r="G500" s="96"/>
    </row>
    <row r="501" ht="12.75" customHeight="1">
      <c r="G501" s="96"/>
    </row>
    <row r="502" ht="12.75" customHeight="1">
      <c r="G502" s="96"/>
    </row>
    <row r="503" ht="12.75" customHeight="1">
      <c r="G503" s="96"/>
    </row>
    <row r="504" ht="12.75" customHeight="1">
      <c r="G504" s="96"/>
    </row>
    <row r="505" ht="12.75" customHeight="1">
      <c r="G505" s="96"/>
    </row>
    <row r="506" ht="12.75" customHeight="1">
      <c r="G506" s="96"/>
    </row>
    <row r="507" ht="12.75" customHeight="1">
      <c r="G507" s="96"/>
    </row>
    <row r="508" ht="12.75" customHeight="1">
      <c r="G508" s="96"/>
    </row>
    <row r="509" ht="12.75" customHeight="1">
      <c r="G509" s="96"/>
    </row>
    <row r="510" ht="12.75" customHeight="1">
      <c r="G510" s="96"/>
    </row>
    <row r="511" ht="12.75" customHeight="1">
      <c r="G511" s="96"/>
    </row>
    <row r="512" ht="12.75" customHeight="1">
      <c r="G512" s="96"/>
    </row>
    <row r="513" ht="12.75" customHeight="1">
      <c r="G513" s="96"/>
    </row>
    <row r="514" ht="12.75" customHeight="1">
      <c r="G514" s="96"/>
    </row>
    <row r="515" ht="12.75" customHeight="1">
      <c r="G515" s="96"/>
    </row>
    <row r="516" ht="12.75" customHeight="1">
      <c r="G516" s="96"/>
    </row>
    <row r="517" ht="12.75" customHeight="1">
      <c r="G517" s="96"/>
    </row>
    <row r="518" ht="12.75" customHeight="1">
      <c r="G518" s="96"/>
    </row>
    <row r="519" ht="12.75" customHeight="1">
      <c r="G519" s="96"/>
    </row>
    <row r="520" ht="12.75" customHeight="1">
      <c r="G520" s="96"/>
    </row>
    <row r="521" ht="12.75" customHeight="1">
      <c r="G521" s="96"/>
    </row>
    <row r="522" ht="12.75" customHeight="1">
      <c r="G522" s="96"/>
    </row>
    <row r="523" ht="12.75" customHeight="1">
      <c r="G523" s="96"/>
    </row>
    <row r="524" ht="12.75" customHeight="1">
      <c r="G524" s="96"/>
    </row>
    <row r="525" ht="12.75" customHeight="1">
      <c r="G525" s="96"/>
    </row>
    <row r="526" ht="12.75" customHeight="1">
      <c r="G526" s="96"/>
    </row>
    <row r="527" ht="12.75" customHeight="1">
      <c r="G527" s="96"/>
    </row>
    <row r="528" ht="12.75" customHeight="1">
      <c r="G528" s="96"/>
    </row>
    <row r="529" ht="12.75" customHeight="1">
      <c r="G529" s="96"/>
    </row>
    <row r="530" ht="12.75" customHeight="1">
      <c r="G530" s="96"/>
    </row>
    <row r="531" ht="12.75" customHeight="1">
      <c r="G531" s="96"/>
    </row>
    <row r="532" ht="12.75" customHeight="1">
      <c r="G532" s="96"/>
    </row>
    <row r="533" ht="12.75" customHeight="1">
      <c r="G533" s="96"/>
    </row>
    <row r="534" ht="12.75" customHeight="1">
      <c r="G534" s="96"/>
    </row>
    <row r="535" ht="12.75" customHeight="1">
      <c r="G535" s="96"/>
    </row>
    <row r="536" ht="12.75" customHeight="1">
      <c r="G536" s="96"/>
    </row>
    <row r="537" ht="12.75" customHeight="1">
      <c r="G537" s="96"/>
    </row>
    <row r="538" ht="12.75" customHeight="1">
      <c r="G538" s="96"/>
    </row>
    <row r="539" ht="12.75" customHeight="1">
      <c r="G539" s="96"/>
    </row>
    <row r="540" ht="12.75" customHeight="1">
      <c r="G540" s="96"/>
    </row>
    <row r="541" ht="12.75" customHeight="1">
      <c r="G541" s="96"/>
    </row>
    <row r="542" ht="12.75" customHeight="1">
      <c r="G542" s="96"/>
    </row>
    <row r="543" ht="12.75" customHeight="1">
      <c r="G543" s="96"/>
    </row>
    <row r="544" ht="12.75" customHeight="1">
      <c r="G544" s="96"/>
    </row>
    <row r="545" ht="12.75" customHeight="1">
      <c r="G545" s="96"/>
    </row>
    <row r="546" ht="12.75" customHeight="1">
      <c r="G546" s="96"/>
    </row>
    <row r="547" ht="12.75" customHeight="1">
      <c r="G547" s="96"/>
    </row>
    <row r="548" ht="12.75" customHeight="1">
      <c r="G548" s="96"/>
    </row>
    <row r="549" ht="12.75" customHeight="1">
      <c r="G549" s="96"/>
    </row>
    <row r="550" ht="12.75" customHeight="1">
      <c r="G550" s="96"/>
    </row>
    <row r="551" ht="12.75" customHeight="1">
      <c r="G551" s="96"/>
    </row>
    <row r="552" ht="12.75" customHeight="1">
      <c r="G552" s="96"/>
    </row>
    <row r="553" ht="12.75" customHeight="1">
      <c r="G553" s="96"/>
    </row>
    <row r="554" ht="12.75" customHeight="1">
      <c r="G554" s="96"/>
    </row>
    <row r="555" ht="12.75" customHeight="1">
      <c r="G555" s="96"/>
    </row>
    <row r="556" ht="12.75" customHeight="1">
      <c r="G556" s="96"/>
    </row>
    <row r="557" ht="12.75" customHeight="1">
      <c r="G557" s="96"/>
    </row>
    <row r="558" ht="12.75" customHeight="1">
      <c r="G558" s="96"/>
    </row>
    <row r="559" ht="12.75" customHeight="1">
      <c r="G559" s="96"/>
    </row>
    <row r="560" ht="12.75" customHeight="1">
      <c r="G560" s="96"/>
    </row>
    <row r="561" ht="12.75" customHeight="1">
      <c r="G561" s="96"/>
    </row>
    <row r="562" ht="12.75" customHeight="1">
      <c r="G562" s="96"/>
    </row>
    <row r="563" ht="12.75" customHeight="1">
      <c r="G563" s="96"/>
    </row>
    <row r="564" ht="12.75" customHeight="1">
      <c r="G564" s="96"/>
    </row>
    <row r="565" ht="12.75" customHeight="1">
      <c r="G565" s="96"/>
    </row>
    <row r="566" ht="12.75" customHeight="1">
      <c r="G566" s="96"/>
    </row>
    <row r="567" ht="12.75" customHeight="1">
      <c r="G567" s="96"/>
    </row>
    <row r="568" ht="12.75" customHeight="1">
      <c r="G568" s="96"/>
    </row>
    <row r="569" ht="12.75" customHeight="1">
      <c r="G569" s="96"/>
    </row>
    <row r="570" ht="12.75" customHeight="1">
      <c r="G570" s="96"/>
    </row>
    <row r="571" ht="12.75" customHeight="1">
      <c r="G571" s="96"/>
    </row>
    <row r="572" ht="12.75" customHeight="1">
      <c r="G572" s="96"/>
    </row>
    <row r="573" ht="12.75" customHeight="1">
      <c r="G573" s="96"/>
    </row>
    <row r="574" ht="12.75" customHeight="1">
      <c r="G574" s="96"/>
    </row>
    <row r="575" ht="12.75" customHeight="1">
      <c r="G575" s="96"/>
    </row>
    <row r="576" ht="12.75" customHeight="1">
      <c r="G576" s="96"/>
    </row>
    <row r="577" ht="12.75" customHeight="1">
      <c r="G577" s="96"/>
    </row>
    <row r="578" ht="12.75" customHeight="1">
      <c r="G578" s="96"/>
    </row>
    <row r="579" ht="12.75" customHeight="1">
      <c r="G579" s="96"/>
    </row>
    <row r="580" ht="12.75" customHeight="1">
      <c r="G580" s="96"/>
    </row>
    <row r="581" ht="12.75" customHeight="1">
      <c r="G581" s="96"/>
    </row>
    <row r="582" ht="12.75" customHeight="1">
      <c r="G582" s="96"/>
    </row>
    <row r="583" ht="12.75" customHeight="1">
      <c r="G583" s="96"/>
    </row>
    <row r="584" ht="12.75" customHeight="1">
      <c r="G584" s="96"/>
    </row>
    <row r="585" ht="12.75" customHeight="1">
      <c r="G585" s="96"/>
    </row>
    <row r="586" ht="12.75" customHeight="1">
      <c r="G586" s="96"/>
    </row>
    <row r="587" ht="12.75" customHeight="1">
      <c r="G587" s="96"/>
    </row>
    <row r="588" ht="12.75" customHeight="1">
      <c r="G588" s="96"/>
    </row>
    <row r="589" ht="12.75" customHeight="1">
      <c r="G589" s="96"/>
    </row>
    <row r="590" ht="12.75" customHeight="1">
      <c r="G590" s="96"/>
    </row>
    <row r="591" ht="12.75" customHeight="1">
      <c r="G591" s="96"/>
    </row>
    <row r="592" ht="12.75" customHeight="1">
      <c r="G592" s="96"/>
    </row>
    <row r="593" ht="12.75" customHeight="1">
      <c r="G593" s="96"/>
    </row>
    <row r="594" ht="12.75" customHeight="1">
      <c r="G594" s="96"/>
    </row>
    <row r="595" ht="12.75" customHeight="1">
      <c r="G595" s="96"/>
    </row>
    <row r="596" ht="12.75" customHeight="1">
      <c r="G596" s="96"/>
    </row>
    <row r="597" ht="12.75" customHeight="1">
      <c r="G597" s="96"/>
    </row>
    <row r="598" ht="12.75" customHeight="1">
      <c r="G598" s="96"/>
    </row>
    <row r="599" ht="12.75" customHeight="1">
      <c r="G599" s="96"/>
    </row>
    <row r="600" ht="12.75" customHeight="1">
      <c r="G600" s="96"/>
    </row>
    <row r="601" ht="12.75" customHeight="1">
      <c r="G601" s="96"/>
    </row>
    <row r="602" ht="12.75" customHeight="1">
      <c r="G602" s="96"/>
    </row>
    <row r="603" ht="12.75" customHeight="1">
      <c r="G603" s="96"/>
    </row>
    <row r="604" ht="12.75" customHeight="1">
      <c r="G604" s="96"/>
    </row>
    <row r="605" ht="12.75" customHeight="1">
      <c r="G605" s="96"/>
    </row>
    <row r="606" ht="12.75" customHeight="1">
      <c r="G606" s="96"/>
    </row>
    <row r="607" ht="12.75" customHeight="1">
      <c r="G607" s="96"/>
    </row>
    <row r="608" ht="12.75" customHeight="1">
      <c r="G608" s="96"/>
    </row>
    <row r="609" ht="12.75" customHeight="1">
      <c r="G609" s="96"/>
    </row>
    <row r="610" ht="12.75" customHeight="1">
      <c r="G610" s="96"/>
    </row>
    <row r="611" ht="12.75" customHeight="1">
      <c r="G611" s="96"/>
    </row>
    <row r="612" ht="12.75" customHeight="1">
      <c r="G612" s="96"/>
    </row>
    <row r="613" ht="12.75" customHeight="1">
      <c r="G613" s="96"/>
    </row>
    <row r="614" ht="12.75" customHeight="1">
      <c r="G614" s="96"/>
    </row>
    <row r="615" ht="12.75" customHeight="1">
      <c r="G615" s="96"/>
    </row>
    <row r="616" ht="12.75" customHeight="1">
      <c r="G616" s="96"/>
    </row>
    <row r="617" ht="12.75" customHeight="1">
      <c r="G617" s="96"/>
    </row>
    <row r="618" ht="12.75" customHeight="1">
      <c r="G618" s="96"/>
    </row>
    <row r="619" ht="12.75" customHeight="1">
      <c r="G619" s="96"/>
    </row>
    <row r="620" ht="12.75" customHeight="1">
      <c r="G620" s="96"/>
    </row>
    <row r="621" ht="12.75" customHeight="1">
      <c r="G621" s="96"/>
    </row>
    <row r="622" ht="12.75" customHeight="1">
      <c r="G622" s="96"/>
    </row>
    <row r="623" ht="12.75" customHeight="1">
      <c r="G623" s="96"/>
    </row>
    <row r="624" ht="12.75" customHeight="1">
      <c r="G624" s="96"/>
    </row>
    <row r="625" ht="12.75" customHeight="1">
      <c r="G625" s="96"/>
    </row>
    <row r="626" ht="12.75" customHeight="1">
      <c r="G626" s="96"/>
    </row>
    <row r="627" ht="12.75" customHeight="1">
      <c r="G627" s="96"/>
    </row>
    <row r="628" ht="12.75" customHeight="1">
      <c r="G628" s="96"/>
    </row>
    <row r="629" ht="12.75" customHeight="1">
      <c r="G629" s="96"/>
    </row>
    <row r="630" ht="12.75" customHeight="1">
      <c r="G630" s="96"/>
    </row>
    <row r="631" ht="12.75" customHeight="1">
      <c r="G631" s="96"/>
    </row>
    <row r="632" ht="12.75" customHeight="1">
      <c r="G632" s="96"/>
    </row>
    <row r="633" ht="12.75" customHeight="1">
      <c r="G633" s="96"/>
    </row>
    <row r="634" ht="12.75" customHeight="1">
      <c r="G634" s="96"/>
    </row>
    <row r="635" ht="12.75" customHeight="1">
      <c r="G635" s="96"/>
    </row>
    <row r="636" ht="12.75" customHeight="1">
      <c r="G636" s="96"/>
    </row>
    <row r="637" ht="12.75" customHeight="1">
      <c r="G637" s="96"/>
    </row>
    <row r="638" ht="12.75" customHeight="1">
      <c r="G638" s="96"/>
    </row>
    <row r="639" ht="12.75" customHeight="1">
      <c r="G639" s="96"/>
    </row>
    <row r="640" ht="12.75" customHeight="1">
      <c r="G640" s="96"/>
    </row>
    <row r="641" ht="12.75" customHeight="1">
      <c r="G641" s="96"/>
    </row>
    <row r="642" ht="12.75" customHeight="1">
      <c r="G642" s="96"/>
    </row>
    <row r="643" ht="12.75" customHeight="1">
      <c r="G643" s="96"/>
    </row>
    <row r="644" ht="12.75" customHeight="1">
      <c r="G644" s="96"/>
    </row>
    <row r="645" ht="12.75" customHeight="1">
      <c r="G645" s="96"/>
    </row>
    <row r="646" ht="12.75" customHeight="1">
      <c r="G646" s="96"/>
    </row>
    <row r="647" ht="12.75" customHeight="1">
      <c r="G647" s="96"/>
    </row>
    <row r="648" ht="12.75" customHeight="1">
      <c r="G648" s="96"/>
    </row>
    <row r="649" ht="12.75" customHeight="1">
      <c r="G649" s="96"/>
    </row>
    <row r="650" ht="12.75" customHeight="1">
      <c r="G650" s="96"/>
    </row>
    <row r="651" ht="12.75" customHeight="1">
      <c r="G651" s="96"/>
    </row>
    <row r="652" ht="12.75" customHeight="1">
      <c r="G652" s="96"/>
    </row>
    <row r="653" ht="12.75" customHeight="1">
      <c r="G653" s="96"/>
    </row>
    <row r="654" ht="12.75" customHeight="1">
      <c r="G654" s="96"/>
    </row>
    <row r="655" ht="12.75" customHeight="1">
      <c r="G655" s="96"/>
    </row>
    <row r="656" ht="12.75" customHeight="1">
      <c r="G656" s="96"/>
    </row>
    <row r="657" ht="12.75" customHeight="1">
      <c r="G657" s="96"/>
    </row>
    <row r="658" ht="12.75" customHeight="1">
      <c r="G658" s="96"/>
    </row>
    <row r="659" ht="12.75" customHeight="1">
      <c r="G659" s="96"/>
    </row>
    <row r="660" ht="12.75" customHeight="1">
      <c r="G660" s="96"/>
    </row>
    <row r="661" ht="12.75" customHeight="1">
      <c r="G661" s="96"/>
    </row>
    <row r="662" ht="12.75" customHeight="1">
      <c r="G662" s="96"/>
    </row>
    <row r="663" ht="12.75" customHeight="1">
      <c r="G663" s="96"/>
    </row>
    <row r="664" ht="12.75" customHeight="1">
      <c r="G664" s="96"/>
    </row>
    <row r="665" ht="12.75" customHeight="1">
      <c r="G665" s="96"/>
    </row>
    <row r="666" ht="12.75" customHeight="1">
      <c r="G666" s="96"/>
    </row>
    <row r="667" ht="12.75" customHeight="1">
      <c r="G667" s="96"/>
    </row>
    <row r="668" ht="12.75" customHeight="1">
      <c r="G668" s="96"/>
    </row>
    <row r="669" ht="12.75" customHeight="1">
      <c r="G669" s="96"/>
    </row>
    <row r="670" ht="12.75" customHeight="1">
      <c r="G670" s="96"/>
    </row>
    <row r="671" ht="12.75" customHeight="1">
      <c r="G671" s="96"/>
    </row>
    <row r="672" ht="12.75" customHeight="1">
      <c r="G672" s="96"/>
    </row>
    <row r="673" ht="12.75" customHeight="1">
      <c r="G673" s="96"/>
    </row>
    <row r="674" ht="12.75" customHeight="1">
      <c r="G674" s="96"/>
    </row>
    <row r="675" ht="12.75" customHeight="1">
      <c r="G675" s="96"/>
    </row>
    <row r="676" ht="12.75" customHeight="1">
      <c r="G676" s="96"/>
    </row>
    <row r="677" ht="12.75" customHeight="1">
      <c r="G677" s="96"/>
    </row>
    <row r="678" ht="12.75" customHeight="1">
      <c r="G678" s="96"/>
    </row>
    <row r="679" ht="12.75" customHeight="1">
      <c r="G679" s="96"/>
    </row>
    <row r="680" ht="12.75" customHeight="1">
      <c r="G680" s="96"/>
    </row>
    <row r="681" ht="12.75" customHeight="1">
      <c r="G681" s="96"/>
    </row>
    <row r="682" ht="12.75" customHeight="1">
      <c r="G682" s="96"/>
    </row>
    <row r="683" ht="12.75" customHeight="1">
      <c r="G683" s="96"/>
    </row>
    <row r="684" ht="12.75" customHeight="1">
      <c r="G684" s="96"/>
    </row>
    <row r="685" ht="12.75" customHeight="1">
      <c r="G685" s="96"/>
    </row>
    <row r="686" ht="12.75" customHeight="1">
      <c r="G686" s="96"/>
    </row>
    <row r="687" ht="12.75" customHeight="1">
      <c r="G687" s="96"/>
    </row>
    <row r="688" ht="12.75" customHeight="1">
      <c r="G688" s="96"/>
    </row>
    <row r="689" ht="12.75" customHeight="1">
      <c r="G689" s="96"/>
    </row>
    <row r="690" ht="12.75" customHeight="1">
      <c r="G690" s="96"/>
    </row>
    <row r="691" ht="12.75" customHeight="1">
      <c r="G691" s="96"/>
    </row>
    <row r="692" ht="12.75" customHeight="1">
      <c r="G692" s="96"/>
    </row>
    <row r="693" ht="12.75" customHeight="1">
      <c r="G693" s="96"/>
    </row>
    <row r="694" ht="12.75" customHeight="1">
      <c r="G694" s="96"/>
    </row>
    <row r="695" ht="12.75" customHeight="1">
      <c r="G695" s="96"/>
    </row>
    <row r="696" ht="12.75" customHeight="1">
      <c r="G696" s="96"/>
    </row>
    <row r="697" ht="12.75" customHeight="1">
      <c r="G697" s="96"/>
    </row>
    <row r="698" ht="12.75" customHeight="1">
      <c r="G698" s="96"/>
    </row>
    <row r="699" ht="12.75" customHeight="1">
      <c r="G699" s="96"/>
    </row>
    <row r="700" ht="12.75" customHeight="1">
      <c r="G700" s="96"/>
    </row>
    <row r="701" ht="12.75" customHeight="1">
      <c r="G701" s="96"/>
    </row>
    <row r="702" ht="12.75" customHeight="1">
      <c r="G702" s="96"/>
    </row>
    <row r="703" ht="12.75" customHeight="1">
      <c r="G703" s="96"/>
    </row>
    <row r="704" ht="12.75" customHeight="1">
      <c r="G704" s="96"/>
    </row>
    <row r="705" ht="12.75" customHeight="1">
      <c r="G705" s="96"/>
    </row>
    <row r="706" ht="12.75" customHeight="1">
      <c r="G706" s="96"/>
    </row>
    <row r="707" ht="12.75" customHeight="1">
      <c r="G707" s="96"/>
    </row>
    <row r="708" ht="12.75" customHeight="1">
      <c r="G708" s="96"/>
    </row>
    <row r="709" ht="12.75" customHeight="1">
      <c r="G709" s="96"/>
    </row>
    <row r="710" ht="12.75" customHeight="1">
      <c r="G710" s="96"/>
    </row>
    <row r="711" ht="12.75" customHeight="1">
      <c r="G711" s="96"/>
    </row>
    <row r="712" ht="12.75" customHeight="1">
      <c r="G712" s="96"/>
    </row>
    <row r="713" ht="12.75" customHeight="1">
      <c r="G713" s="96"/>
    </row>
    <row r="714" ht="12.75" customHeight="1">
      <c r="G714" s="96"/>
    </row>
    <row r="715" ht="12.75" customHeight="1">
      <c r="G715" s="96"/>
    </row>
    <row r="716" ht="12.75" customHeight="1">
      <c r="G716" s="96"/>
    </row>
    <row r="717" ht="12.75" customHeight="1">
      <c r="G717" s="96"/>
    </row>
    <row r="718" ht="12.75" customHeight="1">
      <c r="G718" s="96"/>
    </row>
    <row r="719" ht="12.75" customHeight="1">
      <c r="G719" s="96"/>
    </row>
    <row r="720" ht="12.75" customHeight="1">
      <c r="G720" s="96"/>
    </row>
    <row r="721" ht="12.75" customHeight="1">
      <c r="G721" s="96"/>
    </row>
    <row r="722" ht="12.75" customHeight="1">
      <c r="G722" s="96"/>
    </row>
    <row r="723" ht="12.75" customHeight="1">
      <c r="G723" s="96"/>
    </row>
    <row r="724" ht="12.75" customHeight="1">
      <c r="G724" s="96"/>
    </row>
    <row r="725" ht="12.75" customHeight="1">
      <c r="G725" s="96"/>
    </row>
    <row r="726" ht="12.75" customHeight="1">
      <c r="G726" s="96"/>
    </row>
    <row r="727" ht="12.75" customHeight="1">
      <c r="G727" s="96"/>
    </row>
    <row r="728" ht="12.75" customHeight="1">
      <c r="G728" s="96"/>
    </row>
    <row r="729" ht="12.75" customHeight="1">
      <c r="G729" s="96"/>
    </row>
    <row r="730" ht="12.75" customHeight="1">
      <c r="G730" s="96"/>
    </row>
    <row r="731" ht="12.75" customHeight="1">
      <c r="G731" s="96"/>
    </row>
    <row r="732" ht="12.75" customHeight="1">
      <c r="G732" s="96"/>
    </row>
    <row r="733" ht="12.75" customHeight="1">
      <c r="G733" s="96"/>
    </row>
    <row r="734" ht="12.75" customHeight="1">
      <c r="G734" s="96"/>
    </row>
    <row r="735" ht="12.75" customHeight="1">
      <c r="G735" s="96"/>
    </row>
    <row r="736" ht="12.75" customHeight="1">
      <c r="G736" s="96"/>
    </row>
    <row r="737" ht="12.75" customHeight="1">
      <c r="G737" s="96"/>
    </row>
    <row r="738" ht="12.75" customHeight="1">
      <c r="G738" s="96"/>
    </row>
    <row r="739" ht="12.75" customHeight="1">
      <c r="G739" s="96"/>
    </row>
    <row r="740" ht="12.75" customHeight="1">
      <c r="G740" s="96"/>
    </row>
    <row r="741" ht="12.75" customHeight="1">
      <c r="G741" s="96"/>
    </row>
    <row r="742" ht="12.75" customHeight="1">
      <c r="G742" s="96"/>
    </row>
    <row r="743" ht="12.75" customHeight="1">
      <c r="G743" s="96"/>
    </row>
    <row r="744" ht="12.75" customHeight="1">
      <c r="G744" s="96"/>
    </row>
    <row r="745" ht="12.75" customHeight="1">
      <c r="G745" s="96"/>
    </row>
    <row r="746" ht="12.75" customHeight="1">
      <c r="G746" s="96"/>
    </row>
    <row r="747" ht="12.75" customHeight="1">
      <c r="G747" s="96"/>
    </row>
    <row r="748" ht="12.75" customHeight="1">
      <c r="G748" s="96"/>
    </row>
    <row r="749" ht="12.75" customHeight="1">
      <c r="G749" s="96"/>
    </row>
    <row r="750" ht="12.75" customHeight="1">
      <c r="G750" s="96"/>
    </row>
    <row r="751" ht="12.75" customHeight="1">
      <c r="G751" s="96"/>
    </row>
    <row r="752" ht="12.75" customHeight="1">
      <c r="G752" s="96"/>
    </row>
    <row r="753" ht="12.75" customHeight="1">
      <c r="G753" s="96"/>
    </row>
    <row r="754" ht="12.75" customHeight="1">
      <c r="G754" s="96"/>
    </row>
    <row r="755" ht="12.75" customHeight="1">
      <c r="G755" s="96"/>
    </row>
    <row r="756" ht="12.75" customHeight="1">
      <c r="G756" s="96"/>
    </row>
    <row r="757" ht="12.75" customHeight="1">
      <c r="G757" s="96"/>
    </row>
    <row r="758" ht="12.75" customHeight="1">
      <c r="G758" s="96"/>
    </row>
    <row r="759" ht="12.75" customHeight="1">
      <c r="G759" s="96"/>
    </row>
    <row r="760" ht="12.75" customHeight="1">
      <c r="G760" s="96"/>
    </row>
    <row r="761" ht="12.75" customHeight="1">
      <c r="G761" s="96"/>
    </row>
    <row r="762" ht="12.75" customHeight="1">
      <c r="G762" s="96"/>
    </row>
    <row r="763" ht="12.75" customHeight="1">
      <c r="G763" s="96"/>
    </row>
    <row r="764" ht="12.75" customHeight="1">
      <c r="G764" s="96"/>
    </row>
    <row r="765" ht="12.75" customHeight="1">
      <c r="G765" s="96"/>
    </row>
    <row r="766" ht="12.75" customHeight="1">
      <c r="G766" s="96"/>
    </row>
    <row r="767" ht="12.75" customHeight="1">
      <c r="G767" s="96"/>
    </row>
    <row r="768" ht="12.75" customHeight="1">
      <c r="G768" s="96"/>
    </row>
    <row r="769" ht="12.75" customHeight="1">
      <c r="G769" s="96"/>
    </row>
    <row r="770" ht="12.75" customHeight="1">
      <c r="G770" s="96"/>
    </row>
    <row r="771" ht="12.75" customHeight="1">
      <c r="G771" s="96"/>
    </row>
    <row r="772" ht="12.75" customHeight="1">
      <c r="G772" s="96"/>
    </row>
    <row r="773" ht="12.75" customHeight="1">
      <c r="G773" s="96"/>
    </row>
    <row r="774" ht="12.75" customHeight="1">
      <c r="G774" s="96"/>
    </row>
    <row r="775" ht="12.75" customHeight="1">
      <c r="G775" s="96"/>
    </row>
    <row r="776" ht="12.75" customHeight="1">
      <c r="G776" s="96"/>
    </row>
    <row r="777" ht="12.75" customHeight="1">
      <c r="G777" s="96"/>
    </row>
    <row r="778" ht="12.75" customHeight="1">
      <c r="G778" s="96"/>
    </row>
    <row r="779" ht="12.75" customHeight="1">
      <c r="G779" s="96"/>
    </row>
    <row r="780" ht="12.75" customHeight="1">
      <c r="G780" s="96"/>
    </row>
    <row r="781" ht="12.75" customHeight="1">
      <c r="G781" s="96"/>
    </row>
    <row r="782" ht="12.75" customHeight="1">
      <c r="G782" s="96"/>
    </row>
    <row r="783" ht="12.75" customHeight="1">
      <c r="G783" s="96"/>
    </row>
    <row r="784" ht="12.75" customHeight="1">
      <c r="G784" s="96"/>
    </row>
    <row r="785" ht="12.75" customHeight="1">
      <c r="G785" s="96"/>
    </row>
    <row r="786" ht="12.75" customHeight="1">
      <c r="G786" s="96"/>
    </row>
    <row r="787" ht="12.75" customHeight="1">
      <c r="G787" s="96"/>
    </row>
    <row r="788" ht="12.75" customHeight="1">
      <c r="G788" s="96"/>
    </row>
    <row r="789" ht="12.75" customHeight="1">
      <c r="G789" s="96"/>
    </row>
    <row r="790" ht="12.75" customHeight="1">
      <c r="G790" s="96"/>
    </row>
    <row r="791" ht="12.75" customHeight="1">
      <c r="G791" s="96"/>
    </row>
    <row r="792" ht="12.75" customHeight="1">
      <c r="G792" s="96"/>
    </row>
    <row r="793" ht="12.75" customHeight="1">
      <c r="G793" s="96"/>
    </row>
    <row r="794" ht="12.75" customHeight="1">
      <c r="G794" s="96"/>
    </row>
    <row r="795" ht="12.75" customHeight="1">
      <c r="G795" s="96"/>
    </row>
    <row r="796" ht="12.75" customHeight="1">
      <c r="G796" s="96"/>
    </row>
    <row r="797" ht="12.75" customHeight="1">
      <c r="G797" s="96"/>
    </row>
    <row r="798" ht="12.75" customHeight="1">
      <c r="G798" s="96"/>
    </row>
    <row r="799" ht="12.75" customHeight="1">
      <c r="G799" s="96"/>
    </row>
    <row r="800" ht="12.75" customHeight="1">
      <c r="G800" s="96"/>
    </row>
    <row r="801" ht="12.75" customHeight="1">
      <c r="G801" s="96"/>
    </row>
    <row r="802" ht="12.75" customHeight="1">
      <c r="G802" s="96"/>
    </row>
    <row r="803" ht="12.75" customHeight="1">
      <c r="G803" s="96"/>
    </row>
    <row r="804" ht="12.75" customHeight="1">
      <c r="G804" s="96"/>
    </row>
    <row r="805" ht="12.75" customHeight="1">
      <c r="G805" s="96"/>
    </row>
    <row r="806" ht="12.75" customHeight="1">
      <c r="G806" s="96"/>
    </row>
    <row r="807" ht="12.75" customHeight="1">
      <c r="G807" s="96"/>
    </row>
    <row r="808" ht="12.75" customHeight="1">
      <c r="G808" s="96"/>
    </row>
    <row r="809" ht="12.75" customHeight="1">
      <c r="G809" s="96"/>
    </row>
    <row r="810" ht="12.75" customHeight="1">
      <c r="G810" s="96"/>
    </row>
    <row r="811" ht="12.75" customHeight="1">
      <c r="G811" s="96"/>
    </row>
    <row r="812" ht="12.75" customHeight="1">
      <c r="G812" s="96"/>
    </row>
    <row r="813" ht="12.75" customHeight="1">
      <c r="G813" s="96"/>
    </row>
    <row r="814" ht="12.75" customHeight="1">
      <c r="G814" s="96"/>
    </row>
    <row r="815" ht="12.75" customHeight="1">
      <c r="G815" s="96"/>
    </row>
    <row r="816" ht="12.75" customHeight="1">
      <c r="G816" s="96"/>
    </row>
    <row r="817" ht="12.75" customHeight="1">
      <c r="G817" s="96"/>
    </row>
    <row r="818" ht="12.75" customHeight="1">
      <c r="G818" s="96"/>
    </row>
    <row r="819" ht="12.75" customHeight="1">
      <c r="G819" s="96"/>
    </row>
    <row r="820" ht="12.75" customHeight="1">
      <c r="G820" s="96"/>
    </row>
    <row r="821" ht="12.75" customHeight="1">
      <c r="G821" s="96"/>
    </row>
    <row r="822" ht="12.75" customHeight="1">
      <c r="G822" s="96"/>
    </row>
    <row r="823" ht="12.75" customHeight="1">
      <c r="G823" s="96"/>
    </row>
    <row r="824" ht="12.75" customHeight="1">
      <c r="G824" s="96"/>
    </row>
    <row r="825" ht="12.75" customHeight="1">
      <c r="G825" s="96"/>
    </row>
    <row r="826" ht="12.75" customHeight="1">
      <c r="G826" s="96"/>
    </row>
    <row r="827" ht="12.75" customHeight="1">
      <c r="G827" s="96"/>
    </row>
    <row r="828" ht="12.75" customHeight="1">
      <c r="G828" s="96"/>
    </row>
    <row r="829" ht="12.75" customHeight="1">
      <c r="G829" s="96"/>
    </row>
    <row r="830" ht="12.75" customHeight="1">
      <c r="G830" s="96"/>
    </row>
    <row r="831" ht="12.75" customHeight="1">
      <c r="G831" s="96"/>
    </row>
    <row r="832" ht="12.75" customHeight="1">
      <c r="G832" s="96"/>
    </row>
    <row r="833" ht="12.75" customHeight="1">
      <c r="G833" s="96"/>
    </row>
    <row r="834" ht="12.75" customHeight="1">
      <c r="G834" s="96"/>
    </row>
    <row r="835" ht="12.75" customHeight="1">
      <c r="G835" s="96"/>
    </row>
    <row r="836" ht="12.75" customHeight="1">
      <c r="G836" s="96"/>
    </row>
    <row r="837" ht="12.75" customHeight="1">
      <c r="G837" s="96"/>
    </row>
    <row r="838" ht="12.75" customHeight="1">
      <c r="G838" s="96"/>
    </row>
    <row r="839" ht="12.75" customHeight="1">
      <c r="G839" s="96"/>
    </row>
    <row r="840" ht="12.75" customHeight="1">
      <c r="G840" s="96"/>
    </row>
    <row r="841" ht="12.75" customHeight="1">
      <c r="G841" s="96"/>
    </row>
    <row r="842" ht="12.75" customHeight="1">
      <c r="G842" s="96"/>
    </row>
    <row r="843" ht="12.75" customHeight="1">
      <c r="G843" s="96"/>
    </row>
    <row r="844" ht="12.75" customHeight="1">
      <c r="G844" s="96"/>
    </row>
    <row r="845" ht="12.75" customHeight="1">
      <c r="G845" s="96"/>
    </row>
    <row r="846" ht="12.75" customHeight="1">
      <c r="G846" s="96"/>
    </row>
    <row r="847" ht="12.75" customHeight="1">
      <c r="G847" s="96"/>
    </row>
    <row r="848" ht="12.75" customHeight="1">
      <c r="G848" s="96"/>
    </row>
    <row r="849" ht="12.75" customHeight="1">
      <c r="G849" s="96"/>
    </row>
    <row r="850" ht="12.75" customHeight="1">
      <c r="G850" s="96"/>
    </row>
    <row r="851" ht="12.75" customHeight="1">
      <c r="G851" s="96"/>
    </row>
    <row r="852" ht="12.75" customHeight="1">
      <c r="G852" s="96"/>
    </row>
    <row r="853" ht="12.75" customHeight="1">
      <c r="G853" s="96"/>
    </row>
    <row r="854" ht="12.75" customHeight="1">
      <c r="G854" s="96"/>
    </row>
    <row r="855" ht="12.75" customHeight="1">
      <c r="G855" s="96"/>
    </row>
    <row r="856" ht="12.75" customHeight="1">
      <c r="G856" s="96"/>
    </row>
    <row r="857" ht="12.75" customHeight="1">
      <c r="G857" s="96"/>
    </row>
    <row r="858" ht="12.75" customHeight="1">
      <c r="G858" s="96"/>
    </row>
    <row r="859" ht="12.75" customHeight="1">
      <c r="G859" s="96"/>
    </row>
    <row r="860" ht="12.75" customHeight="1">
      <c r="G860" s="96"/>
    </row>
    <row r="861" ht="12.75" customHeight="1">
      <c r="G861" s="96"/>
    </row>
    <row r="862" ht="12.75" customHeight="1">
      <c r="G862" s="96"/>
    </row>
    <row r="863" ht="12.75" customHeight="1">
      <c r="G863" s="96"/>
    </row>
    <row r="864" ht="12.75" customHeight="1">
      <c r="G864" s="96"/>
    </row>
    <row r="865" ht="12.75" customHeight="1">
      <c r="G865" s="96"/>
    </row>
    <row r="866" ht="12.75" customHeight="1">
      <c r="G866" s="96"/>
    </row>
    <row r="867" ht="12.75" customHeight="1">
      <c r="G867" s="96"/>
    </row>
    <row r="868" ht="12.75" customHeight="1">
      <c r="G868" s="96"/>
    </row>
    <row r="869" ht="12.75" customHeight="1">
      <c r="G869" s="96"/>
    </row>
    <row r="870" ht="12.75" customHeight="1">
      <c r="G870" s="96"/>
    </row>
    <row r="871" ht="12.75" customHeight="1">
      <c r="G871" s="96"/>
    </row>
    <row r="872" ht="12.75" customHeight="1">
      <c r="G872" s="96"/>
    </row>
    <row r="873" ht="12.75" customHeight="1">
      <c r="G873" s="96"/>
    </row>
    <row r="874" ht="12.75" customHeight="1">
      <c r="G874" s="96"/>
    </row>
    <row r="875" ht="12.75" customHeight="1">
      <c r="G875" s="96"/>
    </row>
    <row r="876" ht="12.75" customHeight="1">
      <c r="G876" s="96"/>
    </row>
    <row r="877" ht="12.75" customHeight="1">
      <c r="G877" s="96"/>
    </row>
    <row r="878" ht="12.75" customHeight="1">
      <c r="G878" s="96"/>
    </row>
    <row r="879" ht="12.75" customHeight="1">
      <c r="G879" s="96"/>
    </row>
    <row r="880" ht="12.75" customHeight="1">
      <c r="G880" s="96"/>
    </row>
    <row r="881" ht="12.75" customHeight="1">
      <c r="G881" s="96"/>
    </row>
    <row r="882" ht="12.75" customHeight="1">
      <c r="G882" s="96"/>
    </row>
    <row r="883" ht="12.75" customHeight="1">
      <c r="G883" s="96"/>
    </row>
    <row r="884" ht="12.75" customHeight="1">
      <c r="G884" s="96"/>
    </row>
    <row r="885" ht="12.75" customHeight="1">
      <c r="G885" s="96"/>
    </row>
    <row r="886" ht="12.75" customHeight="1">
      <c r="G886" s="96"/>
    </row>
    <row r="887" ht="12.75" customHeight="1">
      <c r="G887" s="96"/>
    </row>
    <row r="888" ht="12.75" customHeight="1">
      <c r="G888" s="96"/>
    </row>
    <row r="889" ht="12.75" customHeight="1">
      <c r="G889" s="96"/>
    </row>
    <row r="890" ht="12.75" customHeight="1">
      <c r="G890" s="96"/>
    </row>
    <row r="891" ht="12.75" customHeight="1">
      <c r="G891" s="96"/>
    </row>
    <row r="892" ht="12.75" customHeight="1">
      <c r="G892" s="96"/>
    </row>
    <row r="893" ht="12.75" customHeight="1">
      <c r="G893" s="96"/>
    </row>
    <row r="894" ht="12.75" customHeight="1">
      <c r="G894" s="96"/>
    </row>
    <row r="895" ht="12.75" customHeight="1">
      <c r="G895" s="96"/>
    </row>
    <row r="896" ht="12.75" customHeight="1">
      <c r="G896" s="96"/>
    </row>
    <row r="897" ht="12.75" customHeight="1">
      <c r="G897" s="96"/>
    </row>
    <row r="898" ht="12.75" customHeight="1">
      <c r="G898" s="96"/>
    </row>
    <row r="899" ht="12.75" customHeight="1">
      <c r="G899" s="96"/>
    </row>
    <row r="900" ht="12.75" customHeight="1">
      <c r="G900" s="96"/>
    </row>
    <row r="901" ht="12.75" customHeight="1">
      <c r="G901" s="96"/>
    </row>
    <row r="902" ht="12.75" customHeight="1">
      <c r="G902" s="96"/>
    </row>
    <row r="903" ht="12.75" customHeight="1">
      <c r="G903" s="96"/>
    </row>
    <row r="904" ht="12.75" customHeight="1">
      <c r="G904" s="96"/>
    </row>
    <row r="905" ht="12.75" customHeight="1">
      <c r="G905" s="96"/>
    </row>
    <row r="906" ht="12.75" customHeight="1">
      <c r="G906" s="96"/>
    </row>
    <row r="907" ht="12.75" customHeight="1">
      <c r="G907" s="96"/>
    </row>
    <row r="908" ht="12.75" customHeight="1">
      <c r="G908" s="96"/>
    </row>
    <row r="909" ht="12.75" customHeight="1">
      <c r="G909" s="96"/>
    </row>
    <row r="910" ht="12.75" customHeight="1">
      <c r="G910" s="96"/>
    </row>
    <row r="911" ht="12.75" customHeight="1">
      <c r="G911" s="96"/>
    </row>
    <row r="912" ht="12.75" customHeight="1">
      <c r="G912" s="96"/>
    </row>
    <row r="913" ht="12.75" customHeight="1">
      <c r="G913" s="96"/>
    </row>
    <row r="914" ht="12.75" customHeight="1">
      <c r="G914" s="96"/>
    </row>
    <row r="915" ht="12.75" customHeight="1">
      <c r="G915" s="96"/>
    </row>
    <row r="916" ht="12.75" customHeight="1">
      <c r="G916" s="96"/>
    </row>
    <row r="917" ht="12.75" customHeight="1">
      <c r="G917" s="96"/>
    </row>
    <row r="918" ht="12.75" customHeight="1">
      <c r="G918" s="96"/>
    </row>
    <row r="919" ht="12.75" customHeight="1">
      <c r="G919" s="96"/>
    </row>
    <row r="920" ht="12.75" customHeight="1">
      <c r="G920" s="96"/>
    </row>
    <row r="921" ht="12.75" customHeight="1">
      <c r="G921" s="96"/>
    </row>
    <row r="922" ht="12.75" customHeight="1">
      <c r="G922" s="96"/>
    </row>
    <row r="923" ht="12.75" customHeight="1">
      <c r="G923" s="96"/>
    </row>
    <row r="924" ht="12.75" customHeight="1">
      <c r="G924" s="96"/>
    </row>
    <row r="925" ht="12.75" customHeight="1">
      <c r="G925" s="96"/>
    </row>
    <row r="926" ht="12.75" customHeight="1">
      <c r="G926" s="96"/>
    </row>
    <row r="927" ht="12.75" customHeight="1">
      <c r="G927" s="96"/>
    </row>
    <row r="928" ht="12.75" customHeight="1">
      <c r="G928" s="96"/>
    </row>
    <row r="929" ht="12.75" customHeight="1">
      <c r="G929" s="96"/>
    </row>
    <row r="930" ht="12.75" customHeight="1">
      <c r="G930" s="96"/>
    </row>
    <row r="931" ht="12.75" customHeight="1">
      <c r="G931" s="96"/>
    </row>
    <row r="932" ht="12.75" customHeight="1">
      <c r="G932" s="96"/>
    </row>
    <row r="933" ht="12.75" customHeight="1">
      <c r="G933" s="96"/>
    </row>
    <row r="934" ht="12.75" customHeight="1">
      <c r="G934" s="96"/>
    </row>
    <row r="935" ht="12.75" customHeight="1">
      <c r="G935" s="96"/>
    </row>
    <row r="936" ht="12.75" customHeight="1">
      <c r="G936" s="96"/>
    </row>
    <row r="937" ht="12.75" customHeight="1">
      <c r="G937" s="96"/>
    </row>
    <row r="938" ht="12.75" customHeight="1">
      <c r="G938" s="96"/>
    </row>
    <row r="939" ht="12.75" customHeight="1">
      <c r="G939" s="96"/>
    </row>
    <row r="940" ht="12.75" customHeight="1">
      <c r="G940" s="96"/>
    </row>
    <row r="941" ht="12.75" customHeight="1">
      <c r="G941" s="96"/>
    </row>
    <row r="942" ht="12.75" customHeight="1">
      <c r="G942" s="96"/>
    </row>
    <row r="943" ht="12.75" customHeight="1">
      <c r="G943" s="96"/>
    </row>
    <row r="944" ht="12.75" customHeight="1">
      <c r="G944" s="96"/>
    </row>
    <row r="945" ht="12.75" customHeight="1">
      <c r="G945" s="96"/>
    </row>
    <row r="946" ht="12.75" customHeight="1">
      <c r="G946" s="96"/>
    </row>
    <row r="947" ht="12.75" customHeight="1">
      <c r="G947" s="96"/>
    </row>
    <row r="948" ht="12.75" customHeight="1">
      <c r="G948" s="96"/>
    </row>
    <row r="949" ht="12.75" customHeight="1">
      <c r="G949" s="96"/>
    </row>
    <row r="950" ht="12.75" customHeight="1">
      <c r="G950" s="96"/>
    </row>
    <row r="951" ht="12.75" customHeight="1">
      <c r="G951" s="96"/>
    </row>
    <row r="952" ht="12.75" customHeight="1">
      <c r="G952" s="96"/>
    </row>
    <row r="953" ht="12.75" customHeight="1">
      <c r="G953" s="96"/>
    </row>
    <row r="954" ht="12.75" customHeight="1">
      <c r="G954" s="96"/>
    </row>
    <row r="955" ht="12.75" customHeight="1">
      <c r="G955" s="96"/>
    </row>
    <row r="956" ht="12.75" customHeight="1">
      <c r="G956" s="96"/>
    </row>
    <row r="957" ht="12.75" customHeight="1">
      <c r="G957" s="96"/>
    </row>
    <row r="958" ht="12.75" customHeight="1">
      <c r="G958" s="96"/>
    </row>
    <row r="959" ht="12.75" customHeight="1">
      <c r="G959" s="96"/>
    </row>
    <row r="960" ht="12.75" customHeight="1">
      <c r="G960" s="96"/>
    </row>
    <row r="961" ht="12.75" customHeight="1">
      <c r="G961" s="96"/>
    </row>
    <row r="962" ht="12.75" customHeight="1">
      <c r="G962" s="96"/>
    </row>
    <row r="963" ht="12.75" customHeight="1">
      <c r="G963" s="96"/>
    </row>
    <row r="964" ht="12.75" customHeight="1">
      <c r="G964" s="96"/>
    </row>
    <row r="965" ht="12.75" customHeight="1">
      <c r="G965" s="96"/>
    </row>
    <row r="966" ht="12.75" customHeight="1">
      <c r="G966" s="96"/>
    </row>
    <row r="967" ht="12.75" customHeight="1">
      <c r="G967" s="96"/>
    </row>
    <row r="968" ht="12.75" customHeight="1">
      <c r="G968" s="96"/>
    </row>
    <row r="969" ht="12.75" customHeight="1">
      <c r="G969" s="96"/>
    </row>
    <row r="970" ht="12.75" customHeight="1">
      <c r="G970" s="96"/>
    </row>
    <row r="971" ht="12.75" customHeight="1">
      <c r="G971" s="96"/>
    </row>
    <row r="972" ht="12.75" customHeight="1">
      <c r="G972" s="96"/>
    </row>
    <row r="973" ht="12.75" customHeight="1">
      <c r="G973" s="96"/>
    </row>
    <row r="974" ht="12.75" customHeight="1">
      <c r="G974" s="96"/>
    </row>
    <row r="975" ht="12.75" customHeight="1">
      <c r="G975" s="96"/>
    </row>
    <row r="976" ht="12.75" customHeight="1">
      <c r="G976" s="96"/>
    </row>
    <row r="977" ht="12.75" customHeight="1">
      <c r="G977" s="96"/>
    </row>
    <row r="978" ht="12.75" customHeight="1">
      <c r="G978" s="96"/>
    </row>
    <row r="979" ht="12.75" customHeight="1">
      <c r="G979" s="96"/>
    </row>
    <row r="980" ht="12.75" customHeight="1">
      <c r="G980" s="96"/>
      <c r="AO980" s="133" t="s">
        <v>6</v>
      </c>
    </row>
  </sheetData>
  <autoFilter ref="$B$5:$J$55"/>
  <mergeCells count="4">
    <mergeCell ref="D2:F4"/>
    <mergeCell ref="B58:C68"/>
    <mergeCell ref="B70:C80"/>
    <mergeCell ref="B82:C92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.57"/>
    <col customWidth="1" min="2" max="2" width="12.57"/>
    <col customWidth="1" min="3" max="3" width="10.71"/>
    <col customWidth="1" min="4" max="4" width="8.71"/>
    <col customWidth="1" min="5" max="5" width="50.71"/>
    <col customWidth="1" min="6" max="6" width="22.71"/>
    <col customWidth="1" min="7" max="8" width="14.29"/>
    <col customWidth="1" min="9" max="10" width="16.71"/>
    <col customWidth="1" min="11" max="13" width="13.86"/>
    <col customWidth="1" min="14" max="14" width="32.71"/>
    <col customWidth="1" min="15" max="15" width="22.71"/>
    <col customWidth="1" min="16" max="16" width="12.29"/>
    <col customWidth="1" min="17" max="17" width="12.71"/>
    <col customWidth="1" min="18" max="18" width="16.71"/>
  </cols>
  <sheetData>
    <row r="1" ht="7.5" customHeight="1">
      <c r="I1" s="21"/>
      <c r="J1" s="21"/>
      <c r="K1" s="21"/>
      <c r="L1" s="21"/>
      <c r="M1" s="21"/>
    </row>
    <row r="2" ht="12.75" customHeight="1">
      <c r="B2" s="134"/>
      <c r="C2" s="135"/>
      <c r="D2" s="136">
        <v>0.0</v>
      </c>
      <c r="E2" s="134" t="s">
        <v>25</v>
      </c>
      <c r="F2" s="135" t="s">
        <v>82</v>
      </c>
      <c r="G2" s="135" t="s">
        <v>83</v>
      </c>
      <c r="H2" s="135" t="s">
        <v>84</v>
      </c>
      <c r="I2" s="137" t="s">
        <v>85</v>
      </c>
      <c r="J2" s="136" t="s">
        <v>86</v>
      </c>
      <c r="K2" s="136"/>
      <c r="L2" s="134"/>
      <c r="M2" s="136">
        <v>0.0</v>
      </c>
      <c r="N2" s="135" t="s">
        <v>25</v>
      </c>
      <c r="O2" s="135" t="s">
        <v>82</v>
      </c>
      <c r="P2" s="137" t="s">
        <v>83</v>
      </c>
      <c r="Q2" s="135" t="s">
        <v>84</v>
      </c>
      <c r="R2" s="137" t="s">
        <v>85</v>
      </c>
      <c r="S2" s="136" t="s">
        <v>86</v>
      </c>
      <c r="V2" s="20" t="s">
        <v>87</v>
      </c>
    </row>
    <row r="3" ht="12.75" customHeight="1">
      <c r="B3" s="138"/>
      <c r="C3" s="136"/>
      <c r="D3" s="136">
        <v>1.0</v>
      </c>
      <c r="E3" s="138" t="str">
        <f t="shared" ref="E3:E52" si="1">INDEX($E$54:$E$1053,MATCH(F3,$G$54:$G$1053,0))</f>
        <v>, , </v>
      </c>
      <c r="F3" s="136">
        <f t="shared" ref="F3:F52" si="2">LARGE($G$54:$G$1053,D3)</f>
        <v>0</v>
      </c>
      <c r="G3" s="136">
        <f t="shared" ref="G3:G52" si="3">ROUND(F3,0)</f>
        <v>0</v>
      </c>
      <c r="H3" s="139">
        <f t="shared" ref="H3:H52" si="4">INDEX($H$54:$H$1053,MATCH(F3,$G$54:$G$1053,0))</f>
        <v>0</v>
      </c>
      <c r="I3" s="140">
        <f t="shared" ref="I3:I52" si="5">INDEX($I$54:$I$1053,MATCH(F3,$G$54:$G$1053,0))</f>
        <v>0</v>
      </c>
      <c r="J3" s="141">
        <f t="shared" ref="J3:J52" si="6">INDEX($J$54:$J$1053,MATCH(E3,$E$54:$E$1053,0))</f>
        <v>0</v>
      </c>
      <c r="K3" s="136"/>
      <c r="L3" s="138"/>
      <c r="M3" s="136">
        <v>1.0</v>
      </c>
      <c r="N3" s="136" t="str">
        <f t="shared" ref="N3:N52" si="7">INDEX($N$54:$N$153,MATCH(O3,$P$54:$P$153,0))</f>
        <v>, </v>
      </c>
      <c r="O3" s="136">
        <f t="shared" ref="O3:O52" si="8">LARGE($P$54:$P$153,M3)</f>
        <v>0</v>
      </c>
      <c r="P3" s="142">
        <f>ROUND(O3,0)</f>
        <v>0</v>
      </c>
      <c r="Q3" s="139">
        <f t="shared" ref="Q3:Q52" si="9">INDEX($Q$54:$Q$153,MATCH(O3,$P$54:$P$153,0))</f>
        <v>0</v>
      </c>
      <c r="R3" s="140" t="str">
        <f t="shared" ref="R3:R52" si="10">INDEX($R$54:$R$153,MATCH(O3,$P$54:$P$153,0))</f>
        <v>#DIV/0!</v>
      </c>
      <c r="S3" s="143">
        <f t="shared" ref="S3:S52" si="11">INDEX($S$54:$S$153,MATCH(O3,$P$54:$P$153,0))</f>
        <v>0</v>
      </c>
    </row>
    <row r="4" ht="12.75" customHeight="1">
      <c r="B4" s="138"/>
      <c r="C4" s="136"/>
      <c r="D4" s="136">
        <v>2.0</v>
      </c>
      <c r="E4" s="138" t="str">
        <f t="shared" si="1"/>
        <v>, , </v>
      </c>
      <c r="F4" s="136">
        <f t="shared" si="2"/>
        <v>0</v>
      </c>
      <c r="G4" s="136">
        <f t="shared" si="3"/>
        <v>0</v>
      </c>
      <c r="H4" s="139">
        <f t="shared" si="4"/>
        <v>0</v>
      </c>
      <c r="I4" s="140">
        <f t="shared" si="5"/>
        <v>0</v>
      </c>
      <c r="J4" s="141">
        <f t="shared" si="6"/>
        <v>0</v>
      </c>
      <c r="K4" s="136"/>
      <c r="L4" s="138"/>
      <c r="M4" s="136">
        <v>2.0</v>
      </c>
      <c r="N4" s="136" t="str">
        <f t="shared" si="7"/>
        <v>, </v>
      </c>
      <c r="O4" s="136">
        <f t="shared" si="8"/>
        <v>0</v>
      </c>
      <c r="P4" s="142">
        <f t="shared" ref="P4:P5" si="12">ROUND(O4,0)</f>
        <v>0</v>
      </c>
      <c r="Q4" s="139">
        <f t="shared" si="9"/>
        <v>0</v>
      </c>
      <c r="R4" s="140" t="str">
        <f t="shared" si="10"/>
        <v>#DIV/0!</v>
      </c>
      <c r="S4" s="143">
        <f t="shared" si="11"/>
        <v>0</v>
      </c>
      <c r="V4" s="112" t="s">
        <v>79</v>
      </c>
      <c r="W4" s="144"/>
      <c r="X4" s="114" t="str">
        <f>'1.Clusters'!B5</f>
        <v/>
      </c>
      <c r="Y4" s="115" t="s">
        <v>88</v>
      </c>
      <c r="Z4" s="115" t="s">
        <v>85</v>
      </c>
      <c r="AA4" s="116" t="s">
        <v>86</v>
      </c>
      <c r="AB4" s="116" t="s">
        <v>89</v>
      </c>
      <c r="AC4" s="145"/>
    </row>
    <row r="5" ht="12.75" customHeight="1">
      <c r="B5" s="138"/>
      <c r="C5" s="136"/>
      <c r="D5" s="136">
        <v>3.0</v>
      </c>
      <c r="E5" s="138" t="str">
        <f t="shared" si="1"/>
        <v>, , </v>
      </c>
      <c r="F5" s="136">
        <f t="shared" si="2"/>
        <v>0</v>
      </c>
      <c r="G5" s="136">
        <f t="shared" si="3"/>
        <v>0</v>
      </c>
      <c r="H5" s="139">
        <f t="shared" si="4"/>
        <v>0</v>
      </c>
      <c r="I5" s="140">
        <f t="shared" si="5"/>
        <v>0</v>
      </c>
      <c r="J5" s="141">
        <f t="shared" si="6"/>
        <v>0</v>
      </c>
      <c r="K5" s="136"/>
      <c r="L5" s="138"/>
      <c r="M5" s="136">
        <v>3.0</v>
      </c>
      <c r="N5" s="136" t="str">
        <f t="shared" si="7"/>
        <v>, </v>
      </c>
      <c r="O5" s="136">
        <f t="shared" si="8"/>
        <v>0</v>
      </c>
      <c r="P5" s="142">
        <f t="shared" si="12"/>
        <v>0</v>
      </c>
      <c r="Q5" s="139">
        <f t="shared" si="9"/>
        <v>0</v>
      </c>
      <c r="R5" s="140" t="str">
        <f t="shared" si="10"/>
        <v>#DIV/0!</v>
      </c>
      <c r="S5" s="143">
        <f t="shared" si="11"/>
        <v>0</v>
      </c>
      <c r="V5" s="146"/>
      <c r="W5" s="147"/>
      <c r="X5" s="119" t="str">
        <f>'1.Clusters'!B6</f>
        <v/>
      </c>
      <c r="Y5" s="120">
        <f>COUNTIF('2.Base de Clientes'!$C$5:$C$1004,X5)</f>
        <v>0</v>
      </c>
      <c r="Z5" s="121" t="str">
        <f t="shared" ref="Z5:Z14" si="13">Y5/SUM($Y$5:$Y$14)</f>
        <v>#DIV/0!</v>
      </c>
      <c r="AA5" s="122">
        <f>IFERROR(AVERAGEIF('2.Base de Clientes'!$C$5:$C$1004,Apoio!X5,'2.Base de Clientes'!$F$5:$F$1004),0)</f>
        <v>0</v>
      </c>
      <c r="AB5" s="123">
        <f>IFERROR(ROUND(AVERAGEIF('2.Base de Clientes'!$C$5:$C$1004,X5,'2.Base de Clientes'!$Q$5:$Q$1004),0)+ROW()/1000000000000,0)</f>
        <v>0</v>
      </c>
      <c r="AC5" s="148">
        <v>1.0</v>
      </c>
    </row>
    <row r="6" ht="12.75" customHeight="1">
      <c r="B6" s="138"/>
      <c r="C6" s="136"/>
      <c r="D6" s="136">
        <v>4.0</v>
      </c>
      <c r="E6" s="138" t="str">
        <f t="shared" si="1"/>
        <v>, , </v>
      </c>
      <c r="F6" s="136">
        <f t="shared" si="2"/>
        <v>0</v>
      </c>
      <c r="G6" s="136">
        <f t="shared" si="3"/>
        <v>0</v>
      </c>
      <c r="H6" s="139">
        <f t="shared" si="4"/>
        <v>0</v>
      </c>
      <c r="I6" s="140">
        <f t="shared" si="5"/>
        <v>0</v>
      </c>
      <c r="J6" s="141">
        <f t="shared" si="6"/>
        <v>0</v>
      </c>
      <c r="K6" s="136"/>
      <c r="L6" s="138"/>
      <c r="M6" s="136">
        <v>4.0</v>
      </c>
      <c r="N6" s="136" t="str">
        <f t="shared" si="7"/>
        <v>, </v>
      </c>
      <c r="O6" s="136">
        <f t="shared" si="8"/>
        <v>0</v>
      </c>
      <c r="P6" s="142">
        <f t="shared" ref="P6:P52" si="14">ROUND(O6,0)</f>
        <v>0</v>
      </c>
      <c r="Q6" s="139">
        <f t="shared" si="9"/>
        <v>0</v>
      </c>
      <c r="R6" s="140" t="str">
        <f t="shared" si="10"/>
        <v>#DIV/0!</v>
      </c>
      <c r="S6" s="143">
        <f t="shared" si="11"/>
        <v>0</v>
      </c>
      <c r="V6" s="146"/>
      <c r="W6" s="147"/>
      <c r="X6" s="119" t="str">
        <f>'1.Clusters'!B7</f>
        <v/>
      </c>
      <c r="Y6" s="120">
        <f>COUNTIF('2.Base de Clientes'!$C$5:$C$1004,X6)</f>
        <v>0</v>
      </c>
      <c r="Z6" s="121" t="str">
        <f t="shared" si="13"/>
        <v>#DIV/0!</v>
      </c>
      <c r="AA6" s="122">
        <f>IFERROR(AVERAGEIF('2.Base de Clientes'!$C$5:$C$1004,Apoio!X6,'2.Base de Clientes'!$F$5:$F$1004),0)</f>
        <v>0</v>
      </c>
      <c r="AB6" s="123">
        <f>IFERROR(ROUND(AVERAGEIF('2.Base de Clientes'!$C$5:$C$1004,X6,'2.Base de Clientes'!$Q$5:$Q$1004),0)+ROW()/1000000000000,0)</f>
        <v>0</v>
      </c>
      <c r="AC6" s="148">
        <v>2.0</v>
      </c>
    </row>
    <row r="7" ht="12.75" customHeight="1">
      <c r="B7" s="138"/>
      <c r="C7" s="136"/>
      <c r="D7" s="136">
        <v>5.0</v>
      </c>
      <c r="E7" s="138" t="str">
        <f t="shared" si="1"/>
        <v>, , </v>
      </c>
      <c r="F7" s="136">
        <f t="shared" si="2"/>
        <v>0</v>
      </c>
      <c r="G7" s="136">
        <f t="shared" si="3"/>
        <v>0</v>
      </c>
      <c r="H7" s="139">
        <f t="shared" si="4"/>
        <v>0</v>
      </c>
      <c r="I7" s="140">
        <f t="shared" si="5"/>
        <v>0</v>
      </c>
      <c r="J7" s="141">
        <f t="shared" si="6"/>
        <v>0</v>
      </c>
      <c r="K7" s="136"/>
      <c r="L7" s="138"/>
      <c r="M7" s="136">
        <v>5.0</v>
      </c>
      <c r="N7" s="136" t="str">
        <f t="shared" si="7"/>
        <v>, </v>
      </c>
      <c r="O7" s="136">
        <f t="shared" si="8"/>
        <v>0</v>
      </c>
      <c r="P7" s="142">
        <f t="shared" si="14"/>
        <v>0</v>
      </c>
      <c r="Q7" s="139">
        <f t="shared" si="9"/>
        <v>0</v>
      </c>
      <c r="R7" s="140" t="str">
        <f t="shared" si="10"/>
        <v>#DIV/0!</v>
      </c>
      <c r="S7" s="143">
        <f t="shared" si="11"/>
        <v>0</v>
      </c>
      <c r="V7" s="146"/>
      <c r="W7" s="147"/>
      <c r="X7" s="119" t="str">
        <f>'1.Clusters'!B8</f>
        <v/>
      </c>
      <c r="Y7" s="120">
        <f>COUNTIF('2.Base de Clientes'!$C$5:$C$1004,X7)</f>
        <v>0</v>
      </c>
      <c r="Z7" s="121" t="str">
        <f t="shared" si="13"/>
        <v>#DIV/0!</v>
      </c>
      <c r="AA7" s="122">
        <f>IFERROR(AVERAGEIF('2.Base de Clientes'!$C$5:$C$1004,Apoio!X7,'2.Base de Clientes'!$F$5:$F$1004),0)</f>
        <v>0</v>
      </c>
      <c r="AB7" s="123">
        <f>IFERROR(ROUND(AVERAGEIF('2.Base de Clientes'!$C$5:$C$1004,X7,'2.Base de Clientes'!$Q$5:$Q$1004),0)+ROW()/1000000000000,0)</f>
        <v>0</v>
      </c>
      <c r="AC7" s="148">
        <v>3.0</v>
      </c>
    </row>
    <row r="8" ht="12.75" customHeight="1">
      <c r="B8" s="138"/>
      <c r="C8" s="136"/>
      <c r="D8" s="136">
        <v>6.0</v>
      </c>
      <c r="E8" s="138" t="str">
        <f t="shared" si="1"/>
        <v>, , </v>
      </c>
      <c r="F8" s="136">
        <f t="shared" si="2"/>
        <v>0</v>
      </c>
      <c r="G8" s="136">
        <f t="shared" si="3"/>
        <v>0</v>
      </c>
      <c r="H8" s="139">
        <f t="shared" si="4"/>
        <v>0</v>
      </c>
      <c r="I8" s="140">
        <f t="shared" si="5"/>
        <v>0</v>
      </c>
      <c r="J8" s="141">
        <f t="shared" si="6"/>
        <v>0</v>
      </c>
      <c r="K8" s="136"/>
      <c r="L8" s="138"/>
      <c r="M8" s="136">
        <v>6.0</v>
      </c>
      <c r="N8" s="136" t="str">
        <f t="shared" si="7"/>
        <v>, </v>
      </c>
      <c r="O8" s="136">
        <f t="shared" si="8"/>
        <v>0</v>
      </c>
      <c r="P8" s="142">
        <f t="shared" si="14"/>
        <v>0</v>
      </c>
      <c r="Q8" s="139">
        <f t="shared" si="9"/>
        <v>0</v>
      </c>
      <c r="R8" s="140" t="str">
        <f t="shared" si="10"/>
        <v>#DIV/0!</v>
      </c>
      <c r="S8" s="143">
        <f t="shared" si="11"/>
        <v>0</v>
      </c>
      <c r="V8" s="146"/>
      <c r="W8" s="147"/>
      <c r="X8" s="119" t="str">
        <f>'1.Clusters'!B9</f>
        <v/>
      </c>
      <c r="Y8" s="120">
        <f>COUNTIF('2.Base de Clientes'!$C$5:$C$1004,X8)</f>
        <v>0</v>
      </c>
      <c r="Z8" s="121" t="str">
        <f t="shared" si="13"/>
        <v>#DIV/0!</v>
      </c>
      <c r="AA8" s="122">
        <f>IFERROR(AVERAGEIF('2.Base de Clientes'!$C$5:$C$1004,Apoio!X8,'2.Base de Clientes'!$F$5:$F$1004),0)</f>
        <v>0</v>
      </c>
      <c r="AB8" s="123">
        <f>IFERROR(ROUND(AVERAGEIF('2.Base de Clientes'!$C$5:$C$1004,X8,'2.Base de Clientes'!$Q$5:$Q$1004),0)+ROW()/1000000000000,0)</f>
        <v>0</v>
      </c>
      <c r="AC8" s="148">
        <v>4.0</v>
      </c>
    </row>
    <row r="9" ht="12.75" customHeight="1">
      <c r="B9" s="138"/>
      <c r="C9" s="136"/>
      <c r="D9" s="136">
        <v>7.0</v>
      </c>
      <c r="E9" s="138" t="str">
        <f t="shared" si="1"/>
        <v>, , </v>
      </c>
      <c r="F9" s="136">
        <f t="shared" si="2"/>
        <v>0</v>
      </c>
      <c r="G9" s="136">
        <f t="shared" si="3"/>
        <v>0</v>
      </c>
      <c r="H9" s="139">
        <f t="shared" si="4"/>
        <v>0</v>
      </c>
      <c r="I9" s="140">
        <f t="shared" si="5"/>
        <v>0</v>
      </c>
      <c r="J9" s="141">
        <f t="shared" si="6"/>
        <v>0</v>
      </c>
      <c r="K9" s="136"/>
      <c r="L9" s="138"/>
      <c r="M9" s="136">
        <v>7.0</v>
      </c>
      <c r="N9" s="136" t="str">
        <f t="shared" si="7"/>
        <v>, </v>
      </c>
      <c r="O9" s="136">
        <f t="shared" si="8"/>
        <v>0</v>
      </c>
      <c r="P9" s="142">
        <f t="shared" si="14"/>
        <v>0</v>
      </c>
      <c r="Q9" s="139">
        <f t="shared" si="9"/>
        <v>0</v>
      </c>
      <c r="R9" s="140" t="str">
        <f t="shared" si="10"/>
        <v>#DIV/0!</v>
      </c>
      <c r="S9" s="143">
        <f t="shared" si="11"/>
        <v>0</v>
      </c>
      <c r="V9" s="146"/>
      <c r="W9" s="147"/>
      <c r="X9" s="119" t="str">
        <f>'1.Clusters'!B10</f>
        <v/>
      </c>
      <c r="Y9" s="120">
        <f>COUNTIF('2.Base de Clientes'!$C$5:$C$1004,X9)</f>
        <v>0</v>
      </c>
      <c r="Z9" s="121" t="str">
        <f t="shared" si="13"/>
        <v>#DIV/0!</v>
      </c>
      <c r="AA9" s="122">
        <f>IFERROR(AVERAGEIF('2.Base de Clientes'!$C$5:$C$1004,Apoio!X9,'2.Base de Clientes'!$F$5:$F$1004),0)</f>
        <v>0</v>
      </c>
      <c r="AB9" s="123">
        <f>IFERROR(ROUND(AVERAGEIF('2.Base de Clientes'!$C$5:$C$1004,X9,'2.Base de Clientes'!$Q$5:$Q$1004),0)+ROW()/1000000000000,0)</f>
        <v>0</v>
      </c>
      <c r="AC9" s="148">
        <v>5.0</v>
      </c>
    </row>
    <row r="10" ht="12.75" customHeight="1">
      <c r="B10" s="138"/>
      <c r="C10" s="136"/>
      <c r="D10" s="136">
        <v>8.0</v>
      </c>
      <c r="E10" s="138" t="str">
        <f t="shared" si="1"/>
        <v>, , </v>
      </c>
      <c r="F10" s="136">
        <f t="shared" si="2"/>
        <v>0</v>
      </c>
      <c r="G10" s="136">
        <f t="shared" si="3"/>
        <v>0</v>
      </c>
      <c r="H10" s="139">
        <f t="shared" si="4"/>
        <v>0</v>
      </c>
      <c r="I10" s="140">
        <f t="shared" si="5"/>
        <v>0</v>
      </c>
      <c r="J10" s="141">
        <f t="shared" si="6"/>
        <v>0</v>
      </c>
      <c r="K10" s="136"/>
      <c r="L10" s="138"/>
      <c r="M10" s="136">
        <v>8.0</v>
      </c>
      <c r="N10" s="136" t="str">
        <f t="shared" si="7"/>
        <v>, </v>
      </c>
      <c r="O10" s="136">
        <f t="shared" si="8"/>
        <v>0</v>
      </c>
      <c r="P10" s="142">
        <f t="shared" si="14"/>
        <v>0</v>
      </c>
      <c r="Q10" s="139">
        <f t="shared" si="9"/>
        <v>0</v>
      </c>
      <c r="R10" s="140" t="str">
        <f t="shared" si="10"/>
        <v>#DIV/0!</v>
      </c>
      <c r="S10" s="143">
        <f t="shared" si="11"/>
        <v>0</v>
      </c>
      <c r="V10" s="146"/>
      <c r="W10" s="147"/>
      <c r="X10" s="119" t="str">
        <f>'1.Clusters'!B11</f>
        <v/>
      </c>
      <c r="Y10" s="120">
        <f>COUNTIF('2.Base de Clientes'!$C$5:$C$1004,X10)</f>
        <v>0</v>
      </c>
      <c r="Z10" s="121" t="str">
        <f t="shared" si="13"/>
        <v>#DIV/0!</v>
      </c>
      <c r="AA10" s="122">
        <f>IFERROR(AVERAGEIF('2.Base de Clientes'!$C$5:$C$1004,Apoio!X10,'2.Base de Clientes'!$F$5:$F$1004),0)</f>
        <v>0</v>
      </c>
      <c r="AB10" s="123">
        <f>IFERROR(ROUND(AVERAGEIF('2.Base de Clientes'!$C$5:$C$1004,X10,'2.Base de Clientes'!$Q$5:$Q$1004),0)+ROW()/1000000000000,0)</f>
        <v>0</v>
      </c>
      <c r="AC10" s="148">
        <v>6.0</v>
      </c>
    </row>
    <row r="11" ht="12.75" customHeight="1">
      <c r="B11" s="138"/>
      <c r="C11" s="136"/>
      <c r="D11" s="136">
        <v>9.0</v>
      </c>
      <c r="E11" s="138" t="str">
        <f t="shared" si="1"/>
        <v>, , </v>
      </c>
      <c r="F11" s="136">
        <f t="shared" si="2"/>
        <v>0</v>
      </c>
      <c r="G11" s="136">
        <f t="shared" si="3"/>
        <v>0</v>
      </c>
      <c r="H11" s="139">
        <f t="shared" si="4"/>
        <v>0</v>
      </c>
      <c r="I11" s="140">
        <f t="shared" si="5"/>
        <v>0</v>
      </c>
      <c r="J11" s="141">
        <f t="shared" si="6"/>
        <v>0</v>
      </c>
      <c r="K11" s="136"/>
      <c r="L11" s="138"/>
      <c r="M11" s="136">
        <v>9.0</v>
      </c>
      <c r="N11" s="136" t="str">
        <f t="shared" si="7"/>
        <v>, </v>
      </c>
      <c r="O11" s="136">
        <f t="shared" si="8"/>
        <v>0</v>
      </c>
      <c r="P11" s="142">
        <f t="shared" si="14"/>
        <v>0</v>
      </c>
      <c r="Q11" s="139">
        <f t="shared" si="9"/>
        <v>0</v>
      </c>
      <c r="R11" s="140" t="str">
        <f t="shared" si="10"/>
        <v>#DIV/0!</v>
      </c>
      <c r="S11" s="143">
        <f t="shared" si="11"/>
        <v>0</v>
      </c>
      <c r="V11" s="146"/>
      <c r="W11" s="147"/>
      <c r="X11" s="119" t="str">
        <f>'1.Clusters'!B12</f>
        <v/>
      </c>
      <c r="Y11" s="120">
        <f>COUNTIF('2.Base de Clientes'!$C$5:$C$1004,X11)</f>
        <v>0</v>
      </c>
      <c r="Z11" s="121" t="str">
        <f t="shared" si="13"/>
        <v>#DIV/0!</v>
      </c>
      <c r="AA11" s="122">
        <f>IFERROR(AVERAGEIF('2.Base de Clientes'!$C$5:$C$1004,Apoio!X11,'2.Base de Clientes'!$F$5:$F$1004),0)</f>
        <v>0</v>
      </c>
      <c r="AB11" s="123">
        <f>IFERROR(ROUND(AVERAGEIF('2.Base de Clientes'!$C$5:$C$1004,X11,'2.Base de Clientes'!$Q$5:$Q$1004),0)+ROW()/1000000000000,0)</f>
        <v>0</v>
      </c>
      <c r="AC11" s="148">
        <v>7.0</v>
      </c>
    </row>
    <row r="12" ht="12.75" customHeight="1">
      <c r="B12" s="138"/>
      <c r="C12" s="136"/>
      <c r="D12" s="136">
        <v>10.0</v>
      </c>
      <c r="E12" s="138" t="str">
        <f t="shared" si="1"/>
        <v>, , </v>
      </c>
      <c r="F12" s="136">
        <f t="shared" si="2"/>
        <v>0</v>
      </c>
      <c r="G12" s="136">
        <f t="shared" si="3"/>
        <v>0</v>
      </c>
      <c r="H12" s="139">
        <f t="shared" si="4"/>
        <v>0</v>
      </c>
      <c r="I12" s="140">
        <f t="shared" si="5"/>
        <v>0</v>
      </c>
      <c r="J12" s="141">
        <f t="shared" si="6"/>
        <v>0</v>
      </c>
      <c r="K12" s="136"/>
      <c r="L12" s="138"/>
      <c r="M12" s="136">
        <v>10.0</v>
      </c>
      <c r="N12" s="136" t="str">
        <f t="shared" si="7"/>
        <v>, </v>
      </c>
      <c r="O12" s="136">
        <f t="shared" si="8"/>
        <v>0</v>
      </c>
      <c r="P12" s="142">
        <f t="shared" si="14"/>
        <v>0</v>
      </c>
      <c r="Q12" s="139">
        <f t="shared" si="9"/>
        <v>0</v>
      </c>
      <c r="R12" s="140" t="str">
        <f t="shared" si="10"/>
        <v>#DIV/0!</v>
      </c>
      <c r="S12" s="143">
        <f t="shared" si="11"/>
        <v>0</v>
      </c>
      <c r="V12" s="146"/>
      <c r="W12" s="147"/>
      <c r="X12" s="119" t="str">
        <f>'1.Clusters'!B13</f>
        <v/>
      </c>
      <c r="Y12" s="120">
        <f>COUNTIF('2.Base de Clientes'!$C$5:$C$1004,X12)</f>
        <v>0</v>
      </c>
      <c r="Z12" s="121" t="str">
        <f t="shared" si="13"/>
        <v>#DIV/0!</v>
      </c>
      <c r="AA12" s="122">
        <f>IFERROR(AVERAGEIF('2.Base de Clientes'!$C$5:$C$1004,Apoio!X12,'2.Base de Clientes'!$F$5:$F$1004),0)</f>
        <v>0</v>
      </c>
      <c r="AB12" s="123">
        <f>IFERROR(ROUND(AVERAGEIF('2.Base de Clientes'!$C$5:$C$1004,X12,'2.Base de Clientes'!$Q$5:$Q$1004),0)+ROW()/1000000000000,0)</f>
        <v>0</v>
      </c>
      <c r="AC12" s="148">
        <v>8.0</v>
      </c>
    </row>
    <row r="13" ht="12.75" customHeight="1">
      <c r="B13" s="138"/>
      <c r="C13" s="136"/>
      <c r="D13" s="136">
        <v>11.0</v>
      </c>
      <c r="E13" s="138" t="str">
        <f t="shared" si="1"/>
        <v>, , </v>
      </c>
      <c r="F13" s="136">
        <f t="shared" si="2"/>
        <v>0</v>
      </c>
      <c r="G13" s="136">
        <f t="shared" si="3"/>
        <v>0</v>
      </c>
      <c r="H13" s="139">
        <f t="shared" si="4"/>
        <v>0</v>
      </c>
      <c r="I13" s="140">
        <f t="shared" si="5"/>
        <v>0</v>
      </c>
      <c r="J13" s="141">
        <f t="shared" si="6"/>
        <v>0</v>
      </c>
      <c r="K13" s="136"/>
      <c r="L13" s="138"/>
      <c r="M13" s="136">
        <v>11.0</v>
      </c>
      <c r="N13" s="136" t="str">
        <f t="shared" si="7"/>
        <v>, </v>
      </c>
      <c r="O13" s="136">
        <f t="shared" si="8"/>
        <v>0</v>
      </c>
      <c r="P13" s="142">
        <f t="shared" si="14"/>
        <v>0</v>
      </c>
      <c r="Q13" s="139">
        <f t="shared" si="9"/>
        <v>0</v>
      </c>
      <c r="R13" s="140" t="str">
        <f t="shared" si="10"/>
        <v>#DIV/0!</v>
      </c>
      <c r="S13" s="143">
        <f t="shared" si="11"/>
        <v>0</v>
      </c>
      <c r="V13" s="47"/>
      <c r="X13" s="119" t="str">
        <f>'1.Clusters'!B14</f>
        <v/>
      </c>
      <c r="Y13" s="120">
        <f>COUNTIF('2.Base de Clientes'!$C$5:$C$1004,X13)</f>
        <v>0</v>
      </c>
      <c r="Z13" s="121" t="str">
        <f t="shared" si="13"/>
        <v>#DIV/0!</v>
      </c>
      <c r="AA13" s="122">
        <f>IFERROR(AVERAGEIF('2.Base de Clientes'!$C$5:$C$1004,Apoio!X13,'2.Base de Clientes'!$F$5:$F$1004),0)</f>
        <v>0</v>
      </c>
      <c r="AB13" s="123">
        <f>IFERROR(ROUND(AVERAGEIF('2.Base de Clientes'!$C$5:$C$1004,X13,'2.Base de Clientes'!$Q$5:$Q$1004),0)+ROW()/1000000000000,0)</f>
        <v>0</v>
      </c>
      <c r="AC13" s="148">
        <v>9.0</v>
      </c>
    </row>
    <row r="14" ht="12.75" customHeight="1">
      <c r="B14" s="138"/>
      <c r="C14" s="136"/>
      <c r="D14" s="136">
        <v>12.0</v>
      </c>
      <c r="E14" s="138" t="str">
        <f t="shared" si="1"/>
        <v>, , </v>
      </c>
      <c r="F14" s="136">
        <f t="shared" si="2"/>
        <v>0</v>
      </c>
      <c r="G14" s="136">
        <f t="shared" si="3"/>
        <v>0</v>
      </c>
      <c r="H14" s="139">
        <f t="shared" si="4"/>
        <v>0</v>
      </c>
      <c r="I14" s="140">
        <f t="shared" si="5"/>
        <v>0</v>
      </c>
      <c r="J14" s="141">
        <f t="shared" si="6"/>
        <v>0</v>
      </c>
      <c r="K14" s="136"/>
      <c r="L14" s="138"/>
      <c r="M14" s="136">
        <v>12.0</v>
      </c>
      <c r="N14" s="136" t="str">
        <f t="shared" si="7"/>
        <v>, </v>
      </c>
      <c r="O14" s="136">
        <f t="shared" si="8"/>
        <v>0</v>
      </c>
      <c r="P14" s="142">
        <f t="shared" si="14"/>
        <v>0</v>
      </c>
      <c r="Q14" s="139">
        <f t="shared" si="9"/>
        <v>0</v>
      </c>
      <c r="R14" s="140" t="str">
        <f t="shared" si="10"/>
        <v>#DIV/0!</v>
      </c>
      <c r="S14" s="143">
        <f t="shared" si="11"/>
        <v>0</v>
      </c>
      <c r="V14" s="47"/>
      <c r="X14" s="119" t="str">
        <f>'1.Clusters'!B15</f>
        <v/>
      </c>
      <c r="Y14" s="120">
        <f>COUNTIF('2.Base de Clientes'!$C$5:$C$1004,X14)</f>
        <v>0</v>
      </c>
      <c r="Z14" s="121" t="str">
        <f t="shared" si="13"/>
        <v>#DIV/0!</v>
      </c>
      <c r="AA14" s="122">
        <f>IFERROR(AVERAGEIF('2.Base de Clientes'!$C$5:$C$1004,Apoio!X14,'2.Base de Clientes'!$F$5:$F$1004),0)</f>
        <v>0</v>
      </c>
      <c r="AB14" s="123">
        <f>IFERROR(ROUND(AVERAGEIF('2.Base de Clientes'!$C$5:$C$1004,X14,'2.Base de Clientes'!$Q$5:$Q$1004),0)+ROW()/1000000000000,0)</f>
        <v>0</v>
      </c>
      <c r="AC14" s="148">
        <v>10.0</v>
      </c>
    </row>
    <row r="15" ht="12.75" customHeight="1">
      <c r="B15" s="138"/>
      <c r="C15" s="136"/>
      <c r="D15" s="136">
        <v>13.0</v>
      </c>
      <c r="E15" s="138" t="str">
        <f t="shared" si="1"/>
        <v>, , </v>
      </c>
      <c r="F15" s="136">
        <f t="shared" si="2"/>
        <v>0</v>
      </c>
      <c r="G15" s="136">
        <f t="shared" si="3"/>
        <v>0</v>
      </c>
      <c r="H15" s="139">
        <f t="shared" si="4"/>
        <v>0</v>
      </c>
      <c r="I15" s="140">
        <f t="shared" si="5"/>
        <v>0</v>
      </c>
      <c r="J15" s="141">
        <f t="shared" si="6"/>
        <v>0</v>
      </c>
      <c r="K15" s="136"/>
      <c r="L15" s="138"/>
      <c r="M15" s="136">
        <v>13.0</v>
      </c>
      <c r="N15" s="136" t="str">
        <f t="shared" si="7"/>
        <v>, </v>
      </c>
      <c r="O15" s="136">
        <f t="shared" si="8"/>
        <v>0</v>
      </c>
      <c r="P15" s="142">
        <f t="shared" si="14"/>
        <v>0</v>
      </c>
      <c r="Q15" s="139">
        <f t="shared" si="9"/>
        <v>0</v>
      </c>
      <c r="R15" s="140" t="str">
        <f t="shared" si="10"/>
        <v>#DIV/0!</v>
      </c>
      <c r="S15" s="143">
        <f t="shared" si="11"/>
        <v>0</v>
      </c>
      <c r="AC15" s="145"/>
    </row>
    <row r="16" ht="12.75" customHeight="1">
      <c r="B16" s="138"/>
      <c r="C16" s="136"/>
      <c r="D16" s="136">
        <v>14.0</v>
      </c>
      <c r="E16" s="138" t="str">
        <f t="shared" si="1"/>
        <v>, , </v>
      </c>
      <c r="F16" s="136">
        <f t="shared" si="2"/>
        <v>0</v>
      </c>
      <c r="G16" s="136">
        <f t="shared" si="3"/>
        <v>0</v>
      </c>
      <c r="H16" s="139">
        <f t="shared" si="4"/>
        <v>0</v>
      </c>
      <c r="I16" s="140">
        <f t="shared" si="5"/>
        <v>0</v>
      </c>
      <c r="J16" s="141">
        <f t="shared" si="6"/>
        <v>0</v>
      </c>
      <c r="K16" s="136"/>
      <c r="L16" s="138"/>
      <c r="M16" s="136">
        <v>14.0</v>
      </c>
      <c r="N16" s="136" t="str">
        <f t="shared" si="7"/>
        <v>, </v>
      </c>
      <c r="O16" s="136">
        <f t="shared" si="8"/>
        <v>0</v>
      </c>
      <c r="P16" s="142">
        <f t="shared" si="14"/>
        <v>0</v>
      </c>
      <c r="Q16" s="139">
        <f t="shared" si="9"/>
        <v>0</v>
      </c>
      <c r="R16" s="140" t="str">
        <f t="shared" si="10"/>
        <v>#DIV/0!</v>
      </c>
      <c r="S16" s="143">
        <f t="shared" si="11"/>
        <v>0</v>
      </c>
      <c r="V16" s="112" t="s">
        <v>80</v>
      </c>
      <c r="W16" s="144"/>
      <c r="X16" s="114" t="str">
        <f>'1.Clusters'!E5</f>
        <v/>
      </c>
      <c r="Y16" s="115" t="s">
        <v>88</v>
      </c>
      <c r="Z16" s="115" t="s">
        <v>85</v>
      </c>
      <c r="AA16" s="116" t="s">
        <v>86</v>
      </c>
      <c r="AB16" s="149" t="s">
        <v>89</v>
      </c>
    </row>
    <row r="17" ht="12.75" customHeight="1">
      <c r="B17" s="138"/>
      <c r="C17" s="136"/>
      <c r="D17" s="136">
        <v>15.0</v>
      </c>
      <c r="E17" s="138" t="str">
        <f t="shared" si="1"/>
        <v>, , </v>
      </c>
      <c r="F17" s="136">
        <f t="shared" si="2"/>
        <v>0</v>
      </c>
      <c r="G17" s="136">
        <f t="shared" si="3"/>
        <v>0</v>
      </c>
      <c r="H17" s="139">
        <f t="shared" si="4"/>
        <v>0</v>
      </c>
      <c r="I17" s="140">
        <f t="shared" si="5"/>
        <v>0</v>
      </c>
      <c r="J17" s="141">
        <f t="shared" si="6"/>
        <v>0</v>
      </c>
      <c r="K17" s="136"/>
      <c r="L17" s="138"/>
      <c r="M17" s="136">
        <v>15.0</v>
      </c>
      <c r="N17" s="136" t="str">
        <f t="shared" si="7"/>
        <v>, </v>
      </c>
      <c r="O17" s="136">
        <f t="shared" si="8"/>
        <v>0</v>
      </c>
      <c r="P17" s="142">
        <f t="shared" si="14"/>
        <v>0</v>
      </c>
      <c r="Q17" s="139">
        <f t="shared" si="9"/>
        <v>0</v>
      </c>
      <c r="R17" s="140" t="str">
        <f t="shared" si="10"/>
        <v>#DIV/0!</v>
      </c>
      <c r="S17" s="143">
        <f t="shared" si="11"/>
        <v>0</v>
      </c>
      <c r="V17" s="146"/>
      <c r="W17" s="147"/>
      <c r="X17" s="119" t="str">
        <f>'1.Clusters'!E6</f>
        <v/>
      </c>
      <c r="Y17" s="120">
        <f>COUNTIF('2.Base de Clientes'!$D$5:$D$1004,X17)</f>
        <v>0</v>
      </c>
      <c r="Z17" s="121" t="str">
        <f t="shared" ref="Z17:Z26" si="15">Y17/SUM($Y$5:$Y$14)</f>
        <v>#DIV/0!</v>
      </c>
      <c r="AA17" s="122">
        <f>IFERROR(AVERAGEIF('2.Base de Clientes'!$D$5:$D$1004,X17,'2.Base de Clientes'!$F$5:$F$1004),0)</f>
        <v>0</v>
      </c>
      <c r="AB17" s="123">
        <f>IFERROR(ROUND(AVERAGEIF('2.Base de Clientes'!$D$5:$D$1004,X17,'2.Base de Clientes'!$Q$5:$Q$1004),0)+ROW()/1000000000000,0)</f>
        <v>0</v>
      </c>
      <c r="AC17" s="148">
        <v>1.0</v>
      </c>
    </row>
    <row r="18" ht="12.75" customHeight="1">
      <c r="B18" s="138"/>
      <c r="C18" s="136"/>
      <c r="D18" s="136">
        <v>16.0</v>
      </c>
      <c r="E18" s="138" t="str">
        <f t="shared" si="1"/>
        <v>, , </v>
      </c>
      <c r="F18" s="136">
        <f t="shared" si="2"/>
        <v>0</v>
      </c>
      <c r="G18" s="136">
        <f t="shared" si="3"/>
        <v>0</v>
      </c>
      <c r="H18" s="139">
        <f t="shared" si="4"/>
        <v>0</v>
      </c>
      <c r="I18" s="140">
        <f t="shared" si="5"/>
        <v>0</v>
      </c>
      <c r="J18" s="141">
        <f t="shared" si="6"/>
        <v>0</v>
      </c>
      <c r="K18" s="136"/>
      <c r="L18" s="138"/>
      <c r="M18" s="136">
        <v>16.0</v>
      </c>
      <c r="N18" s="136" t="str">
        <f t="shared" si="7"/>
        <v>, </v>
      </c>
      <c r="O18" s="136">
        <f t="shared" si="8"/>
        <v>0</v>
      </c>
      <c r="P18" s="142">
        <f t="shared" si="14"/>
        <v>0</v>
      </c>
      <c r="Q18" s="139">
        <f t="shared" si="9"/>
        <v>0</v>
      </c>
      <c r="R18" s="140" t="str">
        <f t="shared" si="10"/>
        <v>#DIV/0!</v>
      </c>
      <c r="S18" s="143">
        <f t="shared" si="11"/>
        <v>0</v>
      </c>
      <c r="V18" s="146"/>
      <c r="W18" s="147"/>
      <c r="X18" s="119" t="str">
        <f>'1.Clusters'!E7</f>
        <v/>
      </c>
      <c r="Y18" s="120">
        <f>COUNTIF('2.Base de Clientes'!$D$5:$D$1004,X18)</f>
        <v>0</v>
      </c>
      <c r="Z18" s="121" t="str">
        <f t="shared" si="15"/>
        <v>#DIV/0!</v>
      </c>
      <c r="AA18" s="122">
        <f>IFERROR(AVERAGEIF('2.Base de Clientes'!$D$5:$D$1004,X18,'2.Base de Clientes'!$F$5:$F$1004),0)</f>
        <v>0</v>
      </c>
      <c r="AB18" s="123">
        <f>IFERROR(ROUND(AVERAGEIF('2.Base de Clientes'!$D$5:$D$1004,X18,'2.Base de Clientes'!$Q$5:$Q$1004),0)+ROW()/1000000000000,0)</f>
        <v>0</v>
      </c>
      <c r="AC18" s="148">
        <v>2.0</v>
      </c>
    </row>
    <row r="19" ht="12.75" customHeight="1">
      <c r="B19" s="138"/>
      <c r="C19" s="136"/>
      <c r="D19" s="136">
        <v>17.0</v>
      </c>
      <c r="E19" s="138" t="str">
        <f t="shared" si="1"/>
        <v>, , </v>
      </c>
      <c r="F19" s="136">
        <f t="shared" si="2"/>
        <v>0</v>
      </c>
      <c r="G19" s="136">
        <f t="shared" si="3"/>
        <v>0</v>
      </c>
      <c r="H19" s="139">
        <f t="shared" si="4"/>
        <v>0</v>
      </c>
      <c r="I19" s="140">
        <f t="shared" si="5"/>
        <v>0</v>
      </c>
      <c r="J19" s="141">
        <f t="shared" si="6"/>
        <v>0</v>
      </c>
      <c r="K19" s="136"/>
      <c r="L19" s="138"/>
      <c r="M19" s="136">
        <v>17.0</v>
      </c>
      <c r="N19" s="136" t="str">
        <f t="shared" si="7"/>
        <v>, </v>
      </c>
      <c r="O19" s="136">
        <f t="shared" si="8"/>
        <v>0</v>
      </c>
      <c r="P19" s="142">
        <f t="shared" si="14"/>
        <v>0</v>
      </c>
      <c r="Q19" s="139">
        <f t="shared" si="9"/>
        <v>0</v>
      </c>
      <c r="R19" s="140" t="str">
        <f t="shared" si="10"/>
        <v>#DIV/0!</v>
      </c>
      <c r="S19" s="143">
        <f t="shared" si="11"/>
        <v>0</v>
      </c>
      <c r="V19" s="146"/>
      <c r="W19" s="147"/>
      <c r="X19" s="119" t="str">
        <f>'1.Clusters'!E8</f>
        <v/>
      </c>
      <c r="Y19" s="120">
        <f>COUNTIF('2.Base de Clientes'!$D$5:$D$1004,X19)</f>
        <v>0</v>
      </c>
      <c r="Z19" s="121" t="str">
        <f t="shared" si="15"/>
        <v>#DIV/0!</v>
      </c>
      <c r="AA19" s="122">
        <f>IFERROR(AVERAGEIF('2.Base de Clientes'!$D$5:$D$1004,X19,'2.Base de Clientes'!$F$5:$F$1004),0)</f>
        <v>0</v>
      </c>
      <c r="AB19" s="123">
        <f>IFERROR(ROUND(AVERAGEIF('2.Base de Clientes'!$D$5:$D$1004,X19,'2.Base de Clientes'!$Q$5:$Q$1004),0)+ROW()/1000000000000,0)</f>
        <v>0</v>
      </c>
      <c r="AC19" s="148">
        <v>3.0</v>
      </c>
    </row>
    <row r="20" ht="12.75" customHeight="1">
      <c r="B20" s="138"/>
      <c r="C20" s="136"/>
      <c r="D20" s="136">
        <v>18.0</v>
      </c>
      <c r="E20" s="138" t="str">
        <f t="shared" si="1"/>
        <v>, , </v>
      </c>
      <c r="F20" s="136">
        <f t="shared" si="2"/>
        <v>0</v>
      </c>
      <c r="G20" s="136">
        <f t="shared" si="3"/>
        <v>0</v>
      </c>
      <c r="H20" s="139">
        <f t="shared" si="4"/>
        <v>0</v>
      </c>
      <c r="I20" s="140">
        <f t="shared" si="5"/>
        <v>0</v>
      </c>
      <c r="J20" s="141">
        <f t="shared" si="6"/>
        <v>0</v>
      </c>
      <c r="K20" s="136"/>
      <c r="L20" s="138"/>
      <c r="M20" s="136">
        <v>18.0</v>
      </c>
      <c r="N20" s="136" t="str">
        <f t="shared" si="7"/>
        <v>, </v>
      </c>
      <c r="O20" s="136">
        <f t="shared" si="8"/>
        <v>0</v>
      </c>
      <c r="P20" s="142">
        <f t="shared" si="14"/>
        <v>0</v>
      </c>
      <c r="Q20" s="139">
        <f t="shared" si="9"/>
        <v>0</v>
      </c>
      <c r="R20" s="140" t="str">
        <f t="shared" si="10"/>
        <v>#DIV/0!</v>
      </c>
      <c r="S20" s="143">
        <f t="shared" si="11"/>
        <v>0</v>
      </c>
      <c r="V20" s="146"/>
      <c r="W20" s="147"/>
      <c r="X20" s="119" t="str">
        <f>'1.Clusters'!E9</f>
        <v/>
      </c>
      <c r="Y20" s="120">
        <f>COUNTIF('2.Base de Clientes'!$D$5:$D$1004,X20)</f>
        <v>0</v>
      </c>
      <c r="Z20" s="121" t="str">
        <f t="shared" si="15"/>
        <v>#DIV/0!</v>
      </c>
      <c r="AA20" s="122">
        <f>IFERROR(AVERAGEIF('2.Base de Clientes'!$D$5:$D$1004,X20,'2.Base de Clientes'!$F$5:$F$1004),0)</f>
        <v>0</v>
      </c>
      <c r="AB20" s="123">
        <f>IFERROR(ROUND(AVERAGEIF('2.Base de Clientes'!$D$5:$D$1004,X20,'2.Base de Clientes'!$Q$5:$Q$1004),0)+ROW()/1000000000000,0)</f>
        <v>0</v>
      </c>
      <c r="AC20" s="148">
        <v>4.0</v>
      </c>
    </row>
    <row r="21" ht="12.75" customHeight="1">
      <c r="B21" s="138"/>
      <c r="C21" s="136"/>
      <c r="D21" s="136">
        <v>19.0</v>
      </c>
      <c r="E21" s="138" t="str">
        <f t="shared" si="1"/>
        <v>, , </v>
      </c>
      <c r="F21" s="136">
        <f t="shared" si="2"/>
        <v>0</v>
      </c>
      <c r="G21" s="136">
        <f t="shared" si="3"/>
        <v>0</v>
      </c>
      <c r="H21" s="139">
        <f t="shared" si="4"/>
        <v>0</v>
      </c>
      <c r="I21" s="140">
        <f t="shared" si="5"/>
        <v>0</v>
      </c>
      <c r="J21" s="141">
        <f t="shared" si="6"/>
        <v>0</v>
      </c>
      <c r="K21" s="136"/>
      <c r="L21" s="138"/>
      <c r="M21" s="136">
        <v>19.0</v>
      </c>
      <c r="N21" s="136" t="str">
        <f t="shared" si="7"/>
        <v>, </v>
      </c>
      <c r="O21" s="136">
        <f t="shared" si="8"/>
        <v>0</v>
      </c>
      <c r="P21" s="142">
        <f t="shared" si="14"/>
        <v>0</v>
      </c>
      <c r="Q21" s="139">
        <f t="shared" si="9"/>
        <v>0</v>
      </c>
      <c r="R21" s="140" t="str">
        <f t="shared" si="10"/>
        <v>#DIV/0!</v>
      </c>
      <c r="S21" s="143">
        <f t="shared" si="11"/>
        <v>0</v>
      </c>
      <c r="V21" s="146"/>
      <c r="W21" s="147"/>
      <c r="X21" s="119" t="str">
        <f>'1.Clusters'!E10</f>
        <v/>
      </c>
      <c r="Y21" s="120">
        <f>COUNTIF('2.Base de Clientes'!$D$5:$D$1004,X21)</f>
        <v>0</v>
      </c>
      <c r="Z21" s="121" t="str">
        <f t="shared" si="15"/>
        <v>#DIV/0!</v>
      </c>
      <c r="AA21" s="122">
        <f>IFERROR(AVERAGEIF('2.Base de Clientes'!$D$5:$D$1004,X21,'2.Base de Clientes'!$F$5:$F$1004),0)</f>
        <v>0</v>
      </c>
      <c r="AB21" s="123">
        <f>IFERROR(ROUND(AVERAGEIF('2.Base de Clientes'!$D$5:$D$1004,X21,'2.Base de Clientes'!$Q$5:$Q$1004),0)+ROW()/1000000000000,0)</f>
        <v>0</v>
      </c>
      <c r="AC21" s="148">
        <v>5.0</v>
      </c>
    </row>
    <row r="22" ht="12.75" customHeight="1">
      <c r="B22" s="138"/>
      <c r="C22" s="136"/>
      <c r="D22" s="136">
        <v>20.0</v>
      </c>
      <c r="E22" s="138" t="str">
        <f t="shared" si="1"/>
        <v>, , </v>
      </c>
      <c r="F22" s="136">
        <f t="shared" si="2"/>
        <v>0</v>
      </c>
      <c r="G22" s="136">
        <f t="shared" si="3"/>
        <v>0</v>
      </c>
      <c r="H22" s="139">
        <f t="shared" si="4"/>
        <v>0</v>
      </c>
      <c r="I22" s="140">
        <f t="shared" si="5"/>
        <v>0</v>
      </c>
      <c r="J22" s="141">
        <f t="shared" si="6"/>
        <v>0</v>
      </c>
      <c r="K22" s="136"/>
      <c r="L22" s="138"/>
      <c r="M22" s="136">
        <v>20.0</v>
      </c>
      <c r="N22" s="136" t="str">
        <f t="shared" si="7"/>
        <v>, </v>
      </c>
      <c r="O22" s="136">
        <f t="shared" si="8"/>
        <v>0</v>
      </c>
      <c r="P22" s="142">
        <f t="shared" si="14"/>
        <v>0</v>
      </c>
      <c r="Q22" s="139">
        <f t="shared" si="9"/>
        <v>0</v>
      </c>
      <c r="R22" s="140" t="str">
        <f t="shared" si="10"/>
        <v>#DIV/0!</v>
      </c>
      <c r="S22" s="143">
        <f t="shared" si="11"/>
        <v>0</v>
      </c>
      <c r="V22" s="146"/>
      <c r="W22" s="147"/>
      <c r="X22" s="119" t="str">
        <f>'1.Clusters'!E11</f>
        <v/>
      </c>
      <c r="Y22" s="120">
        <f>COUNTIF('2.Base de Clientes'!$D$5:$D$1004,X22)</f>
        <v>0</v>
      </c>
      <c r="Z22" s="121" t="str">
        <f t="shared" si="15"/>
        <v>#DIV/0!</v>
      </c>
      <c r="AA22" s="122">
        <f>IFERROR(AVERAGEIF('2.Base de Clientes'!$D$5:$D$1004,X22,'2.Base de Clientes'!$F$5:$F$1004),0)</f>
        <v>0</v>
      </c>
      <c r="AB22" s="123">
        <f>IFERROR(ROUND(AVERAGEIF('2.Base de Clientes'!$D$5:$D$1004,X22,'2.Base de Clientes'!$Q$5:$Q$1004),0)+ROW()/1000000000000,0)</f>
        <v>0</v>
      </c>
      <c r="AC22" s="148">
        <v>6.0</v>
      </c>
    </row>
    <row r="23" ht="12.75" customHeight="1">
      <c r="B23" s="138"/>
      <c r="C23" s="136"/>
      <c r="D23" s="136">
        <v>21.0</v>
      </c>
      <c r="E23" s="138" t="str">
        <f t="shared" si="1"/>
        <v>, , </v>
      </c>
      <c r="F23" s="136">
        <f t="shared" si="2"/>
        <v>0</v>
      </c>
      <c r="G23" s="136">
        <f t="shared" si="3"/>
        <v>0</v>
      </c>
      <c r="H23" s="139">
        <f t="shared" si="4"/>
        <v>0</v>
      </c>
      <c r="I23" s="140">
        <f t="shared" si="5"/>
        <v>0</v>
      </c>
      <c r="J23" s="141">
        <f t="shared" si="6"/>
        <v>0</v>
      </c>
      <c r="K23" s="136"/>
      <c r="L23" s="138"/>
      <c r="M23" s="136">
        <v>21.0</v>
      </c>
      <c r="N23" s="136" t="str">
        <f t="shared" si="7"/>
        <v>, </v>
      </c>
      <c r="O23" s="136">
        <f t="shared" si="8"/>
        <v>0</v>
      </c>
      <c r="P23" s="142">
        <f t="shared" si="14"/>
        <v>0</v>
      </c>
      <c r="Q23" s="139">
        <f t="shared" si="9"/>
        <v>0</v>
      </c>
      <c r="R23" s="140" t="str">
        <f t="shared" si="10"/>
        <v>#DIV/0!</v>
      </c>
      <c r="S23" s="143">
        <f t="shared" si="11"/>
        <v>0</v>
      </c>
      <c r="V23" s="146"/>
      <c r="W23" s="147"/>
      <c r="X23" s="119" t="str">
        <f>'1.Clusters'!E12</f>
        <v/>
      </c>
      <c r="Y23" s="120">
        <f>COUNTIF('2.Base de Clientes'!$D$5:$D$1004,X23)</f>
        <v>0</v>
      </c>
      <c r="Z23" s="121" t="str">
        <f t="shared" si="15"/>
        <v>#DIV/0!</v>
      </c>
      <c r="AA23" s="122">
        <f>IFERROR(AVERAGEIF('2.Base de Clientes'!$D$5:$D$1004,X23,'2.Base de Clientes'!$F$5:$F$1004),0)</f>
        <v>0</v>
      </c>
      <c r="AB23" s="123">
        <f>IFERROR(ROUND(AVERAGEIF('2.Base de Clientes'!$D$5:$D$1004,X23,'2.Base de Clientes'!$Q$5:$Q$1004),0)+ROW()/1000000000000,0)</f>
        <v>0</v>
      </c>
      <c r="AC23" s="148">
        <v>7.0</v>
      </c>
    </row>
    <row r="24" ht="12.75" customHeight="1">
      <c r="B24" s="138"/>
      <c r="C24" s="136"/>
      <c r="D24" s="136">
        <v>22.0</v>
      </c>
      <c r="E24" s="138" t="str">
        <f t="shared" si="1"/>
        <v>, , </v>
      </c>
      <c r="F24" s="136">
        <f t="shared" si="2"/>
        <v>0</v>
      </c>
      <c r="G24" s="136">
        <f t="shared" si="3"/>
        <v>0</v>
      </c>
      <c r="H24" s="139">
        <f t="shared" si="4"/>
        <v>0</v>
      </c>
      <c r="I24" s="140">
        <f t="shared" si="5"/>
        <v>0</v>
      </c>
      <c r="J24" s="141">
        <f t="shared" si="6"/>
        <v>0</v>
      </c>
      <c r="K24" s="136"/>
      <c r="L24" s="138"/>
      <c r="M24" s="136">
        <v>22.0</v>
      </c>
      <c r="N24" s="136" t="str">
        <f t="shared" si="7"/>
        <v>, </v>
      </c>
      <c r="O24" s="136">
        <f t="shared" si="8"/>
        <v>0</v>
      </c>
      <c r="P24" s="142">
        <f t="shared" si="14"/>
        <v>0</v>
      </c>
      <c r="Q24" s="139">
        <f t="shared" si="9"/>
        <v>0</v>
      </c>
      <c r="R24" s="140" t="str">
        <f t="shared" si="10"/>
        <v>#DIV/0!</v>
      </c>
      <c r="S24" s="143">
        <f t="shared" si="11"/>
        <v>0</v>
      </c>
      <c r="V24" s="146"/>
      <c r="W24" s="147"/>
      <c r="X24" s="119" t="str">
        <f>'1.Clusters'!E13</f>
        <v/>
      </c>
      <c r="Y24" s="120">
        <f>COUNTIF('2.Base de Clientes'!$D$5:$D$1004,X24)</f>
        <v>0</v>
      </c>
      <c r="Z24" s="121" t="str">
        <f t="shared" si="15"/>
        <v>#DIV/0!</v>
      </c>
      <c r="AA24" s="122">
        <f>IFERROR(AVERAGEIF('2.Base de Clientes'!$D$5:$D$1004,X24,'2.Base de Clientes'!$F$5:$F$1004),0)</f>
        <v>0</v>
      </c>
      <c r="AB24" s="123">
        <f>IFERROR(ROUND(AVERAGEIF('2.Base de Clientes'!$D$5:$D$1004,X24,'2.Base de Clientes'!$Q$5:$Q$1004),0)+ROW()/1000000000000,0)</f>
        <v>0</v>
      </c>
      <c r="AC24" s="148">
        <v>8.0</v>
      </c>
    </row>
    <row r="25" ht="12.75" customHeight="1">
      <c r="B25" s="138"/>
      <c r="C25" s="136"/>
      <c r="D25" s="136">
        <v>23.0</v>
      </c>
      <c r="E25" s="138" t="str">
        <f t="shared" si="1"/>
        <v>, , </v>
      </c>
      <c r="F25" s="136">
        <f t="shared" si="2"/>
        <v>0</v>
      </c>
      <c r="G25" s="136">
        <f t="shared" si="3"/>
        <v>0</v>
      </c>
      <c r="H25" s="139">
        <f t="shared" si="4"/>
        <v>0</v>
      </c>
      <c r="I25" s="140">
        <f t="shared" si="5"/>
        <v>0</v>
      </c>
      <c r="J25" s="141">
        <f t="shared" si="6"/>
        <v>0</v>
      </c>
      <c r="K25" s="136"/>
      <c r="L25" s="138"/>
      <c r="M25" s="136">
        <v>23.0</v>
      </c>
      <c r="N25" s="136" t="str">
        <f t="shared" si="7"/>
        <v>, </v>
      </c>
      <c r="O25" s="136">
        <f t="shared" si="8"/>
        <v>0</v>
      </c>
      <c r="P25" s="142">
        <f t="shared" si="14"/>
        <v>0</v>
      </c>
      <c r="Q25" s="139">
        <f t="shared" si="9"/>
        <v>0</v>
      </c>
      <c r="R25" s="140" t="str">
        <f t="shared" si="10"/>
        <v>#DIV/0!</v>
      </c>
      <c r="S25" s="143">
        <f t="shared" si="11"/>
        <v>0</v>
      </c>
      <c r="V25" s="150"/>
      <c r="W25" s="151"/>
      <c r="X25" s="126" t="str">
        <f>'1.Clusters'!E14</f>
        <v/>
      </c>
      <c r="Y25" s="127">
        <f>COUNTIF('2.Base de Clientes'!$D$5:$D$1004,X25)</f>
        <v>0</v>
      </c>
      <c r="Z25" s="128" t="str">
        <f t="shared" si="15"/>
        <v>#DIV/0!</v>
      </c>
      <c r="AA25" s="129">
        <f>IFERROR(AVERAGEIF('2.Base de Clientes'!$D$5:$D$1004,X25,'2.Base de Clientes'!$F$5:$F$1004),0)</f>
        <v>0</v>
      </c>
      <c r="AB25" s="130">
        <f>IFERROR(ROUND(AVERAGEIF('2.Base de Clientes'!$D$5:$D$1004,X25,'2.Base de Clientes'!$Q$5:$Q$1004),0)+ROW()/1000000000000,0)</f>
        <v>0</v>
      </c>
      <c r="AC25" s="148">
        <v>9.0</v>
      </c>
    </row>
    <row r="26" ht="12.75" customHeight="1">
      <c r="B26" s="138"/>
      <c r="C26" s="136"/>
      <c r="D26" s="136">
        <v>24.0</v>
      </c>
      <c r="E26" s="138" t="str">
        <f t="shared" si="1"/>
        <v>, , </v>
      </c>
      <c r="F26" s="136">
        <f t="shared" si="2"/>
        <v>0</v>
      </c>
      <c r="G26" s="136">
        <f t="shared" si="3"/>
        <v>0</v>
      </c>
      <c r="H26" s="139">
        <f t="shared" si="4"/>
        <v>0</v>
      </c>
      <c r="I26" s="140">
        <f t="shared" si="5"/>
        <v>0</v>
      </c>
      <c r="J26" s="141">
        <f t="shared" si="6"/>
        <v>0</v>
      </c>
      <c r="K26" s="136"/>
      <c r="L26" s="138"/>
      <c r="M26" s="136">
        <v>24.0</v>
      </c>
      <c r="N26" s="136" t="str">
        <f t="shared" si="7"/>
        <v>, </v>
      </c>
      <c r="O26" s="136">
        <f t="shared" si="8"/>
        <v>0</v>
      </c>
      <c r="P26" s="142">
        <f t="shared" si="14"/>
        <v>0</v>
      </c>
      <c r="Q26" s="139">
        <f t="shared" si="9"/>
        <v>0</v>
      </c>
      <c r="R26" s="140" t="str">
        <f t="shared" si="10"/>
        <v>#DIV/0!</v>
      </c>
      <c r="S26" s="143">
        <f t="shared" si="11"/>
        <v>0</v>
      </c>
      <c r="X26" s="126" t="str">
        <f>'1.Clusters'!E15</f>
        <v/>
      </c>
      <c r="Y26" s="127">
        <f>COUNTIF('2.Base de Clientes'!$D$5:$D$1004,X26)</f>
        <v>0</v>
      </c>
      <c r="Z26" s="128" t="str">
        <f t="shared" si="15"/>
        <v>#DIV/0!</v>
      </c>
      <c r="AA26" s="129">
        <f>IFERROR(AVERAGEIF('2.Base de Clientes'!$D$5:$D$1004,X26,'2.Base de Clientes'!$F$5:$F$1004),0)</f>
        <v>0</v>
      </c>
      <c r="AB26" s="130">
        <f>IFERROR(ROUND(AVERAGEIF('2.Base de Clientes'!$D$5:$D$1004,X26,'2.Base de Clientes'!$Q$5:$Q$1004),0)+ROW()/1000000000000,0)</f>
        <v>0</v>
      </c>
      <c r="AC26" s="148">
        <v>10.0</v>
      </c>
    </row>
    <row r="27" ht="12.75" customHeight="1">
      <c r="B27" s="138"/>
      <c r="C27" s="136"/>
      <c r="D27" s="136">
        <v>25.0</v>
      </c>
      <c r="E27" s="138" t="str">
        <f t="shared" si="1"/>
        <v>, , </v>
      </c>
      <c r="F27" s="136">
        <f t="shared" si="2"/>
        <v>0</v>
      </c>
      <c r="G27" s="136">
        <f t="shared" si="3"/>
        <v>0</v>
      </c>
      <c r="H27" s="139">
        <f t="shared" si="4"/>
        <v>0</v>
      </c>
      <c r="I27" s="140">
        <f t="shared" si="5"/>
        <v>0</v>
      </c>
      <c r="J27" s="141">
        <f t="shared" si="6"/>
        <v>0</v>
      </c>
      <c r="K27" s="136"/>
      <c r="L27" s="138"/>
      <c r="M27" s="136">
        <v>25.0</v>
      </c>
      <c r="N27" s="136" t="str">
        <f t="shared" si="7"/>
        <v>, </v>
      </c>
      <c r="O27" s="136">
        <f t="shared" si="8"/>
        <v>0</v>
      </c>
      <c r="P27" s="142">
        <f t="shared" si="14"/>
        <v>0</v>
      </c>
      <c r="Q27" s="139">
        <f t="shared" si="9"/>
        <v>0</v>
      </c>
      <c r="R27" s="140" t="str">
        <f t="shared" si="10"/>
        <v>#DIV/0!</v>
      </c>
      <c r="S27" s="143">
        <f t="shared" si="11"/>
        <v>0</v>
      </c>
      <c r="AC27" s="152"/>
    </row>
    <row r="28" ht="12.75" customHeight="1">
      <c r="B28" s="138"/>
      <c r="C28" s="136"/>
      <c r="D28" s="136">
        <v>26.0</v>
      </c>
      <c r="E28" s="138" t="str">
        <f t="shared" si="1"/>
        <v>, , </v>
      </c>
      <c r="F28" s="136">
        <f t="shared" si="2"/>
        <v>0</v>
      </c>
      <c r="G28" s="136">
        <f t="shared" si="3"/>
        <v>0</v>
      </c>
      <c r="H28" s="139">
        <f t="shared" si="4"/>
        <v>0</v>
      </c>
      <c r="I28" s="140">
        <f t="shared" si="5"/>
        <v>0</v>
      </c>
      <c r="J28" s="141">
        <f t="shared" si="6"/>
        <v>0</v>
      </c>
      <c r="K28" s="136"/>
      <c r="L28" s="138"/>
      <c r="M28" s="136">
        <v>26.0</v>
      </c>
      <c r="N28" s="136" t="str">
        <f t="shared" si="7"/>
        <v>, </v>
      </c>
      <c r="O28" s="136">
        <f t="shared" si="8"/>
        <v>0</v>
      </c>
      <c r="P28" s="142">
        <f t="shared" si="14"/>
        <v>0</v>
      </c>
      <c r="Q28" s="139">
        <f t="shared" si="9"/>
        <v>0</v>
      </c>
      <c r="R28" s="140" t="str">
        <f t="shared" si="10"/>
        <v>#DIV/0!</v>
      </c>
      <c r="S28" s="143">
        <f t="shared" si="11"/>
        <v>0</v>
      </c>
      <c r="V28" s="112" t="s">
        <v>81</v>
      </c>
      <c r="W28" s="144"/>
      <c r="X28" s="114" t="str">
        <f>'1.Clusters'!H5</f>
        <v/>
      </c>
      <c r="Y28" s="115" t="s">
        <v>88</v>
      </c>
      <c r="Z28" s="115" t="s">
        <v>85</v>
      </c>
      <c r="AA28" s="116" t="s">
        <v>86</v>
      </c>
      <c r="AB28" s="149" t="s">
        <v>89</v>
      </c>
      <c r="AC28" s="152"/>
    </row>
    <row r="29" ht="12.75" customHeight="1">
      <c r="B29" s="138"/>
      <c r="C29" s="136"/>
      <c r="D29" s="136">
        <v>27.0</v>
      </c>
      <c r="E29" s="138" t="str">
        <f t="shared" si="1"/>
        <v>, , </v>
      </c>
      <c r="F29" s="136">
        <f t="shared" si="2"/>
        <v>0</v>
      </c>
      <c r="G29" s="136">
        <f t="shared" si="3"/>
        <v>0</v>
      </c>
      <c r="H29" s="139">
        <f t="shared" si="4"/>
        <v>0</v>
      </c>
      <c r="I29" s="140">
        <f t="shared" si="5"/>
        <v>0</v>
      </c>
      <c r="J29" s="141">
        <f t="shared" si="6"/>
        <v>0</v>
      </c>
      <c r="K29" s="136"/>
      <c r="L29" s="138"/>
      <c r="M29" s="136">
        <v>27.0</v>
      </c>
      <c r="N29" s="136" t="str">
        <f t="shared" si="7"/>
        <v>, </v>
      </c>
      <c r="O29" s="136">
        <f t="shared" si="8"/>
        <v>0</v>
      </c>
      <c r="P29" s="142">
        <f t="shared" si="14"/>
        <v>0</v>
      </c>
      <c r="Q29" s="139">
        <f t="shared" si="9"/>
        <v>0</v>
      </c>
      <c r="R29" s="140" t="str">
        <f t="shared" si="10"/>
        <v>#DIV/0!</v>
      </c>
      <c r="S29" s="143">
        <f t="shared" si="11"/>
        <v>0</v>
      </c>
      <c r="V29" s="146"/>
      <c r="W29" s="147"/>
      <c r="X29" s="119" t="str">
        <f>'1.Clusters'!H6</f>
        <v/>
      </c>
      <c r="Y29" s="120">
        <f>COUNTIF('2.Base de Clientes'!$E$5:$E$1004,X29)</f>
        <v>0</v>
      </c>
      <c r="Z29" s="121" t="str">
        <f t="shared" ref="Z29:Z38" si="16">Y29/SUM($Y$5:$Y$14)</f>
        <v>#DIV/0!</v>
      </c>
      <c r="AA29" s="122">
        <f>IFERROR(AVERAGEIF('2.Base de Clientes'!$E$5:$E$1004,X29,'2.Base de Clientes'!$F$5:$F$1004),0)</f>
        <v>0</v>
      </c>
      <c r="AB29" s="123">
        <f>IFERROR(ROUND(AVERAGEIF('2.Base de Clientes'!$E$5:$E$1004,X29,'2.Base de Clientes'!$Q$5:$Q$1004),0)+ROW()/1000000000000,0)</f>
        <v>0</v>
      </c>
      <c r="AC29" s="148">
        <v>1.0</v>
      </c>
    </row>
    <row r="30" ht="12.75" customHeight="1">
      <c r="B30" s="138"/>
      <c r="C30" s="136"/>
      <c r="D30" s="136">
        <v>28.0</v>
      </c>
      <c r="E30" s="138" t="str">
        <f t="shared" si="1"/>
        <v>, , </v>
      </c>
      <c r="F30" s="136">
        <f t="shared" si="2"/>
        <v>0</v>
      </c>
      <c r="G30" s="136">
        <f t="shared" si="3"/>
        <v>0</v>
      </c>
      <c r="H30" s="139">
        <f t="shared" si="4"/>
        <v>0</v>
      </c>
      <c r="I30" s="140">
        <f t="shared" si="5"/>
        <v>0</v>
      </c>
      <c r="J30" s="141">
        <f t="shared" si="6"/>
        <v>0</v>
      </c>
      <c r="K30" s="136"/>
      <c r="L30" s="138"/>
      <c r="M30" s="136">
        <v>28.0</v>
      </c>
      <c r="N30" s="136" t="str">
        <f t="shared" si="7"/>
        <v>, </v>
      </c>
      <c r="O30" s="136">
        <f t="shared" si="8"/>
        <v>0</v>
      </c>
      <c r="P30" s="142">
        <f t="shared" si="14"/>
        <v>0</v>
      </c>
      <c r="Q30" s="139">
        <f t="shared" si="9"/>
        <v>0</v>
      </c>
      <c r="R30" s="140" t="str">
        <f t="shared" si="10"/>
        <v>#DIV/0!</v>
      </c>
      <c r="S30" s="143">
        <f t="shared" si="11"/>
        <v>0</v>
      </c>
      <c r="V30" s="146"/>
      <c r="W30" s="147"/>
      <c r="X30" s="119" t="str">
        <f>'1.Clusters'!H7</f>
        <v/>
      </c>
      <c r="Y30" s="120">
        <f>COUNTIF('2.Base de Clientes'!$E$5:$E$1004,X30)</f>
        <v>0</v>
      </c>
      <c r="Z30" s="121" t="str">
        <f t="shared" si="16"/>
        <v>#DIV/0!</v>
      </c>
      <c r="AA30" s="122">
        <f>IFERROR(AVERAGEIF('2.Base de Clientes'!$E$5:$E$1004,X30,'2.Base de Clientes'!$F$5:$F$1004),0)</f>
        <v>0</v>
      </c>
      <c r="AB30" s="123">
        <f>IFERROR(ROUND(AVERAGEIF('2.Base de Clientes'!$E$5:$E$1004,X30,'2.Base de Clientes'!$Q$5:$Q$1004),0)+ROW()/1000000000000,0)</f>
        <v>0</v>
      </c>
      <c r="AC30" s="148">
        <v>2.0</v>
      </c>
    </row>
    <row r="31" ht="12.75" customHeight="1">
      <c r="B31" s="138"/>
      <c r="C31" s="136"/>
      <c r="D31" s="136">
        <v>29.0</v>
      </c>
      <c r="E31" s="138" t="str">
        <f t="shared" si="1"/>
        <v>, , </v>
      </c>
      <c r="F31" s="136">
        <f t="shared" si="2"/>
        <v>0</v>
      </c>
      <c r="G31" s="136">
        <f t="shared" si="3"/>
        <v>0</v>
      </c>
      <c r="H31" s="139">
        <f t="shared" si="4"/>
        <v>0</v>
      </c>
      <c r="I31" s="140">
        <f t="shared" si="5"/>
        <v>0</v>
      </c>
      <c r="J31" s="141">
        <f t="shared" si="6"/>
        <v>0</v>
      </c>
      <c r="K31" s="136"/>
      <c r="L31" s="138"/>
      <c r="M31" s="136">
        <v>29.0</v>
      </c>
      <c r="N31" s="136" t="str">
        <f t="shared" si="7"/>
        <v>, </v>
      </c>
      <c r="O31" s="136">
        <f t="shared" si="8"/>
        <v>0</v>
      </c>
      <c r="P31" s="142">
        <f t="shared" si="14"/>
        <v>0</v>
      </c>
      <c r="Q31" s="139">
        <f t="shared" si="9"/>
        <v>0</v>
      </c>
      <c r="R31" s="140" t="str">
        <f t="shared" si="10"/>
        <v>#DIV/0!</v>
      </c>
      <c r="S31" s="143">
        <f t="shared" si="11"/>
        <v>0</v>
      </c>
      <c r="V31" s="146"/>
      <c r="W31" s="147"/>
      <c r="X31" s="119" t="str">
        <f>'1.Clusters'!H8</f>
        <v/>
      </c>
      <c r="Y31" s="120">
        <f>COUNTIF('2.Base de Clientes'!$E$5:$E$1004,X31)</f>
        <v>0</v>
      </c>
      <c r="Z31" s="121" t="str">
        <f t="shared" si="16"/>
        <v>#DIV/0!</v>
      </c>
      <c r="AA31" s="122">
        <f>IFERROR(AVERAGEIF('2.Base de Clientes'!$E$5:$E$1004,X31,'2.Base de Clientes'!$F$5:$F$1004),0)</f>
        <v>0</v>
      </c>
      <c r="AB31" s="123">
        <f>IFERROR(ROUND(AVERAGEIF('2.Base de Clientes'!$E$5:$E$1004,X31,'2.Base de Clientes'!$Q$5:$Q$1004),0)+ROW()/1000000000000,0)</f>
        <v>0</v>
      </c>
      <c r="AC31" s="148">
        <v>3.0</v>
      </c>
    </row>
    <row r="32" ht="12.75" customHeight="1">
      <c r="B32" s="138"/>
      <c r="C32" s="136"/>
      <c r="D32" s="136">
        <v>30.0</v>
      </c>
      <c r="E32" s="138" t="str">
        <f t="shared" si="1"/>
        <v>, , </v>
      </c>
      <c r="F32" s="136">
        <f t="shared" si="2"/>
        <v>0</v>
      </c>
      <c r="G32" s="136">
        <f t="shared" si="3"/>
        <v>0</v>
      </c>
      <c r="H32" s="139">
        <f t="shared" si="4"/>
        <v>0</v>
      </c>
      <c r="I32" s="140">
        <f t="shared" si="5"/>
        <v>0</v>
      </c>
      <c r="J32" s="141">
        <f t="shared" si="6"/>
        <v>0</v>
      </c>
      <c r="K32" s="136"/>
      <c r="L32" s="138"/>
      <c r="M32" s="136">
        <v>30.0</v>
      </c>
      <c r="N32" s="136" t="str">
        <f t="shared" si="7"/>
        <v>, </v>
      </c>
      <c r="O32" s="136">
        <f t="shared" si="8"/>
        <v>0</v>
      </c>
      <c r="P32" s="142">
        <f t="shared" si="14"/>
        <v>0</v>
      </c>
      <c r="Q32" s="139">
        <f t="shared" si="9"/>
        <v>0</v>
      </c>
      <c r="R32" s="140" t="str">
        <f t="shared" si="10"/>
        <v>#DIV/0!</v>
      </c>
      <c r="S32" s="143">
        <f t="shared" si="11"/>
        <v>0</v>
      </c>
      <c r="V32" s="146"/>
      <c r="W32" s="147"/>
      <c r="X32" s="119" t="str">
        <f>'1.Clusters'!H9</f>
        <v/>
      </c>
      <c r="Y32" s="120">
        <f>COUNTIF('2.Base de Clientes'!$E$5:$E$1004,X32)</f>
        <v>0</v>
      </c>
      <c r="Z32" s="121" t="str">
        <f t="shared" si="16"/>
        <v>#DIV/0!</v>
      </c>
      <c r="AA32" s="122">
        <f>IFERROR(AVERAGEIF('2.Base de Clientes'!$E$5:$E$1004,X32,'2.Base de Clientes'!$F$5:$F$1004),0)</f>
        <v>0</v>
      </c>
      <c r="AB32" s="123">
        <f>IFERROR(ROUND(AVERAGEIF('2.Base de Clientes'!$E$5:$E$1004,X32,'2.Base de Clientes'!$Q$5:$Q$1004),0)+ROW()/1000000000000,0)</f>
        <v>0</v>
      </c>
      <c r="AC32" s="148">
        <v>4.0</v>
      </c>
    </row>
    <row r="33" ht="12.75" customHeight="1">
      <c r="B33" s="138"/>
      <c r="C33" s="136"/>
      <c r="D33" s="136">
        <v>31.0</v>
      </c>
      <c r="E33" s="138" t="str">
        <f t="shared" si="1"/>
        <v>, , </v>
      </c>
      <c r="F33" s="136">
        <f t="shared" si="2"/>
        <v>0</v>
      </c>
      <c r="G33" s="136">
        <f t="shared" si="3"/>
        <v>0</v>
      </c>
      <c r="H33" s="139">
        <f t="shared" si="4"/>
        <v>0</v>
      </c>
      <c r="I33" s="140">
        <f t="shared" si="5"/>
        <v>0</v>
      </c>
      <c r="J33" s="141">
        <f t="shared" si="6"/>
        <v>0</v>
      </c>
      <c r="K33" s="136"/>
      <c r="L33" s="138"/>
      <c r="M33" s="136">
        <v>31.0</v>
      </c>
      <c r="N33" s="136" t="str">
        <f t="shared" si="7"/>
        <v>, </v>
      </c>
      <c r="O33" s="136">
        <f t="shared" si="8"/>
        <v>0</v>
      </c>
      <c r="P33" s="142">
        <f t="shared" si="14"/>
        <v>0</v>
      </c>
      <c r="Q33" s="139">
        <f t="shared" si="9"/>
        <v>0</v>
      </c>
      <c r="R33" s="140" t="str">
        <f t="shared" si="10"/>
        <v>#DIV/0!</v>
      </c>
      <c r="S33" s="143">
        <f t="shared" si="11"/>
        <v>0</v>
      </c>
      <c r="V33" s="146"/>
      <c r="W33" s="147"/>
      <c r="X33" s="119" t="str">
        <f>'1.Clusters'!H10</f>
        <v/>
      </c>
      <c r="Y33" s="120">
        <f>COUNTIF('2.Base de Clientes'!$E$5:$E$1004,X33)</f>
        <v>0</v>
      </c>
      <c r="Z33" s="121" t="str">
        <f t="shared" si="16"/>
        <v>#DIV/0!</v>
      </c>
      <c r="AA33" s="122">
        <f>IFERROR(AVERAGEIF('2.Base de Clientes'!$E$5:$E$1004,X33,'2.Base de Clientes'!$F$5:$F$1004),0)</f>
        <v>0</v>
      </c>
      <c r="AB33" s="123">
        <f>IFERROR(ROUND(AVERAGEIF('2.Base de Clientes'!$E$5:$E$1004,X33,'2.Base de Clientes'!$Q$5:$Q$1004),0)+ROW()/1000000000000,0)</f>
        <v>0</v>
      </c>
      <c r="AC33" s="148">
        <v>5.0</v>
      </c>
    </row>
    <row r="34" ht="12.75" customHeight="1">
      <c r="B34" s="138"/>
      <c r="C34" s="136"/>
      <c r="D34" s="136">
        <v>32.0</v>
      </c>
      <c r="E34" s="138" t="str">
        <f t="shared" si="1"/>
        <v>, , </v>
      </c>
      <c r="F34" s="136">
        <f t="shared" si="2"/>
        <v>0</v>
      </c>
      <c r="G34" s="136">
        <f t="shared" si="3"/>
        <v>0</v>
      </c>
      <c r="H34" s="139">
        <f t="shared" si="4"/>
        <v>0</v>
      </c>
      <c r="I34" s="140">
        <f t="shared" si="5"/>
        <v>0</v>
      </c>
      <c r="J34" s="141">
        <f t="shared" si="6"/>
        <v>0</v>
      </c>
      <c r="K34" s="136"/>
      <c r="L34" s="138"/>
      <c r="M34" s="136">
        <v>32.0</v>
      </c>
      <c r="N34" s="136" t="str">
        <f t="shared" si="7"/>
        <v>, </v>
      </c>
      <c r="O34" s="136">
        <f t="shared" si="8"/>
        <v>0</v>
      </c>
      <c r="P34" s="142">
        <f t="shared" si="14"/>
        <v>0</v>
      </c>
      <c r="Q34" s="139">
        <f t="shared" si="9"/>
        <v>0</v>
      </c>
      <c r="R34" s="140" t="str">
        <f t="shared" si="10"/>
        <v>#DIV/0!</v>
      </c>
      <c r="S34" s="143">
        <f t="shared" si="11"/>
        <v>0</v>
      </c>
      <c r="V34" s="146"/>
      <c r="W34" s="147"/>
      <c r="X34" s="119" t="str">
        <f>'1.Clusters'!H11</f>
        <v/>
      </c>
      <c r="Y34" s="120">
        <f>COUNTIF('2.Base de Clientes'!$E$5:$E$1004,X34)</f>
        <v>0</v>
      </c>
      <c r="Z34" s="121" t="str">
        <f t="shared" si="16"/>
        <v>#DIV/0!</v>
      </c>
      <c r="AA34" s="122">
        <f>IFERROR(AVERAGEIF('2.Base de Clientes'!$E$5:$E$1004,X34,'2.Base de Clientes'!$F$5:$F$1004),0)</f>
        <v>0</v>
      </c>
      <c r="AB34" s="123">
        <f>IFERROR(ROUND(AVERAGEIF('2.Base de Clientes'!$E$5:$E$1004,X34,'2.Base de Clientes'!$Q$5:$Q$1004),0)+ROW()/1000000000000,0)</f>
        <v>0</v>
      </c>
      <c r="AC34" s="148">
        <v>6.0</v>
      </c>
    </row>
    <row r="35" ht="12.75" customHeight="1">
      <c r="B35" s="138"/>
      <c r="C35" s="136"/>
      <c r="D35" s="136">
        <v>33.0</v>
      </c>
      <c r="E35" s="138" t="str">
        <f t="shared" si="1"/>
        <v>, , </v>
      </c>
      <c r="F35" s="136">
        <f t="shared" si="2"/>
        <v>0</v>
      </c>
      <c r="G35" s="136">
        <f t="shared" si="3"/>
        <v>0</v>
      </c>
      <c r="H35" s="139">
        <f t="shared" si="4"/>
        <v>0</v>
      </c>
      <c r="I35" s="140">
        <f t="shared" si="5"/>
        <v>0</v>
      </c>
      <c r="J35" s="141">
        <f t="shared" si="6"/>
        <v>0</v>
      </c>
      <c r="K35" s="136"/>
      <c r="L35" s="138"/>
      <c r="M35" s="136">
        <v>33.0</v>
      </c>
      <c r="N35" s="136" t="str">
        <f t="shared" si="7"/>
        <v>, </v>
      </c>
      <c r="O35" s="136">
        <f t="shared" si="8"/>
        <v>0</v>
      </c>
      <c r="P35" s="142">
        <f t="shared" si="14"/>
        <v>0</v>
      </c>
      <c r="Q35" s="139">
        <f t="shared" si="9"/>
        <v>0</v>
      </c>
      <c r="R35" s="140" t="str">
        <f t="shared" si="10"/>
        <v>#DIV/0!</v>
      </c>
      <c r="S35" s="143">
        <f t="shared" si="11"/>
        <v>0</v>
      </c>
      <c r="V35" s="146"/>
      <c r="W35" s="147"/>
      <c r="X35" s="119" t="str">
        <f>'1.Clusters'!H12</f>
        <v/>
      </c>
      <c r="Y35" s="120">
        <f>COUNTIF('2.Base de Clientes'!$E$5:$E$1004,X35)</f>
        <v>0</v>
      </c>
      <c r="Z35" s="121" t="str">
        <f t="shared" si="16"/>
        <v>#DIV/0!</v>
      </c>
      <c r="AA35" s="122">
        <f>IFERROR(AVERAGEIF('2.Base de Clientes'!$E$5:$E$1004,X35,'2.Base de Clientes'!$F$5:$F$1004),0)</f>
        <v>0</v>
      </c>
      <c r="AB35" s="123">
        <f>IFERROR(ROUND(AVERAGEIF('2.Base de Clientes'!$E$5:$E$1004,X35,'2.Base de Clientes'!$Q$5:$Q$1004),0)+ROW()/1000000000000,0)</f>
        <v>0</v>
      </c>
      <c r="AC35" s="148">
        <v>7.0</v>
      </c>
    </row>
    <row r="36" ht="12.75" customHeight="1">
      <c r="B36" s="138"/>
      <c r="C36" s="136"/>
      <c r="D36" s="136">
        <v>34.0</v>
      </c>
      <c r="E36" s="138" t="str">
        <f t="shared" si="1"/>
        <v>, , </v>
      </c>
      <c r="F36" s="136">
        <f t="shared" si="2"/>
        <v>0</v>
      </c>
      <c r="G36" s="136">
        <f t="shared" si="3"/>
        <v>0</v>
      </c>
      <c r="H36" s="139">
        <f t="shared" si="4"/>
        <v>0</v>
      </c>
      <c r="I36" s="140">
        <f t="shared" si="5"/>
        <v>0</v>
      </c>
      <c r="J36" s="141">
        <f t="shared" si="6"/>
        <v>0</v>
      </c>
      <c r="K36" s="136"/>
      <c r="L36" s="138"/>
      <c r="M36" s="136">
        <v>34.0</v>
      </c>
      <c r="N36" s="136" t="str">
        <f t="shared" si="7"/>
        <v>, </v>
      </c>
      <c r="O36" s="136">
        <f t="shared" si="8"/>
        <v>0</v>
      </c>
      <c r="P36" s="142">
        <f t="shared" si="14"/>
        <v>0</v>
      </c>
      <c r="Q36" s="139">
        <f t="shared" si="9"/>
        <v>0</v>
      </c>
      <c r="R36" s="140" t="str">
        <f t="shared" si="10"/>
        <v>#DIV/0!</v>
      </c>
      <c r="S36" s="143">
        <f t="shared" si="11"/>
        <v>0</v>
      </c>
      <c r="V36" s="146"/>
      <c r="W36" s="147"/>
      <c r="X36" s="119" t="str">
        <f>'1.Clusters'!H13</f>
        <v/>
      </c>
      <c r="Y36" s="120">
        <f>COUNTIF('2.Base de Clientes'!$E$5:$E$1004,X36)</f>
        <v>0</v>
      </c>
      <c r="Z36" s="121" t="str">
        <f t="shared" si="16"/>
        <v>#DIV/0!</v>
      </c>
      <c r="AA36" s="122">
        <f>IFERROR(AVERAGEIF('2.Base de Clientes'!$E$5:$E$1004,X36,'2.Base de Clientes'!$F$5:$F$1004),0)</f>
        <v>0</v>
      </c>
      <c r="AB36" s="123">
        <f>IFERROR(ROUND(AVERAGEIF('2.Base de Clientes'!$E$5:$E$1004,X36,'2.Base de Clientes'!$Q$5:$Q$1004),0)+ROW()/1000000000000,0)</f>
        <v>0</v>
      </c>
      <c r="AC36" s="148">
        <v>8.0</v>
      </c>
    </row>
    <row r="37" ht="12.75" customHeight="1">
      <c r="B37" s="138"/>
      <c r="C37" s="136"/>
      <c r="D37" s="136">
        <v>35.0</v>
      </c>
      <c r="E37" s="138" t="str">
        <f t="shared" si="1"/>
        <v>, , </v>
      </c>
      <c r="F37" s="136">
        <f t="shared" si="2"/>
        <v>0</v>
      </c>
      <c r="G37" s="136">
        <f t="shared" si="3"/>
        <v>0</v>
      </c>
      <c r="H37" s="139">
        <f t="shared" si="4"/>
        <v>0</v>
      </c>
      <c r="I37" s="140">
        <f t="shared" si="5"/>
        <v>0</v>
      </c>
      <c r="J37" s="141">
        <f t="shared" si="6"/>
        <v>0</v>
      </c>
      <c r="K37" s="136"/>
      <c r="L37" s="138"/>
      <c r="M37" s="136">
        <v>35.0</v>
      </c>
      <c r="N37" s="136" t="str">
        <f t="shared" si="7"/>
        <v>, </v>
      </c>
      <c r="O37" s="136">
        <f t="shared" si="8"/>
        <v>0</v>
      </c>
      <c r="P37" s="142">
        <f t="shared" si="14"/>
        <v>0</v>
      </c>
      <c r="Q37" s="139">
        <f t="shared" si="9"/>
        <v>0</v>
      </c>
      <c r="R37" s="140" t="str">
        <f t="shared" si="10"/>
        <v>#DIV/0!</v>
      </c>
      <c r="S37" s="143">
        <f t="shared" si="11"/>
        <v>0</v>
      </c>
      <c r="V37" s="150"/>
      <c r="W37" s="151"/>
      <c r="X37" s="126" t="str">
        <f>'1.Clusters'!H14</f>
        <v/>
      </c>
      <c r="Y37" s="127">
        <f>COUNTIF('2.Base de Clientes'!$E$5:$E$1004,X37)</f>
        <v>0</v>
      </c>
      <c r="Z37" s="128" t="str">
        <f t="shared" si="16"/>
        <v>#DIV/0!</v>
      </c>
      <c r="AA37" s="129">
        <f>IFERROR(AVERAGEIF('2.Base de Clientes'!$E$5:$E$1004,X37,'2.Base de Clientes'!$F$5:$F$1004),0)</f>
        <v>0</v>
      </c>
      <c r="AB37" s="130">
        <f>IFERROR(ROUND(AVERAGEIF('2.Base de Clientes'!$E$5:$E$1004,X37,'2.Base de Clientes'!$Q$5:$Q$1004),0)+ROW()/1000000000000,0)</f>
        <v>0</v>
      </c>
      <c r="AC37" s="148">
        <v>9.0</v>
      </c>
    </row>
    <row r="38" ht="12.75" customHeight="1">
      <c r="B38" s="138"/>
      <c r="C38" s="136"/>
      <c r="D38" s="136">
        <v>36.0</v>
      </c>
      <c r="E38" s="138" t="str">
        <f t="shared" si="1"/>
        <v>, , </v>
      </c>
      <c r="F38" s="136">
        <f t="shared" si="2"/>
        <v>0</v>
      </c>
      <c r="G38" s="136">
        <f t="shared" si="3"/>
        <v>0</v>
      </c>
      <c r="H38" s="139">
        <f t="shared" si="4"/>
        <v>0</v>
      </c>
      <c r="I38" s="140">
        <f t="shared" si="5"/>
        <v>0</v>
      </c>
      <c r="J38" s="141">
        <f t="shared" si="6"/>
        <v>0</v>
      </c>
      <c r="K38" s="136"/>
      <c r="L38" s="138"/>
      <c r="M38" s="136">
        <v>36.0</v>
      </c>
      <c r="N38" s="136" t="str">
        <f t="shared" si="7"/>
        <v>, </v>
      </c>
      <c r="O38" s="136">
        <f t="shared" si="8"/>
        <v>0</v>
      </c>
      <c r="P38" s="142">
        <f t="shared" si="14"/>
        <v>0</v>
      </c>
      <c r="Q38" s="139">
        <f t="shared" si="9"/>
        <v>0</v>
      </c>
      <c r="R38" s="140" t="str">
        <f t="shared" si="10"/>
        <v>#DIV/0!</v>
      </c>
      <c r="S38" s="143">
        <f t="shared" si="11"/>
        <v>0</v>
      </c>
      <c r="X38" s="126" t="str">
        <f>'1.Clusters'!H15</f>
        <v/>
      </c>
      <c r="Y38" s="127">
        <f>COUNTIF('2.Base de Clientes'!$E$5:$E$1004,X38)</f>
        <v>0</v>
      </c>
      <c r="Z38" s="128" t="str">
        <f t="shared" si="16"/>
        <v>#DIV/0!</v>
      </c>
      <c r="AA38" s="129">
        <f>IFERROR(AVERAGEIF('2.Base de Clientes'!$E$5:$E$1004,X38,'2.Base de Clientes'!$F$5:$F$1004),0)</f>
        <v>0</v>
      </c>
      <c r="AB38" s="130">
        <f>IFERROR(ROUND(AVERAGEIF('2.Base de Clientes'!$E$5:$E$1004,X38,'2.Base de Clientes'!$Q$5:$Q$1004),0)+ROW()/1000000000000,0)</f>
        <v>0</v>
      </c>
      <c r="AC38" s="148">
        <v>10.0</v>
      </c>
    </row>
    <row r="39" ht="12.75" customHeight="1">
      <c r="B39" s="138"/>
      <c r="C39" s="136"/>
      <c r="D39" s="136">
        <v>37.0</v>
      </c>
      <c r="E39" s="138" t="str">
        <f t="shared" si="1"/>
        <v>, , </v>
      </c>
      <c r="F39" s="136">
        <f t="shared" si="2"/>
        <v>0</v>
      </c>
      <c r="G39" s="136">
        <f t="shared" si="3"/>
        <v>0</v>
      </c>
      <c r="H39" s="139">
        <f t="shared" si="4"/>
        <v>0</v>
      </c>
      <c r="I39" s="140">
        <f t="shared" si="5"/>
        <v>0</v>
      </c>
      <c r="J39" s="141">
        <f t="shared" si="6"/>
        <v>0</v>
      </c>
      <c r="K39" s="136"/>
      <c r="L39" s="138"/>
      <c r="M39" s="136">
        <v>37.0</v>
      </c>
      <c r="N39" s="136" t="str">
        <f t="shared" si="7"/>
        <v>, </v>
      </c>
      <c r="O39" s="136">
        <f t="shared" si="8"/>
        <v>0</v>
      </c>
      <c r="P39" s="142">
        <f t="shared" si="14"/>
        <v>0</v>
      </c>
      <c r="Q39" s="139">
        <f t="shared" si="9"/>
        <v>0</v>
      </c>
      <c r="R39" s="140" t="str">
        <f t="shared" si="10"/>
        <v>#DIV/0!</v>
      </c>
      <c r="S39" s="143">
        <f t="shared" si="11"/>
        <v>0</v>
      </c>
    </row>
    <row r="40" ht="12.75" customHeight="1">
      <c r="B40" s="138"/>
      <c r="C40" s="136"/>
      <c r="D40" s="136">
        <v>38.0</v>
      </c>
      <c r="E40" s="138" t="str">
        <f t="shared" si="1"/>
        <v>, , </v>
      </c>
      <c r="F40" s="136">
        <f t="shared" si="2"/>
        <v>0</v>
      </c>
      <c r="G40" s="136">
        <f t="shared" si="3"/>
        <v>0</v>
      </c>
      <c r="H40" s="139">
        <f t="shared" si="4"/>
        <v>0</v>
      </c>
      <c r="I40" s="140">
        <f t="shared" si="5"/>
        <v>0</v>
      </c>
      <c r="J40" s="141">
        <f t="shared" si="6"/>
        <v>0</v>
      </c>
      <c r="K40" s="136"/>
      <c r="L40" s="138"/>
      <c r="M40" s="136">
        <v>38.0</v>
      </c>
      <c r="N40" s="136" t="str">
        <f t="shared" si="7"/>
        <v>, </v>
      </c>
      <c r="O40" s="136">
        <f t="shared" si="8"/>
        <v>0</v>
      </c>
      <c r="P40" s="142">
        <f t="shared" si="14"/>
        <v>0</v>
      </c>
      <c r="Q40" s="139">
        <f t="shared" si="9"/>
        <v>0</v>
      </c>
      <c r="R40" s="140" t="str">
        <f t="shared" si="10"/>
        <v>#DIV/0!</v>
      </c>
      <c r="S40" s="143">
        <f t="shared" si="11"/>
        <v>0</v>
      </c>
    </row>
    <row r="41" ht="12.75" customHeight="1">
      <c r="B41" s="138"/>
      <c r="C41" s="136"/>
      <c r="D41" s="136">
        <v>39.0</v>
      </c>
      <c r="E41" s="138" t="str">
        <f t="shared" si="1"/>
        <v>, , </v>
      </c>
      <c r="F41" s="136">
        <f t="shared" si="2"/>
        <v>0</v>
      </c>
      <c r="G41" s="136">
        <f t="shared" si="3"/>
        <v>0</v>
      </c>
      <c r="H41" s="139">
        <f t="shared" si="4"/>
        <v>0</v>
      </c>
      <c r="I41" s="140">
        <f t="shared" si="5"/>
        <v>0</v>
      </c>
      <c r="J41" s="141">
        <f t="shared" si="6"/>
        <v>0</v>
      </c>
      <c r="K41" s="136"/>
      <c r="L41" s="138"/>
      <c r="M41" s="136">
        <v>39.0</v>
      </c>
      <c r="N41" s="136" t="str">
        <f t="shared" si="7"/>
        <v>, </v>
      </c>
      <c r="O41" s="136">
        <f t="shared" si="8"/>
        <v>0</v>
      </c>
      <c r="P41" s="142">
        <f t="shared" si="14"/>
        <v>0</v>
      </c>
      <c r="Q41" s="139">
        <f t="shared" si="9"/>
        <v>0</v>
      </c>
      <c r="R41" s="140" t="str">
        <f t="shared" si="10"/>
        <v>#DIV/0!</v>
      </c>
      <c r="S41" s="143">
        <f t="shared" si="11"/>
        <v>0</v>
      </c>
    </row>
    <row r="42" ht="12.75" customHeight="1">
      <c r="B42" s="138"/>
      <c r="C42" s="136"/>
      <c r="D42" s="136">
        <v>40.0</v>
      </c>
      <c r="E42" s="138" t="str">
        <f t="shared" si="1"/>
        <v>, , </v>
      </c>
      <c r="F42" s="136">
        <f t="shared" si="2"/>
        <v>0</v>
      </c>
      <c r="G42" s="136">
        <f t="shared" si="3"/>
        <v>0</v>
      </c>
      <c r="H42" s="139">
        <f t="shared" si="4"/>
        <v>0</v>
      </c>
      <c r="I42" s="140">
        <f t="shared" si="5"/>
        <v>0</v>
      </c>
      <c r="J42" s="141">
        <f t="shared" si="6"/>
        <v>0</v>
      </c>
      <c r="K42" s="136"/>
      <c r="L42" s="138"/>
      <c r="M42" s="136">
        <v>40.0</v>
      </c>
      <c r="N42" s="136" t="str">
        <f t="shared" si="7"/>
        <v>, </v>
      </c>
      <c r="O42" s="136">
        <f t="shared" si="8"/>
        <v>0</v>
      </c>
      <c r="P42" s="142">
        <f t="shared" si="14"/>
        <v>0</v>
      </c>
      <c r="Q42" s="139">
        <f t="shared" si="9"/>
        <v>0</v>
      </c>
      <c r="R42" s="140" t="str">
        <f t="shared" si="10"/>
        <v>#DIV/0!</v>
      </c>
      <c r="S42" s="143">
        <f t="shared" si="11"/>
        <v>0</v>
      </c>
    </row>
    <row r="43" ht="12.75" customHeight="1">
      <c r="B43" s="138"/>
      <c r="C43" s="136"/>
      <c r="D43" s="136">
        <v>41.0</v>
      </c>
      <c r="E43" s="138" t="str">
        <f t="shared" si="1"/>
        <v>, , </v>
      </c>
      <c r="F43" s="136">
        <f t="shared" si="2"/>
        <v>0</v>
      </c>
      <c r="G43" s="136">
        <f t="shared" si="3"/>
        <v>0</v>
      </c>
      <c r="H43" s="139">
        <f t="shared" si="4"/>
        <v>0</v>
      </c>
      <c r="I43" s="140">
        <f t="shared" si="5"/>
        <v>0</v>
      </c>
      <c r="J43" s="141">
        <f t="shared" si="6"/>
        <v>0</v>
      </c>
      <c r="K43" s="136"/>
      <c r="L43" s="138"/>
      <c r="M43" s="136">
        <v>41.0</v>
      </c>
      <c r="N43" s="136" t="str">
        <f t="shared" si="7"/>
        <v>, </v>
      </c>
      <c r="O43" s="136">
        <f t="shared" si="8"/>
        <v>0</v>
      </c>
      <c r="P43" s="142">
        <f t="shared" si="14"/>
        <v>0</v>
      </c>
      <c r="Q43" s="139">
        <f t="shared" si="9"/>
        <v>0</v>
      </c>
      <c r="R43" s="140" t="str">
        <f t="shared" si="10"/>
        <v>#DIV/0!</v>
      </c>
      <c r="S43" s="143">
        <f t="shared" si="11"/>
        <v>0</v>
      </c>
    </row>
    <row r="44" ht="12.75" customHeight="1">
      <c r="B44" s="138"/>
      <c r="C44" s="136"/>
      <c r="D44" s="136">
        <v>42.0</v>
      </c>
      <c r="E44" s="138" t="str">
        <f t="shared" si="1"/>
        <v>, , </v>
      </c>
      <c r="F44" s="136">
        <f t="shared" si="2"/>
        <v>0</v>
      </c>
      <c r="G44" s="136">
        <f t="shared" si="3"/>
        <v>0</v>
      </c>
      <c r="H44" s="139">
        <f t="shared" si="4"/>
        <v>0</v>
      </c>
      <c r="I44" s="140">
        <f t="shared" si="5"/>
        <v>0</v>
      </c>
      <c r="J44" s="141">
        <f t="shared" si="6"/>
        <v>0</v>
      </c>
      <c r="K44" s="136"/>
      <c r="L44" s="138"/>
      <c r="M44" s="136">
        <v>42.0</v>
      </c>
      <c r="N44" s="136" t="str">
        <f t="shared" si="7"/>
        <v>, </v>
      </c>
      <c r="O44" s="136">
        <f t="shared" si="8"/>
        <v>0</v>
      </c>
      <c r="P44" s="142">
        <f t="shared" si="14"/>
        <v>0</v>
      </c>
      <c r="Q44" s="139">
        <f t="shared" si="9"/>
        <v>0</v>
      </c>
      <c r="R44" s="140" t="str">
        <f t="shared" si="10"/>
        <v>#DIV/0!</v>
      </c>
      <c r="S44" s="143">
        <f t="shared" si="11"/>
        <v>0</v>
      </c>
    </row>
    <row r="45" ht="12.75" customHeight="1">
      <c r="B45" s="138"/>
      <c r="C45" s="136"/>
      <c r="D45" s="136">
        <v>43.0</v>
      </c>
      <c r="E45" s="138" t="str">
        <f t="shared" si="1"/>
        <v>, , </v>
      </c>
      <c r="F45" s="136">
        <f t="shared" si="2"/>
        <v>0</v>
      </c>
      <c r="G45" s="136">
        <f t="shared" si="3"/>
        <v>0</v>
      </c>
      <c r="H45" s="139">
        <f t="shared" si="4"/>
        <v>0</v>
      </c>
      <c r="I45" s="140">
        <f t="shared" si="5"/>
        <v>0</v>
      </c>
      <c r="J45" s="141">
        <f t="shared" si="6"/>
        <v>0</v>
      </c>
      <c r="K45" s="136"/>
      <c r="L45" s="138"/>
      <c r="M45" s="136">
        <v>43.0</v>
      </c>
      <c r="N45" s="136" t="str">
        <f t="shared" si="7"/>
        <v>, </v>
      </c>
      <c r="O45" s="136">
        <f t="shared" si="8"/>
        <v>0</v>
      </c>
      <c r="P45" s="142">
        <f t="shared" si="14"/>
        <v>0</v>
      </c>
      <c r="Q45" s="139">
        <f t="shared" si="9"/>
        <v>0</v>
      </c>
      <c r="R45" s="140" t="str">
        <f t="shared" si="10"/>
        <v>#DIV/0!</v>
      </c>
      <c r="S45" s="143">
        <f t="shared" si="11"/>
        <v>0</v>
      </c>
    </row>
    <row r="46" ht="12.75" customHeight="1">
      <c r="B46" s="138"/>
      <c r="C46" s="136"/>
      <c r="D46" s="136">
        <v>44.0</v>
      </c>
      <c r="E46" s="138" t="str">
        <f t="shared" si="1"/>
        <v>, , </v>
      </c>
      <c r="F46" s="136">
        <f t="shared" si="2"/>
        <v>0</v>
      </c>
      <c r="G46" s="136">
        <f t="shared" si="3"/>
        <v>0</v>
      </c>
      <c r="H46" s="139">
        <f t="shared" si="4"/>
        <v>0</v>
      </c>
      <c r="I46" s="140">
        <f t="shared" si="5"/>
        <v>0</v>
      </c>
      <c r="J46" s="141">
        <f t="shared" si="6"/>
        <v>0</v>
      </c>
      <c r="K46" s="136"/>
      <c r="L46" s="138"/>
      <c r="M46" s="136">
        <v>44.0</v>
      </c>
      <c r="N46" s="136" t="str">
        <f t="shared" si="7"/>
        <v>, </v>
      </c>
      <c r="O46" s="136">
        <f t="shared" si="8"/>
        <v>0</v>
      </c>
      <c r="P46" s="142">
        <f t="shared" si="14"/>
        <v>0</v>
      </c>
      <c r="Q46" s="139">
        <f t="shared" si="9"/>
        <v>0</v>
      </c>
      <c r="R46" s="140" t="str">
        <f t="shared" si="10"/>
        <v>#DIV/0!</v>
      </c>
      <c r="S46" s="143">
        <f t="shared" si="11"/>
        <v>0</v>
      </c>
    </row>
    <row r="47" ht="12.75" customHeight="1">
      <c r="B47" s="138"/>
      <c r="C47" s="136"/>
      <c r="D47" s="136">
        <v>45.0</v>
      </c>
      <c r="E47" s="138" t="str">
        <f t="shared" si="1"/>
        <v>, , </v>
      </c>
      <c r="F47" s="136">
        <f t="shared" si="2"/>
        <v>0</v>
      </c>
      <c r="G47" s="136">
        <f t="shared" si="3"/>
        <v>0</v>
      </c>
      <c r="H47" s="139">
        <f t="shared" si="4"/>
        <v>0</v>
      </c>
      <c r="I47" s="140">
        <f t="shared" si="5"/>
        <v>0</v>
      </c>
      <c r="J47" s="141">
        <f t="shared" si="6"/>
        <v>0</v>
      </c>
      <c r="K47" s="136"/>
      <c r="L47" s="138"/>
      <c r="M47" s="136">
        <v>45.0</v>
      </c>
      <c r="N47" s="136" t="str">
        <f t="shared" si="7"/>
        <v>, </v>
      </c>
      <c r="O47" s="136">
        <f t="shared" si="8"/>
        <v>0</v>
      </c>
      <c r="P47" s="142">
        <f t="shared" si="14"/>
        <v>0</v>
      </c>
      <c r="Q47" s="139">
        <f t="shared" si="9"/>
        <v>0</v>
      </c>
      <c r="R47" s="140" t="str">
        <f t="shared" si="10"/>
        <v>#DIV/0!</v>
      </c>
      <c r="S47" s="143">
        <f t="shared" si="11"/>
        <v>0</v>
      </c>
    </row>
    <row r="48" ht="12.75" customHeight="1">
      <c r="B48" s="138"/>
      <c r="C48" s="136"/>
      <c r="D48" s="136">
        <v>46.0</v>
      </c>
      <c r="E48" s="138" t="str">
        <f t="shared" si="1"/>
        <v>, , </v>
      </c>
      <c r="F48" s="136">
        <f t="shared" si="2"/>
        <v>0</v>
      </c>
      <c r="G48" s="136">
        <f t="shared" si="3"/>
        <v>0</v>
      </c>
      <c r="H48" s="139">
        <f t="shared" si="4"/>
        <v>0</v>
      </c>
      <c r="I48" s="140">
        <f t="shared" si="5"/>
        <v>0</v>
      </c>
      <c r="J48" s="141">
        <f t="shared" si="6"/>
        <v>0</v>
      </c>
      <c r="K48" s="136"/>
      <c r="L48" s="138"/>
      <c r="M48" s="136">
        <v>46.0</v>
      </c>
      <c r="N48" s="136" t="str">
        <f t="shared" si="7"/>
        <v>, </v>
      </c>
      <c r="O48" s="136">
        <f t="shared" si="8"/>
        <v>0</v>
      </c>
      <c r="P48" s="142">
        <f t="shared" si="14"/>
        <v>0</v>
      </c>
      <c r="Q48" s="139">
        <f t="shared" si="9"/>
        <v>0</v>
      </c>
      <c r="R48" s="140" t="str">
        <f t="shared" si="10"/>
        <v>#DIV/0!</v>
      </c>
      <c r="S48" s="143">
        <f t="shared" si="11"/>
        <v>0</v>
      </c>
    </row>
    <row r="49" ht="12.75" customHeight="1">
      <c r="B49" s="138"/>
      <c r="C49" s="136"/>
      <c r="D49" s="136">
        <v>47.0</v>
      </c>
      <c r="E49" s="138" t="str">
        <f t="shared" si="1"/>
        <v>, , </v>
      </c>
      <c r="F49" s="136">
        <f t="shared" si="2"/>
        <v>0</v>
      </c>
      <c r="G49" s="136">
        <f t="shared" si="3"/>
        <v>0</v>
      </c>
      <c r="H49" s="139">
        <f t="shared" si="4"/>
        <v>0</v>
      </c>
      <c r="I49" s="140">
        <f t="shared" si="5"/>
        <v>0</v>
      </c>
      <c r="J49" s="141">
        <f t="shared" si="6"/>
        <v>0</v>
      </c>
      <c r="K49" s="136"/>
      <c r="L49" s="138"/>
      <c r="M49" s="136">
        <v>47.0</v>
      </c>
      <c r="N49" s="136" t="str">
        <f t="shared" si="7"/>
        <v>, </v>
      </c>
      <c r="O49" s="136">
        <f t="shared" si="8"/>
        <v>0</v>
      </c>
      <c r="P49" s="142">
        <f t="shared" si="14"/>
        <v>0</v>
      </c>
      <c r="Q49" s="139">
        <f t="shared" si="9"/>
        <v>0</v>
      </c>
      <c r="R49" s="140" t="str">
        <f t="shared" si="10"/>
        <v>#DIV/0!</v>
      </c>
      <c r="S49" s="143">
        <f t="shared" si="11"/>
        <v>0</v>
      </c>
    </row>
    <row r="50" ht="12.75" customHeight="1">
      <c r="B50" s="138"/>
      <c r="C50" s="136"/>
      <c r="D50" s="136">
        <v>48.0</v>
      </c>
      <c r="E50" s="138" t="str">
        <f t="shared" si="1"/>
        <v>, , </v>
      </c>
      <c r="F50" s="136">
        <f t="shared" si="2"/>
        <v>0</v>
      </c>
      <c r="G50" s="136">
        <f t="shared" si="3"/>
        <v>0</v>
      </c>
      <c r="H50" s="139">
        <f t="shared" si="4"/>
        <v>0</v>
      </c>
      <c r="I50" s="140">
        <f t="shared" si="5"/>
        <v>0</v>
      </c>
      <c r="J50" s="141">
        <f t="shared" si="6"/>
        <v>0</v>
      </c>
      <c r="K50" s="136"/>
      <c r="L50" s="138"/>
      <c r="M50" s="136">
        <v>48.0</v>
      </c>
      <c r="N50" s="136" t="str">
        <f t="shared" si="7"/>
        <v>, </v>
      </c>
      <c r="O50" s="136">
        <f t="shared" si="8"/>
        <v>0</v>
      </c>
      <c r="P50" s="142">
        <f t="shared" si="14"/>
        <v>0</v>
      </c>
      <c r="Q50" s="139">
        <f t="shared" si="9"/>
        <v>0</v>
      </c>
      <c r="R50" s="140" t="str">
        <f t="shared" si="10"/>
        <v>#DIV/0!</v>
      </c>
      <c r="S50" s="143">
        <f t="shared" si="11"/>
        <v>0</v>
      </c>
    </row>
    <row r="51" ht="12.75" customHeight="1">
      <c r="B51" s="138"/>
      <c r="C51" s="136"/>
      <c r="D51" s="136">
        <v>49.0</v>
      </c>
      <c r="E51" s="138" t="str">
        <f t="shared" si="1"/>
        <v>, , </v>
      </c>
      <c r="F51" s="136">
        <f t="shared" si="2"/>
        <v>0</v>
      </c>
      <c r="G51" s="136">
        <f t="shared" si="3"/>
        <v>0</v>
      </c>
      <c r="H51" s="139">
        <f t="shared" si="4"/>
        <v>0</v>
      </c>
      <c r="I51" s="140">
        <f t="shared" si="5"/>
        <v>0</v>
      </c>
      <c r="J51" s="141">
        <f t="shared" si="6"/>
        <v>0</v>
      </c>
      <c r="K51" s="136"/>
      <c r="L51" s="138"/>
      <c r="M51" s="136">
        <v>49.0</v>
      </c>
      <c r="N51" s="136" t="str">
        <f t="shared" si="7"/>
        <v>, </v>
      </c>
      <c r="O51" s="136">
        <f t="shared" si="8"/>
        <v>0</v>
      </c>
      <c r="P51" s="142">
        <f t="shared" si="14"/>
        <v>0</v>
      </c>
      <c r="Q51" s="139">
        <f t="shared" si="9"/>
        <v>0</v>
      </c>
      <c r="R51" s="140" t="str">
        <f t="shared" si="10"/>
        <v>#DIV/0!</v>
      </c>
      <c r="S51" s="143">
        <f t="shared" si="11"/>
        <v>0</v>
      </c>
    </row>
    <row r="52" ht="12.75" customHeight="1">
      <c r="B52" s="138"/>
      <c r="C52" s="136"/>
      <c r="D52" s="136">
        <v>50.0</v>
      </c>
      <c r="E52" s="138" t="str">
        <f t="shared" si="1"/>
        <v>, , </v>
      </c>
      <c r="F52" s="136">
        <f t="shared" si="2"/>
        <v>0</v>
      </c>
      <c r="G52" s="136">
        <f t="shared" si="3"/>
        <v>0</v>
      </c>
      <c r="H52" s="139">
        <f t="shared" si="4"/>
        <v>0</v>
      </c>
      <c r="I52" s="140">
        <f t="shared" si="5"/>
        <v>0</v>
      </c>
      <c r="J52" s="141">
        <f t="shared" si="6"/>
        <v>0</v>
      </c>
      <c r="K52" s="136"/>
      <c r="L52" s="138"/>
      <c r="M52" s="136">
        <v>50.0</v>
      </c>
      <c r="N52" s="136" t="str">
        <f t="shared" si="7"/>
        <v>, </v>
      </c>
      <c r="O52" s="136">
        <f t="shared" si="8"/>
        <v>0</v>
      </c>
      <c r="P52" s="142">
        <f t="shared" si="14"/>
        <v>0</v>
      </c>
      <c r="Q52" s="139">
        <f t="shared" si="9"/>
        <v>0</v>
      </c>
      <c r="R52" s="140" t="str">
        <f t="shared" si="10"/>
        <v>#DIV/0!</v>
      </c>
      <c r="S52" s="143">
        <f t="shared" si="11"/>
        <v>0</v>
      </c>
    </row>
    <row r="53" ht="12.75" customHeight="1">
      <c r="B53" s="138"/>
      <c r="C53" s="136"/>
      <c r="E53" s="136"/>
      <c r="F53" s="136"/>
      <c r="G53" s="153" t="s">
        <v>90</v>
      </c>
      <c r="H53" s="154">
        <f>SUM($H$54:$H$1053)</f>
        <v>0</v>
      </c>
      <c r="I53" s="142"/>
      <c r="J53" s="136"/>
      <c r="K53" s="136"/>
      <c r="L53" s="138"/>
      <c r="M53" s="136"/>
      <c r="N53" s="136"/>
      <c r="O53" s="153"/>
      <c r="P53" s="153" t="s">
        <v>90</v>
      </c>
      <c r="Q53" s="155">
        <f>SUM(Q54:Q153)</f>
        <v>0</v>
      </c>
      <c r="R53" s="20" t="s">
        <v>85</v>
      </c>
    </row>
    <row r="54" ht="12.75" customHeight="1">
      <c r="B54" s="136" t="str">
        <f>'1.Clusters'!$B$6</f>
        <v/>
      </c>
      <c r="C54" s="136" t="str">
        <f>'1.Clusters'!$E$6</f>
        <v/>
      </c>
      <c r="D54" s="136" t="str">
        <f>'1.Clusters'!$H$6</f>
        <v/>
      </c>
      <c r="E54" s="136" t="str">
        <f t="shared" ref="E54:E1053" si="17">B54&amp;", "&amp;C54&amp;", "&amp;D54</f>
        <v>, , </v>
      </c>
      <c r="F54" s="136" t="str">
        <f t="shared" ref="F54:F1053" si="18">B54&amp;C54&amp;D54</f>
        <v/>
      </c>
      <c r="G54" s="139">
        <f>IFERROR(AVERAGEIFS('2.Base de Clientes'!$Q$5:$Q$1004,'2.Base de Clientes'!$C$5:$C$1004,Apoio!B54,'2.Base de Clientes'!$D$5:$D$1004,Apoio!C54,'2.Base de Clientes'!$E$5:$E$1004,Apoio!D54)+(ROW()/1000000),0)</f>
        <v>0</v>
      </c>
      <c r="H54" s="139">
        <f>IFERROR(COUNTIFS('2.Base de Clientes'!$C$5:$C$1004,Apoio!B54,'2.Base de Clientes'!$D$5:$D$1004,Apoio!C54,'2.Base de Clientes'!$E$5:$E$1004,Apoio!D54),0)</f>
        <v>0</v>
      </c>
      <c r="I54" s="156">
        <f t="shared" ref="I54:I1053" si="19">IFERROR(H54/$H$53,0)</f>
        <v>0</v>
      </c>
      <c r="J54" s="157">
        <f>IFERROR(AVERAGEIFS('2.Base de Clientes'!$F$5:$F$1004,'2.Base de Clientes'!$C$5:$C$1004,Apoio!B54,'2.Base de Clientes'!$D$5:$D$1004,Apoio!C54,'2.Base de Clientes'!$E$5:$E$1004,Apoio!D54)+(ROW()/1000000),0)</f>
        <v>0</v>
      </c>
      <c r="K54" s="139"/>
      <c r="L54" s="158" t="str">
        <f>'1.Clusters'!$B$6</f>
        <v/>
      </c>
      <c r="M54" s="139" t="str">
        <f>'1.Clusters'!$E$6</f>
        <v/>
      </c>
      <c r="N54" s="136" t="str">
        <f t="shared" ref="N54:N153" si="20">L54&amp;", "&amp;M54</f>
        <v>, </v>
      </c>
      <c r="O54" s="136" t="str">
        <f t="shared" ref="O54:O153" si="21">L54&amp;M54</f>
        <v/>
      </c>
      <c r="P54" s="159">
        <f>IFERROR(AVERAGEIFS('2.Base de Clientes'!$Q$5:$Q$1004,'2.Base de Clientes'!$C$5:$C$1004,L54,'2.Base de Clientes'!$D$5:$D$1004,M54)+(ROW()/1000000),0)</f>
        <v>0</v>
      </c>
      <c r="Q54" s="139">
        <f>IFERROR(COUNTIFS('2.Base de Clientes'!$C$5:$C$1004,L54,'2.Base de Clientes'!$D$5:$D$1004,M54),0)</f>
        <v>0</v>
      </c>
      <c r="R54" s="46" t="str">
        <f t="shared" ref="R54:R153" si="22">Q54/$Q$53</f>
        <v>#DIV/0!</v>
      </c>
      <c r="S54" s="157">
        <f>IFERROR(AVERAGEIFS('2.Base de Clientes'!$F$5:$F$1004,'2.Base de Clientes'!$C$5:$C$1004,L54,'2.Base de Clientes'!$D$5:$D$1004,M54)+(ROW()/1000000),0)</f>
        <v>0</v>
      </c>
    </row>
    <row r="55" ht="12.75" customHeight="1">
      <c r="B55" s="136" t="str">
        <f>'1.Clusters'!$B$6</f>
        <v/>
      </c>
      <c r="C55" s="136" t="str">
        <f>'1.Clusters'!$E$6</f>
        <v/>
      </c>
      <c r="D55" s="136" t="str">
        <f>'1.Clusters'!$H$7</f>
        <v/>
      </c>
      <c r="E55" s="136" t="str">
        <f t="shared" si="17"/>
        <v>, , </v>
      </c>
      <c r="F55" s="136" t="str">
        <f t="shared" si="18"/>
        <v/>
      </c>
      <c r="G55" s="139">
        <f>IFERROR(AVERAGEIFS('2.Base de Clientes'!$Q$5:$Q$1004,'2.Base de Clientes'!$C$5:$C$1004,Apoio!B55,'2.Base de Clientes'!$D$5:$D$1004,Apoio!C55,'2.Base de Clientes'!$E$5:$E$1004,Apoio!D55)+(ROW()/1000000),0)</f>
        <v>0</v>
      </c>
      <c r="H55" s="139">
        <f>IFERROR(COUNTIFS('2.Base de Clientes'!$C$5:$C$1004,Apoio!B55,'2.Base de Clientes'!$D$5:$D$1004,Apoio!C55,'2.Base de Clientes'!$E$5:$E$1004,Apoio!D55),0)</f>
        <v>0</v>
      </c>
      <c r="I55" s="156">
        <f t="shared" si="19"/>
        <v>0</v>
      </c>
      <c r="J55" s="157">
        <f>IFERROR(AVERAGEIFS('2.Base de Clientes'!$F$5:$F$1004,'2.Base de Clientes'!$C$5:$C$1004,Apoio!B55,'2.Base de Clientes'!$D$5:$D$1004,Apoio!C55,'2.Base de Clientes'!$E$5:$E$1004,Apoio!D55)+(ROW()/1000000),0)</f>
        <v>0</v>
      </c>
      <c r="K55" s="139"/>
      <c r="L55" s="160" t="str">
        <f>'1.Clusters'!$B$6</f>
        <v/>
      </c>
      <c r="M55" s="139" t="str">
        <f>'1.Clusters'!$E$7</f>
        <v/>
      </c>
      <c r="N55" s="136" t="str">
        <f t="shared" si="20"/>
        <v>, </v>
      </c>
      <c r="O55" s="136" t="str">
        <f t="shared" si="21"/>
        <v/>
      </c>
      <c r="P55" s="159">
        <f>IFERROR(AVERAGEIFS('2.Base de Clientes'!$Q$5:$Q$1004,'2.Base de Clientes'!$C$5:$C$1004,L55,'2.Base de Clientes'!$D$5:$D$1004,M55)+(ROW()/1000000),0)</f>
        <v>0</v>
      </c>
      <c r="Q55" s="139">
        <f>IFERROR(COUNTIFS('2.Base de Clientes'!$C$5:$C$1004,L55,'2.Base de Clientes'!$D$5:$D$1004,M55),0)</f>
        <v>0</v>
      </c>
      <c r="R55" s="46" t="str">
        <f t="shared" si="22"/>
        <v>#DIV/0!</v>
      </c>
      <c r="S55" s="157">
        <f>IFERROR(AVERAGEIFS('2.Base de Clientes'!$F$5:$F$1004,'2.Base de Clientes'!$C$5:$C$1004,L55,'2.Base de Clientes'!$D$5:$D$1004,M55)+(ROW()/1000000),0)</f>
        <v>0</v>
      </c>
    </row>
    <row r="56" ht="12.75" customHeight="1">
      <c r="B56" s="136" t="str">
        <f>'1.Clusters'!$B$6</f>
        <v/>
      </c>
      <c r="C56" s="136" t="str">
        <f>'1.Clusters'!$E$6</f>
        <v/>
      </c>
      <c r="D56" s="136" t="str">
        <f>'1.Clusters'!$H$8</f>
        <v/>
      </c>
      <c r="E56" s="136" t="str">
        <f t="shared" si="17"/>
        <v>, , </v>
      </c>
      <c r="F56" s="136" t="str">
        <f t="shared" si="18"/>
        <v/>
      </c>
      <c r="G56" s="139">
        <f>IFERROR(AVERAGEIFS('2.Base de Clientes'!$Q$5:$Q$1004,'2.Base de Clientes'!$C$5:$C$1004,Apoio!B56,'2.Base de Clientes'!$D$5:$D$1004,Apoio!C56,'2.Base de Clientes'!$E$5:$E$1004,Apoio!D56)+(ROW()/1000000),0)</f>
        <v>0</v>
      </c>
      <c r="H56" s="139">
        <f>IFERROR(COUNTIFS('2.Base de Clientes'!$C$5:$C$1004,Apoio!B56,'2.Base de Clientes'!$D$5:$D$1004,Apoio!C56,'2.Base de Clientes'!$E$5:$E$1004,Apoio!D56),0)</f>
        <v>0</v>
      </c>
      <c r="I56" s="156">
        <f t="shared" si="19"/>
        <v>0</v>
      </c>
      <c r="J56" s="157">
        <f>IFERROR(AVERAGEIFS('2.Base de Clientes'!$F$5:$F$1004,'2.Base de Clientes'!$C$5:$C$1004,Apoio!B56,'2.Base de Clientes'!$D$5:$D$1004,Apoio!C56,'2.Base de Clientes'!$E$5:$E$1004,Apoio!D56)+(ROW()/1000000),0)</f>
        <v>0</v>
      </c>
      <c r="K56" s="139"/>
      <c r="L56" s="160" t="str">
        <f>'1.Clusters'!$B$6</f>
        <v/>
      </c>
      <c r="M56" s="139" t="str">
        <f>'1.Clusters'!$E$8</f>
        <v/>
      </c>
      <c r="N56" s="136" t="str">
        <f t="shared" si="20"/>
        <v>, </v>
      </c>
      <c r="O56" s="136" t="str">
        <f t="shared" si="21"/>
        <v/>
      </c>
      <c r="P56" s="159">
        <f>IFERROR(AVERAGEIFS('2.Base de Clientes'!$Q$5:$Q$1004,'2.Base de Clientes'!$C$5:$C$1004,L56,'2.Base de Clientes'!$D$5:$D$1004,M56)+(ROW()/1000000),0)</f>
        <v>0</v>
      </c>
      <c r="Q56" s="139">
        <f>IFERROR(COUNTIFS('2.Base de Clientes'!$C$5:$C$1004,L56,'2.Base de Clientes'!$D$5:$D$1004,M56),0)</f>
        <v>0</v>
      </c>
      <c r="R56" s="46" t="str">
        <f t="shared" si="22"/>
        <v>#DIV/0!</v>
      </c>
      <c r="S56" s="157">
        <f>IFERROR(AVERAGEIFS('2.Base de Clientes'!$F$5:$F$1004,'2.Base de Clientes'!$C$5:$C$1004,L56,'2.Base de Clientes'!$D$5:$D$1004,M56)+(ROW()/1000000),0)</f>
        <v>0</v>
      </c>
    </row>
    <row r="57" ht="12.75" customHeight="1">
      <c r="B57" s="136" t="str">
        <f>'1.Clusters'!$B$6</f>
        <v/>
      </c>
      <c r="C57" s="136" t="str">
        <f>'1.Clusters'!$E$6</f>
        <v/>
      </c>
      <c r="D57" s="136" t="str">
        <f>'1.Clusters'!$H$9</f>
        <v/>
      </c>
      <c r="E57" s="136" t="str">
        <f t="shared" si="17"/>
        <v>, , </v>
      </c>
      <c r="F57" s="136" t="str">
        <f t="shared" si="18"/>
        <v/>
      </c>
      <c r="G57" s="139">
        <f>IFERROR(AVERAGEIFS('2.Base de Clientes'!$Q$5:$Q$1004,'2.Base de Clientes'!$C$5:$C$1004,Apoio!B57,'2.Base de Clientes'!$D$5:$D$1004,Apoio!C57,'2.Base de Clientes'!$E$5:$E$1004,Apoio!D57)+(ROW()/1000000),0)</f>
        <v>0</v>
      </c>
      <c r="H57" s="139">
        <f>IFERROR(COUNTIFS('2.Base de Clientes'!$C$5:$C$1004,Apoio!B57,'2.Base de Clientes'!$D$5:$D$1004,Apoio!C57,'2.Base de Clientes'!$E$5:$E$1004,Apoio!D57),0)</f>
        <v>0</v>
      </c>
      <c r="I57" s="156">
        <f t="shared" si="19"/>
        <v>0</v>
      </c>
      <c r="J57" s="157">
        <f>IFERROR(AVERAGEIFS('2.Base de Clientes'!$F$5:$F$1004,'2.Base de Clientes'!$C$5:$C$1004,Apoio!B57,'2.Base de Clientes'!$D$5:$D$1004,Apoio!C57,'2.Base de Clientes'!$E$5:$E$1004,Apoio!D57)+(ROW()/1000000),0)</f>
        <v>0</v>
      </c>
      <c r="K57" s="139"/>
      <c r="L57" s="160" t="str">
        <f>'1.Clusters'!$B$6</f>
        <v/>
      </c>
      <c r="M57" s="139" t="str">
        <f>'1.Clusters'!$E$9</f>
        <v/>
      </c>
      <c r="N57" s="136" t="str">
        <f t="shared" si="20"/>
        <v>, </v>
      </c>
      <c r="O57" s="136" t="str">
        <f t="shared" si="21"/>
        <v/>
      </c>
      <c r="P57" s="159">
        <f>IFERROR(AVERAGEIFS('2.Base de Clientes'!$Q$5:$Q$1004,'2.Base de Clientes'!$C$5:$C$1004,L57,'2.Base de Clientes'!$D$5:$D$1004,M57)+(ROW()/1000000),0)</f>
        <v>0</v>
      </c>
      <c r="Q57" s="139">
        <f>IFERROR(COUNTIFS('2.Base de Clientes'!$C$5:$C$1004,L57,'2.Base de Clientes'!$D$5:$D$1004,M57),0)</f>
        <v>0</v>
      </c>
      <c r="R57" s="46" t="str">
        <f t="shared" si="22"/>
        <v>#DIV/0!</v>
      </c>
      <c r="S57" s="157">
        <f>IFERROR(AVERAGEIFS('2.Base de Clientes'!$F$5:$F$1004,'2.Base de Clientes'!$C$5:$C$1004,L57,'2.Base de Clientes'!$D$5:$D$1004,M57)+(ROW()/1000000),0)</f>
        <v>0</v>
      </c>
    </row>
    <row r="58" ht="12.75" customHeight="1">
      <c r="B58" s="136" t="str">
        <f>'1.Clusters'!$B$6</f>
        <v/>
      </c>
      <c r="C58" s="136" t="str">
        <f>'1.Clusters'!$E$6</f>
        <v/>
      </c>
      <c r="D58" s="136" t="str">
        <f>'1.Clusters'!$H$10</f>
        <v/>
      </c>
      <c r="E58" s="136" t="str">
        <f t="shared" si="17"/>
        <v>, , </v>
      </c>
      <c r="F58" s="136" t="str">
        <f t="shared" si="18"/>
        <v/>
      </c>
      <c r="G58" s="139">
        <f>IFERROR(AVERAGEIFS('2.Base de Clientes'!$Q$5:$Q$1004,'2.Base de Clientes'!$C$5:$C$1004,Apoio!B58,'2.Base de Clientes'!$D$5:$D$1004,Apoio!C58,'2.Base de Clientes'!$E$5:$E$1004,Apoio!D58)+(ROW()/1000000),0)</f>
        <v>0</v>
      </c>
      <c r="H58" s="139">
        <f>IFERROR(COUNTIFS('2.Base de Clientes'!$C$5:$C$1004,Apoio!B58,'2.Base de Clientes'!$D$5:$D$1004,Apoio!C58,'2.Base de Clientes'!$E$5:$E$1004,Apoio!D58),0)</f>
        <v>0</v>
      </c>
      <c r="I58" s="156">
        <f t="shared" si="19"/>
        <v>0</v>
      </c>
      <c r="J58" s="157">
        <f>IFERROR(AVERAGEIFS('2.Base de Clientes'!$F$5:$F$1004,'2.Base de Clientes'!$C$5:$C$1004,Apoio!B58,'2.Base de Clientes'!$D$5:$D$1004,Apoio!C58,'2.Base de Clientes'!$E$5:$E$1004,Apoio!D58)+(ROW()/1000000),0)</f>
        <v>0</v>
      </c>
      <c r="K58" s="139"/>
      <c r="L58" s="160" t="str">
        <f>'1.Clusters'!$B$6</f>
        <v/>
      </c>
      <c r="M58" s="139" t="str">
        <f>'1.Clusters'!$E$10</f>
        <v/>
      </c>
      <c r="N58" s="136" t="str">
        <f t="shared" si="20"/>
        <v>, </v>
      </c>
      <c r="O58" s="136" t="str">
        <f t="shared" si="21"/>
        <v/>
      </c>
      <c r="P58" s="159">
        <f>IFERROR(AVERAGEIFS('2.Base de Clientes'!$Q$5:$Q$1004,'2.Base de Clientes'!$C$5:$C$1004,L58,'2.Base de Clientes'!$D$5:$D$1004,M58)+(ROW()/1000000),0)</f>
        <v>0</v>
      </c>
      <c r="Q58" s="139">
        <f>IFERROR(COUNTIFS('2.Base de Clientes'!$C$5:$C$1004,L58,'2.Base de Clientes'!$D$5:$D$1004,M58),0)</f>
        <v>0</v>
      </c>
      <c r="R58" s="46" t="str">
        <f t="shared" si="22"/>
        <v>#DIV/0!</v>
      </c>
      <c r="S58" s="157">
        <f>IFERROR(AVERAGEIFS('2.Base de Clientes'!$F$5:$F$1004,'2.Base de Clientes'!$C$5:$C$1004,L58,'2.Base de Clientes'!$D$5:$D$1004,M58)+(ROW()/1000000),0)</f>
        <v>0</v>
      </c>
    </row>
    <row r="59" ht="12.75" customHeight="1">
      <c r="B59" s="136" t="str">
        <f>'1.Clusters'!$B$6</f>
        <v/>
      </c>
      <c r="C59" s="136" t="str">
        <f>'1.Clusters'!$E$6</f>
        <v/>
      </c>
      <c r="D59" s="136" t="str">
        <f>'1.Clusters'!$H$11</f>
        <v/>
      </c>
      <c r="E59" s="136" t="str">
        <f t="shared" si="17"/>
        <v>, , </v>
      </c>
      <c r="F59" s="136" t="str">
        <f t="shared" si="18"/>
        <v/>
      </c>
      <c r="G59" s="139">
        <f>IFERROR(AVERAGEIFS('2.Base de Clientes'!$Q$5:$Q$1004,'2.Base de Clientes'!$C$5:$C$1004,Apoio!B59,'2.Base de Clientes'!$D$5:$D$1004,Apoio!C59,'2.Base de Clientes'!$E$5:$E$1004,Apoio!D59)+(ROW()/1000000),0)</f>
        <v>0</v>
      </c>
      <c r="H59" s="139">
        <f>IFERROR(COUNTIFS('2.Base de Clientes'!$C$5:$C$1004,Apoio!B59,'2.Base de Clientes'!$D$5:$D$1004,Apoio!C59,'2.Base de Clientes'!$E$5:$E$1004,Apoio!D59),0)</f>
        <v>0</v>
      </c>
      <c r="I59" s="156">
        <f t="shared" si="19"/>
        <v>0</v>
      </c>
      <c r="J59" s="157">
        <f>IFERROR(AVERAGEIFS('2.Base de Clientes'!$F$5:$F$1004,'2.Base de Clientes'!$C$5:$C$1004,Apoio!B59,'2.Base de Clientes'!$D$5:$D$1004,Apoio!C59,'2.Base de Clientes'!$E$5:$E$1004,Apoio!D59)+(ROW()/1000000),0)</f>
        <v>0</v>
      </c>
      <c r="K59" s="139"/>
      <c r="L59" s="160" t="str">
        <f>'1.Clusters'!$B$6</f>
        <v/>
      </c>
      <c r="M59" s="139" t="str">
        <f>'1.Clusters'!$E$11</f>
        <v/>
      </c>
      <c r="N59" s="136" t="str">
        <f t="shared" si="20"/>
        <v>, </v>
      </c>
      <c r="O59" s="136" t="str">
        <f t="shared" si="21"/>
        <v/>
      </c>
      <c r="P59" s="159">
        <f>IFERROR(AVERAGEIFS('2.Base de Clientes'!$Q$5:$Q$1004,'2.Base de Clientes'!$C$5:$C$1004,L59,'2.Base de Clientes'!$D$5:$D$1004,M59)+(ROW()/1000000),0)</f>
        <v>0</v>
      </c>
      <c r="Q59" s="139">
        <f>IFERROR(COUNTIFS('2.Base de Clientes'!$C$5:$C$1004,L59,'2.Base de Clientes'!$D$5:$D$1004,M59),0)</f>
        <v>0</v>
      </c>
      <c r="R59" s="46" t="str">
        <f t="shared" si="22"/>
        <v>#DIV/0!</v>
      </c>
      <c r="S59" s="157">
        <f>IFERROR(AVERAGEIFS('2.Base de Clientes'!$F$5:$F$1004,'2.Base de Clientes'!$C$5:$C$1004,L59,'2.Base de Clientes'!$D$5:$D$1004,M59)+(ROW()/1000000),0)</f>
        <v>0</v>
      </c>
    </row>
    <row r="60" ht="12.75" customHeight="1">
      <c r="B60" s="136" t="str">
        <f>'1.Clusters'!$B$6</f>
        <v/>
      </c>
      <c r="C60" s="136" t="str">
        <f>'1.Clusters'!$E$6</f>
        <v/>
      </c>
      <c r="D60" s="136" t="str">
        <f>'1.Clusters'!$H$12</f>
        <v/>
      </c>
      <c r="E60" s="136" t="str">
        <f t="shared" si="17"/>
        <v>, , </v>
      </c>
      <c r="F60" s="136" t="str">
        <f t="shared" si="18"/>
        <v/>
      </c>
      <c r="G60" s="139">
        <f>IFERROR(AVERAGEIFS('2.Base de Clientes'!$Q$5:$Q$1004,'2.Base de Clientes'!$C$5:$C$1004,Apoio!B60,'2.Base de Clientes'!$D$5:$D$1004,Apoio!C60,'2.Base de Clientes'!$E$5:$E$1004,Apoio!D60)+(ROW()/1000000),0)</f>
        <v>0</v>
      </c>
      <c r="H60" s="139">
        <f>IFERROR(COUNTIFS('2.Base de Clientes'!$C$5:$C$1004,Apoio!B60,'2.Base de Clientes'!$D$5:$D$1004,Apoio!C60,'2.Base de Clientes'!$E$5:$E$1004,Apoio!D60),0)</f>
        <v>0</v>
      </c>
      <c r="I60" s="156">
        <f t="shared" si="19"/>
        <v>0</v>
      </c>
      <c r="J60" s="157">
        <f>IFERROR(AVERAGEIFS('2.Base de Clientes'!$F$5:$F$1004,'2.Base de Clientes'!$C$5:$C$1004,Apoio!B60,'2.Base de Clientes'!$D$5:$D$1004,Apoio!C60,'2.Base de Clientes'!$E$5:$E$1004,Apoio!D60)+(ROW()/1000000),0)</f>
        <v>0</v>
      </c>
      <c r="K60" s="139"/>
      <c r="L60" s="160" t="str">
        <f>'1.Clusters'!$B$6</f>
        <v/>
      </c>
      <c r="M60" s="139" t="str">
        <f>'1.Clusters'!$E$12</f>
        <v/>
      </c>
      <c r="N60" s="136" t="str">
        <f t="shared" si="20"/>
        <v>, </v>
      </c>
      <c r="O60" s="136" t="str">
        <f t="shared" si="21"/>
        <v/>
      </c>
      <c r="P60" s="159">
        <f>IFERROR(AVERAGEIFS('2.Base de Clientes'!$Q$5:$Q$1004,'2.Base de Clientes'!$C$5:$C$1004,L60,'2.Base de Clientes'!$D$5:$D$1004,M60)+(ROW()/1000000),0)</f>
        <v>0</v>
      </c>
      <c r="Q60" s="139">
        <f>IFERROR(COUNTIFS('2.Base de Clientes'!$C$5:$C$1004,L60,'2.Base de Clientes'!$D$5:$D$1004,M60),0)</f>
        <v>0</v>
      </c>
      <c r="R60" s="46" t="str">
        <f t="shared" si="22"/>
        <v>#DIV/0!</v>
      </c>
      <c r="S60" s="157">
        <f>IFERROR(AVERAGEIFS('2.Base de Clientes'!$F$5:$F$1004,'2.Base de Clientes'!$C$5:$C$1004,L60,'2.Base de Clientes'!$D$5:$D$1004,M60)+(ROW()/1000000),0)</f>
        <v>0</v>
      </c>
    </row>
    <row r="61" ht="12.75" customHeight="1">
      <c r="B61" s="136" t="str">
        <f>'1.Clusters'!$B$6</f>
        <v/>
      </c>
      <c r="C61" s="136" t="str">
        <f>'1.Clusters'!$E$6</f>
        <v/>
      </c>
      <c r="D61" s="136" t="str">
        <f>'1.Clusters'!$H$13</f>
        <v/>
      </c>
      <c r="E61" s="136" t="str">
        <f t="shared" si="17"/>
        <v>, , </v>
      </c>
      <c r="F61" s="136" t="str">
        <f t="shared" si="18"/>
        <v/>
      </c>
      <c r="G61" s="139">
        <f>IFERROR(AVERAGEIFS('2.Base de Clientes'!$Q$5:$Q$1004,'2.Base de Clientes'!$C$5:$C$1004,Apoio!B61,'2.Base de Clientes'!$D$5:$D$1004,Apoio!C61,'2.Base de Clientes'!$E$5:$E$1004,Apoio!D61)+(ROW()/1000000),0)</f>
        <v>0</v>
      </c>
      <c r="H61" s="139">
        <f>IFERROR(COUNTIFS('2.Base de Clientes'!$C$5:$C$1004,Apoio!B61,'2.Base de Clientes'!$D$5:$D$1004,Apoio!C61,'2.Base de Clientes'!$E$5:$E$1004,Apoio!D61),0)</f>
        <v>0</v>
      </c>
      <c r="I61" s="156">
        <f t="shared" si="19"/>
        <v>0</v>
      </c>
      <c r="J61" s="157">
        <f>IFERROR(AVERAGEIFS('2.Base de Clientes'!$F$5:$F$1004,'2.Base de Clientes'!$C$5:$C$1004,Apoio!B61,'2.Base de Clientes'!$D$5:$D$1004,Apoio!C61,'2.Base de Clientes'!$E$5:$E$1004,Apoio!D61)+(ROW()/1000000),0)</f>
        <v>0</v>
      </c>
      <c r="K61" s="139"/>
      <c r="L61" s="160" t="str">
        <f>'1.Clusters'!$B$6</f>
        <v/>
      </c>
      <c r="M61" s="139" t="str">
        <f>'1.Clusters'!$E$13</f>
        <v/>
      </c>
      <c r="N61" s="136" t="str">
        <f t="shared" si="20"/>
        <v>, </v>
      </c>
      <c r="O61" s="136" t="str">
        <f t="shared" si="21"/>
        <v/>
      </c>
      <c r="P61" s="159">
        <f>IFERROR(AVERAGEIFS('2.Base de Clientes'!$Q$5:$Q$1004,'2.Base de Clientes'!$C$5:$C$1004,L61,'2.Base de Clientes'!$D$5:$D$1004,M61)+(ROW()/1000000),0)</f>
        <v>0</v>
      </c>
      <c r="Q61" s="139">
        <f>IFERROR(COUNTIFS('2.Base de Clientes'!$C$5:$C$1004,L61,'2.Base de Clientes'!$D$5:$D$1004,M61),0)</f>
        <v>0</v>
      </c>
      <c r="R61" s="46" t="str">
        <f t="shared" si="22"/>
        <v>#DIV/0!</v>
      </c>
      <c r="S61" s="157">
        <f>IFERROR(AVERAGEIFS('2.Base de Clientes'!$F$5:$F$1004,'2.Base de Clientes'!$C$5:$C$1004,L61,'2.Base de Clientes'!$D$5:$D$1004,M61)+(ROW()/1000000),0)</f>
        <v>0</v>
      </c>
    </row>
    <row r="62" ht="12.75" customHeight="1">
      <c r="B62" s="136" t="str">
        <f>'1.Clusters'!$B$6</f>
        <v/>
      </c>
      <c r="C62" s="136" t="str">
        <f>'1.Clusters'!$E$6</f>
        <v/>
      </c>
      <c r="D62" s="136" t="str">
        <f>'1.Clusters'!$H$14</f>
        <v/>
      </c>
      <c r="E62" s="136" t="str">
        <f t="shared" si="17"/>
        <v>, , </v>
      </c>
      <c r="F62" s="136" t="str">
        <f t="shared" si="18"/>
        <v/>
      </c>
      <c r="G62" s="139">
        <f>IFERROR(AVERAGEIFS('2.Base de Clientes'!$Q$5:$Q$1004,'2.Base de Clientes'!$C$5:$C$1004,Apoio!B62,'2.Base de Clientes'!$D$5:$D$1004,Apoio!C62,'2.Base de Clientes'!$E$5:$E$1004,Apoio!D62)+(ROW()/1000000),0)</f>
        <v>0</v>
      </c>
      <c r="H62" s="139">
        <f>IFERROR(COUNTIFS('2.Base de Clientes'!$C$5:$C$1004,Apoio!B62,'2.Base de Clientes'!$D$5:$D$1004,Apoio!C62,'2.Base de Clientes'!$E$5:$E$1004,Apoio!D62),0)</f>
        <v>0</v>
      </c>
      <c r="I62" s="156">
        <f t="shared" si="19"/>
        <v>0</v>
      </c>
      <c r="J62" s="157">
        <f>IFERROR(AVERAGEIFS('2.Base de Clientes'!$F$5:$F$1004,'2.Base de Clientes'!$C$5:$C$1004,Apoio!B62,'2.Base de Clientes'!$D$5:$D$1004,Apoio!C62,'2.Base de Clientes'!$E$5:$E$1004,Apoio!D62)+(ROW()/1000000),0)</f>
        <v>0</v>
      </c>
      <c r="K62" s="139"/>
      <c r="L62" s="160" t="str">
        <f>'1.Clusters'!$B$6</f>
        <v/>
      </c>
      <c r="M62" s="139" t="str">
        <f>'1.Clusters'!$E$14</f>
        <v/>
      </c>
      <c r="N62" s="136" t="str">
        <f t="shared" si="20"/>
        <v>, </v>
      </c>
      <c r="O62" s="136" t="str">
        <f t="shared" si="21"/>
        <v/>
      </c>
      <c r="P62" s="159">
        <f>IFERROR(AVERAGEIFS('2.Base de Clientes'!$Q$5:$Q$1004,'2.Base de Clientes'!$C$5:$C$1004,L62,'2.Base de Clientes'!$D$5:$D$1004,M62)+(ROW()/1000000),0)</f>
        <v>0</v>
      </c>
      <c r="Q62" s="139">
        <f>IFERROR(COUNTIFS('2.Base de Clientes'!$C$5:$C$1004,L62,'2.Base de Clientes'!$D$5:$D$1004,M62),0)</f>
        <v>0</v>
      </c>
      <c r="R62" s="46" t="str">
        <f t="shared" si="22"/>
        <v>#DIV/0!</v>
      </c>
      <c r="S62" s="157">
        <f>IFERROR(AVERAGEIFS('2.Base de Clientes'!$F$5:$F$1004,'2.Base de Clientes'!$C$5:$C$1004,L62,'2.Base de Clientes'!$D$5:$D$1004,M62)+(ROW()/1000000),0)</f>
        <v>0</v>
      </c>
    </row>
    <row r="63" ht="12.75" customHeight="1">
      <c r="B63" s="136" t="str">
        <f>'1.Clusters'!$B$6</f>
        <v/>
      </c>
      <c r="C63" s="136" t="str">
        <f>'1.Clusters'!$E$6</f>
        <v/>
      </c>
      <c r="D63" s="136" t="str">
        <f>'1.Clusters'!$H$15</f>
        <v/>
      </c>
      <c r="E63" s="136" t="str">
        <f t="shared" si="17"/>
        <v>, , </v>
      </c>
      <c r="F63" s="136" t="str">
        <f t="shared" si="18"/>
        <v/>
      </c>
      <c r="G63" s="139">
        <f>IFERROR(AVERAGEIFS('2.Base de Clientes'!$Q$5:$Q$1004,'2.Base de Clientes'!$C$5:$C$1004,Apoio!B63,'2.Base de Clientes'!$D$5:$D$1004,Apoio!C63,'2.Base de Clientes'!$E$5:$E$1004,Apoio!D63)+(ROW()/1000000),0)</f>
        <v>0</v>
      </c>
      <c r="H63" s="139">
        <f>IFERROR(COUNTIFS('2.Base de Clientes'!$C$5:$C$1004,Apoio!B63,'2.Base de Clientes'!$D$5:$D$1004,Apoio!C63,'2.Base de Clientes'!$E$5:$E$1004,Apoio!D63),0)</f>
        <v>0</v>
      </c>
      <c r="I63" s="156">
        <f t="shared" si="19"/>
        <v>0</v>
      </c>
      <c r="J63" s="157">
        <f>IFERROR(AVERAGEIFS('2.Base de Clientes'!$F$5:$F$1004,'2.Base de Clientes'!$C$5:$C$1004,Apoio!B63,'2.Base de Clientes'!$D$5:$D$1004,Apoio!C63,'2.Base de Clientes'!$E$5:$E$1004,Apoio!D63)+(ROW()/1000000),0)</f>
        <v>0</v>
      </c>
      <c r="K63" s="139"/>
      <c r="L63" s="161" t="str">
        <f>'1.Clusters'!$B$6</f>
        <v/>
      </c>
      <c r="M63" s="139" t="str">
        <f>'1.Clusters'!$E$15</f>
        <v/>
      </c>
      <c r="N63" s="136" t="str">
        <f t="shared" si="20"/>
        <v>, </v>
      </c>
      <c r="O63" s="136" t="str">
        <f t="shared" si="21"/>
        <v/>
      </c>
      <c r="P63" s="159">
        <f>IFERROR(AVERAGEIFS('2.Base de Clientes'!$Q$5:$Q$1004,'2.Base de Clientes'!$C$5:$C$1004,L63,'2.Base de Clientes'!$D$5:$D$1004,M63)+(ROW()/1000000),0)</f>
        <v>0</v>
      </c>
      <c r="Q63" s="139">
        <f>IFERROR(COUNTIFS('2.Base de Clientes'!$C$5:$C$1004,L63,'2.Base de Clientes'!$D$5:$D$1004,M63),0)</f>
        <v>0</v>
      </c>
      <c r="R63" s="46" t="str">
        <f t="shared" si="22"/>
        <v>#DIV/0!</v>
      </c>
      <c r="S63" s="157">
        <f>IFERROR(AVERAGEIFS('2.Base de Clientes'!$F$5:$F$1004,'2.Base de Clientes'!$C$5:$C$1004,L63,'2.Base de Clientes'!$D$5:$D$1004,M63)+(ROW()/1000000),0)</f>
        <v>0</v>
      </c>
    </row>
    <row r="64" ht="12.75" customHeight="1">
      <c r="B64" s="136" t="str">
        <f>'1.Clusters'!$B$6</f>
        <v/>
      </c>
      <c r="C64" s="136" t="str">
        <f>'1.Clusters'!$E$7</f>
        <v/>
      </c>
      <c r="D64" s="136" t="str">
        <f>'1.Clusters'!$H$6</f>
        <v/>
      </c>
      <c r="E64" s="136" t="str">
        <f t="shared" si="17"/>
        <v>, , </v>
      </c>
      <c r="F64" s="136" t="str">
        <f t="shared" si="18"/>
        <v/>
      </c>
      <c r="G64" s="139">
        <f>IFERROR(AVERAGEIFS('2.Base de Clientes'!$Q$5:$Q$1004,'2.Base de Clientes'!$C$5:$C$1004,Apoio!B64,'2.Base de Clientes'!$D$5:$D$1004,Apoio!C64,'2.Base de Clientes'!$E$5:$E$1004,Apoio!D64)+(ROW()/1000000),0)</f>
        <v>0</v>
      </c>
      <c r="H64" s="139">
        <f>IFERROR(COUNTIFS('2.Base de Clientes'!$C$5:$C$1004,Apoio!B64,'2.Base de Clientes'!$D$5:$D$1004,Apoio!C64,'2.Base de Clientes'!$E$5:$E$1004,Apoio!D64),0)</f>
        <v>0</v>
      </c>
      <c r="I64" s="156">
        <f t="shared" si="19"/>
        <v>0</v>
      </c>
      <c r="J64" s="157">
        <f>IFERROR(AVERAGEIFS('2.Base de Clientes'!$F$5:$F$1004,'2.Base de Clientes'!$C$5:$C$1004,Apoio!B64,'2.Base de Clientes'!$D$5:$D$1004,Apoio!C64,'2.Base de Clientes'!$E$5:$E$1004,Apoio!D64)+(ROW()/1000000),0)</f>
        <v>0</v>
      </c>
      <c r="K64" s="139"/>
      <c r="L64" s="158" t="str">
        <f>'1.Clusters'!$B$7</f>
        <v/>
      </c>
      <c r="M64" s="139" t="str">
        <f>'1.Clusters'!$E$6</f>
        <v/>
      </c>
      <c r="N64" s="136" t="str">
        <f t="shared" si="20"/>
        <v>, </v>
      </c>
      <c r="O64" s="136" t="str">
        <f t="shared" si="21"/>
        <v/>
      </c>
      <c r="P64" s="159">
        <f>IFERROR(AVERAGEIFS('2.Base de Clientes'!$Q$5:$Q$1004,'2.Base de Clientes'!$C$5:$C$1004,L64,'2.Base de Clientes'!$D$5:$D$1004,M64)+(ROW()/1000000),0)</f>
        <v>0</v>
      </c>
      <c r="Q64" s="139">
        <f>IFERROR(COUNTIFS('2.Base de Clientes'!$C$5:$C$1004,L64,'2.Base de Clientes'!$D$5:$D$1004,M64),0)</f>
        <v>0</v>
      </c>
      <c r="R64" s="46" t="str">
        <f t="shared" si="22"/>
        <v>#DIV/0!</v>
      </c>
      <c r="S64" s="157">
        <f>IFERROR(AVERAGEIFS('2.Base de Clientes'!$F$5:$F$1004,'2.Base de Clientes'!$C$5:$C$1004,L64,'2.Base de Clientes'!$D$5:$D$1004,M64)+(ROW()/1000000),0)</f>
        <v>0</v>
      </c>
    </row>
    <row r="65" ht="12.75" customHeight="1">
      <c r="B65" s="136" t="str">
        <f>'1.Clusters'!$B$6</f>
        <v/>
      </c>
      <c r="C65" s="136" t="str">
        <f>'1.Clusters'!$E$7</f>
        <v/>
      </c>
      <c r="D65" s="136" t="str">
        <f>'1.Clusters'!$H$7</f>
        <v/>
      </c>
      <c r="E65" s="136" t="str">
        <f t="shared" si="17"/>
        <v>, , </v>
      </c>
      <c r="F65" s="136" t="str">
        <f t="shared" si="18"/>
        <v/>
      </c>
      <c r="G65" s="139">
        <f>IFERROR(AVERAGEIFS('2.Base de Clientes'!$Q$5:$Q$1004,'2.Base de Clientes'!$C$5:$C$1004,Apoio!B65,'2.Base de Clientes'!$D$5:$D$1004,Apoio!C65,'2.Base de Clientes'!$E$5:$E$1004,Apoio!D65)+(ROW()/1000000),0)</f>
        <v>0</v>
      </c>
      <c r="H65" s="139">
        <f>IFERROR(COUNTIFS('2.Base de Clientes'!$C$5:$C$1004,Apoio!B65,'2.Base de Clientes'!$D$5:$D$1004,Apoio!C65,'2.Base de Clientes'!$E$5:$E$1004,Apoio!D65),0)</f>
        <v>0</v>
      </c>
      <c r="I65" s="156">
        <f t="shared" si="19"/>
        <v>0</v>
      </c>
      <c r="J65" s="157">
        <f>IFERROR(AVERAGEIFS('2.Base de Clientes'!$F$5:$F$1004,'2.Base de Clientes'!$C$5:$C$1004,Apoio!B65,'2.Base de Clientes'!$D$5:$D$1004,Apoio!C65,'2.Base de Clientes'!$E$5:$E$1004,Apoio!D65)+(ROW()/1000000),0)</f>
        <v>0</v>
      </c>
      <c r="K65" s="139"/>
      <c r="L65" s="160" t="str">
        <f>'1.Clusters'!$B$7</f>
        <v/>
      </c>
      <c r="M65" s="139" t="str">
        <f>'1.Clusters'!$E$7</f>
        <v/>
      </c>
      <c r="N65" s="136" t="str">
        <f t="shared" si="20"/>
        <v>, </v>
      </c>
      <c r="O65" s="136" t="str">
        <f t="shared" si="21"/>
        <v/>
      </c>
      <c r="P65" s="159">
        <f>IFERROR(AVERAGEIFS('2.Base de Clientes'!$Q$5:$Q$1004,'2.Base de Clientes'!$C$5:$C$1004,L65,'2.Base de Clientes'!$D$5:$D$1004,M65)+(ROW()/1000000),0)</f>
        <v>0</v>
      </c>
      <c r="Q65" s="139">
        <f>IFERROR(COUNTIFS('2.Base de Clientes'!$C$5:$C$1004,L65,'2.Base de Clientes'!$D$5:$D$1004,M65),0)</f>
        <v>0</v>
      </c>
      <c r="R65" s="46" t="str">
        <f t="shared" si="22"/>
        <v>#DIV/0!</v>
      </c>
      <c r="S65" s="157">
        <f>IFERROR(AVERAGEIFS('2.Base de Clientes'!$F$5:$F$1004,'2.Base de Clientes'!$C$5:$C$1004,L65,'2.Base de Clientes'!$D$5:$D$1004,M65)+(ROW()/1000000),0)</f>
        <v>0</v>
      </c>
    </row>
    <row r="66" ht="12.75" customHeight="1">
      <c r="B66" s="136" t="str">
        <f>'1.Clusters'!$B$6</f>
        <v/>
      </c>
      <c r="C66" s="136" t="str">
        <f>'1.Clusters'!$E$7</f>
        <v/>
      </c>
      <c r="D66" s="136" t="str">
        <f>'1.Clusters'!$H$8</f>
        <v/>
      </c>
      <c r="E66" s="136" t="str">
        <f t="shared" si="17"/>
        <v>, , </v>
      </c>
      <c r="F66" s="136" t="str">
        <f t="shared" si="18"/>
        <v/>
      </c>
      <c r="G66" s="139">
        <f>IFERROR(AVERAGEIFS('2.Base de Clientes'!$Q$5:$Q$1004,'2.Base de Clientes'!$C$5:$C$1004,Apoio!B66,'2.Base de Clientes'!$D$5:$D$1004,Apoio!C66,'2.Base de Clientes'!$E$5:$E$1004,Apoio!D66)+(ROW()/1000000),0)</f>
        <v>0</v>
      </c>
      <c r="H66" s="139">
        <f>IFERROR(COUNTIFS('2.Base de Clientes'!$C$5:$C$1004,Apoio!B66,'2.Base de Clientes'!$D$5:$D$1004,Apoio!C66,'2.Base de Clientes'!$E$5:$E$1004,Apoio!D66),0)</f>
        <v>0</v>
      </c>
      <c r="I66" s="156">
        <f t="shared" si="19"/>
        <v>0</v>
      </c>
      <c r="J66" s="157">
        <f>IFERROR(AVERAGEIFS('2.Base de Clientes'!$F$5:$F$1004,'2.Base de Clientes'!$C$5:$C$1004,Apoio!B66,'2.Base de Clientes'!$D$5:$D$1004,Apoio!C66,'2.Base de Clientes'!$E$5:$E$1004,Apoio!D66)+(ROW()/1000000),0)</f>
        <v>0</v>
      </c>
      <c r="K66" s="139"/>
      <c r="L66" s="160" t="str">
        <f>'1.Clusters'!$B$7</f>
        <v/>
      </c>
      <c r="M66" s="139" t="str">
        <f>'1.Clusters'!$E$8</f>
        <v/>
      </c>
      <c r="N66" s="136" t="str">
        <f t="shared" si="20"/>
        <v>, </v>
      </c>
      <c r="O66" s="136" t="str">
        <f t="shared" si="21"/>
        <v/>
      </c>
      <c r="P66" s="159">
        <f>IFERROR(AVERAGEIFS('2.Base de Clientes'!$Q$5:$Q$1004,'2.Base de Clientes'!$C$5:$C$1004,L66,'2.Base de Clientes'!$D$5:$D$1004,M66)+(ROW()/1000000),0)</f>
        <v>0</v>
      </c>
      <c r="Q66" s="139">
        <f>IFERROR(COUNTIFS('2.Base de Clientes'!$C$5:$C$1004,L66,'2.Base de Clientes'!$D$5:$D$1004,M66),0)</f>
        <v>0</v>
      </c>
      <c r="R66" s="46" t="str">
        <f t="shared" si="22"/>
        <v>#DIV/0!</v>
      </c>
      <c r="S66" s="157">
        <f>IFERROR(AVERAGEIFS('2.Base de Clientes'!$F$5:$F$1004,'2.Base de Clientes'!$C$5:$C$1004,L66,'2.Base de Clientes'!$D$5:$D$1004,M66)+(ROW()/1000000),0)</f>
        <v>0</v>
      </c>
    </row>
    <row r="67" ht="12.75" customHeight="1">
      <c r="B67" s="136" t="str">
        <f>'1.Clusters'!$B$6</f>
        <v/>
      </c>
      <c r="C67" s="136" t="str">
        <f>'1.Clusters'!$E$7</f>
        <v/>
      </c>
      <c r="D67" s="136" t="str">
        <f>'1.Clusters'!$H$9</f>
        <v/>
      </c>
      <c r="E67" s="136" t="str">
        <f t="shared" si="17"/>
        <v>, , </v>
      </c>
      <c r="F67" s="136" t="str">
        <f t="shared" si="18"/>
        <v/>
      </c>
      <c r="G67" s="139">
        <f>IFERROR(AVERAGEIFS('2.Base de Clientes'!$Q$5:$Q$1004,'2.Base de Clientes'!$C$5:$C$1004,Apoio!B67,'2.Base de Clientes'!$D$5:$D$1004,Apoio!C67,'2.Base de Clientes'!$E$5:$E$1004,Apoio!D67)+(ROW()/1000000),0)</f>
        <v>0</v>
      </c>
      <c r="H67" s="139">
        <f>IFERROR(COUNTIFS('2.Base de Clientes'!$C$5:$C$1004,Apoio!B67,'2.Base de Clientes'!$D$5:$D$1004,Apoio!C67,'2.Base de Clientes'!$E$5:$E$1004,Apoio!D67),0)</f>
        <v>0</v>
      </c>
      <c r="I67" s="156">
        <f t="shared" si="19"/>
        <v>0</v>
      </c>
      <c r="J67" s="157">
        <f>IFERROR(AVERAGEIFS('2.Base de Clientes'!$F$5:$F$1004,'2.Base de Clientes'!$C$5:$C$1004,Apoio!B67,'2.Base de Clientes'!$D$5:$D$1004,Apoio!C67,'2.Base de Clientes'!$E$5:$E$1004,Apoio!D67)+(ROW()/1000000),0)</f>
        <v>0</v>
      </c>
      <c r="K67" s="139"/>
      <c r="L67" s="160" t="str">
        <f>'1.Clusters'!$B$7</f>
        <v/>
      </c>
      <c r="M67" s="139" t="str">
        <f>'1.Clusters'!$E$9</f>
        <v/>
      </c>
      <c r="N67" s="136" t="str">
        <f t="shared" si="20"/>
        <v>, </v>
      </c>
      <c r="O67" s="136" t="str">
        <f t="shared" si="21"/>
        <v/>
      </c>
      <c r="P67" s="159">
        <f>IFERROR(AVERAGEIFS('2.Base de Clientes'!$Q$5:$Q$1004,'2.Base de Clientes'!$C$5:$C$1004,L67,'2.Base de Clientes'!$D$5:$D$1004,M67)+(ROW()/1000000),0)</f>
        <v>0</v>
      </c>
      <c r="Q67" s="139">
        <f>IFERROR(COUNTIFS('2.Base de Clientes'!$C$5:$C$1004,L67,'2.Base de Clientes'!$D$5:$D$1004,M67),0)</f>
        <v>0</v>
      </c>
      <c r="R67" s="46" t="str">
        <f t="shared" si="22"/>
        <v>#DIV/0!</v>
      </c>
      <c r="S67" s="157">
        <f>IFERROR(AVERAGEIFS('2.Base de Clientes'!$F$5:$F$1004,'2.Base de Clientes'!$C$5:$C$1004,L67,'2.Base de Clientes'!$D$5:$D$1004,M67)+(ROW()/1000000),0)</f>
        <v>0</v>
      </c>
    </row>
    <row r="68" ht="12.75" customHeight="1">
      <c r="B68" s="136" t="str">
        <f>'1.Clusters'!$B$6</f>
        <v/>
      </c>
      <c r="C68" s="136" t="str">
        <f>'1.Clusters'!$E$7</f>
        <v/>
      </c>
      <c r="D68" s="136" t="str">
        <f>'1.Clusters'!$H$10</f>
        <v/>
      </c>
      <c r="E68" s="136" t="str">
        <f t="shared" si="17"/>
        <v>, , </v>
      </c>
      <c r="F68" s="136" t="str">
        <f t="shared" si="18"/>
        <v/>
      </c>
      <c r="G68" s="139">
        <f>IFERROR(AVERAGEIFS('2.Base de Clientes'!$Q$5:$Q$1004,'2.Base de Clientes'!$C$5:$C$1004,Apoio!B68,'2.Base de Clientes'!$D$5:$D$1004,Apoio!C68,'2.Base de Clientes'!$E$5:$E$1004,Apoio!D68)+(ROW()/1000000),0)</f>
        <v>0</v>
      </c>
      <c r="H68" s="139">
        <f>IFERROR(COUNTIFS('2.Base de Clientes'!$C$5:$C$1004,Apoio!B68,'2.Base de Clientes'!$D$5:$D$1004,Apoio!C68,'2.Base de Clientes'!$E$5:$E$1004,Apoio!D68),0)</f>
        <v>0</v>
      </c>
      <c r="I68" s="156">
        <f t="shared" si="19"/>
        <v>0</v>
      </c>
      <c r="J68" s="157">
        <f>IFERROR(AVERAGEIFS('2.Base de Clientes'!$F$5:$F$1004,'2.Base de Clientes'!$C$5:$C$1004,Apoio!B68,'2.Base de Clientes'!$D$5:$D$1004,Apoio!C68,'2.Base de Clientes'!$E$5:$E$1004,Apoio!D68)+(ROW()/1000000),0)</f>
        <v>0</v>
      </c>
      <c r="K68" s="139"/>
      <c r="L68" s="160" t="str">
        <f>'1.Clusters'!$B$7</f>
        <v/>
      </c>
      <c r="M68" s="139" t="str">
        <f>'1.Clusters'!$E$10</f>
        <v/>
      </c>
      <c r="N68" s="136" t="str">
        <f t="shared" si="20"/>
        <v>, </v>
      </c>
      <c r="O68" s="136" t="str">
        <f t="shared" si="21"/>
        <v/>
      </c>
      <c r="P68" s="159">
        <f>IFERROR(AVERAGEIFS('2.Base de Clientes'!$Q$5:$Q$1004,'2.Base de Clientes'!$C$5:$C$1004,L68,'2.Base de Clientes'!$D$5:$D$1004,M68)+(ROW()/1000000),0)</f>
        <v>0</v>
      </c>
      <c r="Q68" s="139">
        <f>IFERROR(COUNTIFS('2.Base de Clientes'!$C$5:$C$1004,L68,'2.Base de Clientes'!$D$5:$D$1004,M68),0)</f>
        <v>0</v>
      </c>
      <c r="R68" s="46" t="str">
        <f t="shared" si="22"/>
        <v>#DIV/0!</v>
      </c>
      <c r="S68" s="157">
        <f>IFERROR(AVERAGEIFS('2.Base de Clientes'!$F$5:$F$1004,'2.Base de Clientes'!$C$5:$C$1004,L68,'2.Base de Clientes'!$D$5:$D$1004,M68)+(ROW()/1000000),0)</f>
        <v>0</v>
      </c>
    </row>
    <row r="69" ht="12.75" customHeight="1">
      <c r="B69" s="136" t="str">
        <f>'1.Clusters'!$B$6</f>
        <v/>
      </c>
      <c r="C69" s="136" t="str">
        <f>'1.Clusters'!$E$7</f>
        <v/>
      </c>
      <c r="D69" s="136" t="str">
        <f>'1.Clusters'!$H$11</f>
        <v/>
      </c>
      <c r="E69" s="136" t="str">
        <f t="shared" si="17"/>
        <v>, , </v>
      </c>
      <c r="F69" s="136" t="str">
        <f t="shared" si="18"/>
        <v/>
      </c>
      <c r="G69" s="139">
        <f>IFERROR(AVERAGEIFS('2.Base de Clientes'!$Q$5:$Q$1004,'2.Base de Clientes'!$C$5:$C$1004,Apoio!B69,'2.Base de Clientes'!$D$5:$D$1004,Apoio!C69,'2.Base de Clientes'!$E$5:$E$1004,Apoio!D69)+(ROW()/1000000),0)</f>
        <v>0</v>
      </c>
      <c r="H69" s="139">
        <f>IFERROR(COUNTIFS('2.Base de Clientes'!$C$5:$C$1004,Apoio!B69,'2.Base de Clientes'!$D$5:$D$1004,Apoio!C69,'2.Base de Clientes'!$E$5:$E$1004,Apoio!D69),0)</f>
        <v>0</v>
      </c>
      <c r="I69" s="156">
        <f t="shared" si="19"/>
        <v>0</v>
      </c>
      <c r="J69" s="157">
        <f>IFERROR(AVERAGEIFS('2.Base de Clientes'!$F$5:$F$1004,'2.Base de Clientes'!$C$5:$C$1004,Apoio!B69,'2.Base de Clientes'!$D$5:$D$1004,Apoio!C69,'2.Base de Clientes'!$E$5:$E$1004,Apoio!D69)+(ROW()/1000000),0)</f>
        <v>0</v>
      </c>
      <c r="K69" s="139"/>
      <c r="L69" s="160" t="str">
        <f>'1.Clusters'!$B$7</f>
        <v/>
      </c>
      <c r="M69" s="139" t="str">
        <f>'1.Clusters'!$E$11</f>
        <v/>
      </c>
      <c r="N69" s="136" t="str">
        <f t="shared" si="20"/>
        <v>, </v>
      </c>
      <c r="O69" s="136" t="str">
        <f t="shared" si="21"/>
        <v/>
      </c>
      <c r="P69" s="159">
        <f>IFERROR(AVERAGEIFS('2.Base de Clientes'!$Q$5:$Q$1004,'2.Base de Clientes'!$C$5:$C$1004,L69,'2.Base de Clientes'!$D$5:$D$1004,M69)+(ROW()/1000000),0)</f>
        <v>0</v>
      </c>
      <c r="Q69" s="139">
        <f>IFERROR(COUNTIFS('2.Base de Clientes'!$C$5:$C$1004,L69,'2.Base de Clientes'!$D$5:$D$1004,M69),0)</f>
        <v>0</v>
      </c>
      <c r="R69" s="46" t="str">
        <f t="shared" si="22"/>
        <v>#DIV/0!</v>
      </c>
      <c r="S69" s="157">
        <f>IFERROR(AVERAGEIFS('2.Base de Clientes'!$F$5:$F$1004,'2.Base de Clientes'!$C$5:$C$1004,L69,'2.Base de Clientes'!$D$5:$D$1004,M69)+(ROW()/1000000),0)</f>
        <v>0</v>
      </c>
    </row>
    <row r="70" ht="12.75" customHeight="1">
      <c r="B70" s="136" t="str">
        <f>'1.Clusters'!$B$6</f>
        <v/>
      </c>
      <c r="C70" s="136" t="str">
        <f>'1.Clusters'!$E$7</f>
        <v/>
      </c>
      <c r="D70" s="136" t="str">
        <f>'1.Clusters'!$H$12</f>
        <v/>
      </c>
      <c r="E70" s="136" t="str">
        <f t="shared" si="17"/>
        <v>, , </v>
      </c>
      <c r="F70" s="136" t="str">
        <f t="shared" si="18"/>
        <v/>
      </c>
      <c r="G70" s="139">
        <f>IFERROR(AVERAGEIFS('2.Base de Clientes'!$Q$5:$Q$1004,'2.Base de Clientes'!$C$5:$C$1004,Apoio!B70,'2.Base de Clientes'!$D$5:$D$1004,Apoio!C70,'2.Base de Clientes'!$E$5:$E$1004,Apoio!D70)+(ROW()/1000000),0)</f>
        <v>0</v>
      </c>
      <c r="H70" s="139">
        <f>IFERROR(COUNTIFS('2.Base de Clientes'!$C$5:$C$1004,Apoio!B70,'2.Base de Clientes'!$D$5:$D$1004,Apoio!C70,'2.Base de Clientes'!$E$5:$E$1004,Apoio!D70),0)</f>
        <v>0</v>
      </c>
      <c r="I70" s="156">
        <f t="shared" si="19"/>
        <v>0</v>
      </c>
      <c r="J70" s="157">
        <f>IFERROR(AVERAGEIFS('2.Base de Clientes'!$F$5:$F$1004,'2.Base de Clientes'!$C$5:$C$1004,Apoio!B70,'2.Base de Clientes'!$D$5:$D$1004,Apoio!C70,'2.Base de Clientes'!$E$5:$E$1004,Apoio!D70)+(ROW()/1000000),0)</f>
        <v>0</v>
      </c>
      <c r="K70" s="139"/>
      <c r="L70" s="160" t="str">
        <f>'1.Clusters'!$B$7</f>
        <v/>
      </c>
      <c r="M70" s="139" t="str">
        <f>'1.Clusters'!$E$12</f>
        <v/>
      </c>
      <c r="N70" s="136" t="str">
        <f t="shared" si="20"/>
        <v>, </v>
      </c>
      <c r="O70" s="136" t="str">
        <f t="shared" si="21"/>
        <v/>
      </c>
      <c r="P70" s="159">
        <f>IFERROR(AVERAGEIFS('2.Base de Clientes'!$Q$5:$Q$1004,'2.Base de Clientes'!$C$5:$C$1004,L70,'2.Base de Clientes'!$D$5:$D$1004,M70)+(ROW()/1000000),0)</f>
        <v>0</v>
      </c>
      <c r="Q70" s="139">
        <f>IFERROR(COUNTIFS('2.Base de Clientes'!$C$5:$C$1004,L70,'2.Base de Clientes'!$D$5:$D$1004,M70),0)</f>
        <v>0</v>
      </c>
      <c r="R70" s="46" t="str">
        <f t="shared" si="22"/>
        <v>#DIV/0!</v>
      </c>
      <c r="S70" s="157">
        <f>IFERROR(AVERAGEIFS('2.Base de Clientes'!$F$5:$F$1004,'2.Base de Clientes'!$C$5:$C$1004,L70,'2.Base de Clientes'!$D$5:$D$1004,M70)+(ROW()/1000000),0)</f>
        <v>0</v>
      </c>
    </row>
    <row r="71" ht="12.75" customHeight="1">
      <c r="B71" s="136" t="str">
        <f>'1.Clusters'!$B$6</f>
        <v/>
      </c>
      <c r="C71" s="136" t="str">
        <f>'1.Clusters'!$E$7</f>
        <v/>
      </c>
      <c r="D71" s="136" t="str">
        <f>'1.Clusters'!$H$13</f>
        <v/>
      </c>
      <c r="E71" s="136" t="str">
        <f t="shared" si="17"/>
        <v>, , </v>
      </c>
      <c r="F71" s="136" t="str">
        <f t="shared" si="18"/>
        <v/>
      </c>
      <c r="G71" s="139">
        <f>IFERROR(AVERAGEIFS('2.Base de Clientes'!$Q$5:$Q$1004,'2.Base de Clientes'!$C$5:$C$1004,Apoio!B71,'2.Base de Clientes'!$D$5:$D$1004,Apoio!C71,'2.Base de Clientes'!$E$5:$E$1004,Apoio!D71)+(ROW()/1000000),0)</f>
        <v>0</v>
      </c>
      <c r="H71" s="139">
        <f>IFERROR(COUNTIFS('2.Base de Clientes'!$C$5:$C$1004,Apoio!B71,'2.Base de Clientes'!$D$5:$D$1004,Apoio!C71,'2.Base de Clientes'!$E$5:$E$1004,Apoio!D71),0)</f>
        <v>0</v>
      </c>
      <c r="I71" s="156">
        <f t="shared" si="19"/>
        <v>0</v>
      </c>
      <c r="J71" s="157">
        <f>IFERROR(AVERAGEIFS('2.Base de Clientes'!$F$5:$F$1004,'2.Base de Clientes'!$C$5:$C$1004,Apoio!B71,'2.Base de Clientes'!$D$5:$D$1004,Apoio!C71,'2.Base de Clientes'!$E$5:$E$1004,Apoio!D71)+(ROW()/1000000),0)</f>
        <v>0</v>
      </c>
      <c r="K71" s="139"/>
      <c r="L71" s="160" t="str">
        <f>'1.Clusters'!$B$7</f>
        <v/>
      </c>
      <c r="M71" s="139" t="str">
        <f>'1.Clusters'!$E$13</f>
        <v/>
      </c>
      <c r="N71" s="136" t="str">
        <f t="shared" si="20"/>
        <v>, </v>
      </c>
      <c r="O71" s="136" t="str">
        <f t="shared" si="21"/>
        <v/>
      </c>
      <c r="P71" s="159">
        <f>IFERROR(AVERAGEIFS('2.Base de Clientes'!$Q$5:$Q$1004,'2.Base de Clientes'!$C$5:$C$1004,L71,'2.Base de Clientes'!$D$5:$D$1004,M71)+(ROW()/1000000),0)</f>
        <v>0</v>
      </c>
      <c r="Q71" s="139">
        <f>IFERROR(COUNTIFS('2.Base de Clientes'!$C$5:$C$1004,L71,'2.Base de Clientes'!$D$5:$D$1004,M71),0)</f>
        <v>0</v>
      </c>
      <c r="R71" s="46" t="str">
        <f t="shared" si="22"/>
        <v>#DIV/0!</v>
      </c>
      <c r="S71" s="157">
        <f>IFERROR(AVERAGEIFS('2.Base de Clientes'!$F$5:$F$1004,'2.Base de Clientes'!$C$5:$C$1004,L71,'2.Base de Clientes'!$D$5:$D$1004,M71)+(ROW()/1000000),0)</f>
        <v>0</v>
      </c>
    </row>
    <row r="72" ht="12.75" customHeight="1">
      <c r="B72" s="136" t="str">
        <f>'1.Clusters'!$B$6</f>
        <v/>
      </c>
      <c r="C72" s="136" t="str">
        <f>'1.Clusters'!$E$7</f>
        <v/>
      </c>
      <c r="D72" s="136" t="str">
        <f>'1.Clusters'!$H$14</f>
        <v/>
      </c>
      <c r="E72" s="136" t="str">
        <f t="shared" si="17"/>
        <v>, , </v>
      </c>
      <c r="F72" s="136" t="str">
        <f t="shared" si="18"/>
        <v/>
      </c>
      <c r="G72" s="139">
        <f>IFERROR(AVERAGEIFS('2.Base de Clientes'!$Q$5:$Q$1004,'2.Base de Clientes'!$C$5:$C$1004,Apoio!B72,'2.Base de Clientes'!$D$5:$D$1004,Apoio!C72,'2.Base de Clientes'!$E$5:$E$1004,Apoio!D72)+(ROW()/1000000),0)</f>
        <v>0</v>
      </c>
      <c r="H72" s="139">
        <f>IFERROR(COUNTIFS('2.Base de Clientes'!$C$5:$C$1004,Apoio!B72,'2.Base de Clientes'!$D$5:$D$1004,Apoio!C72,'2.Base de Clientes'!$E$5:$E$1004,Apoio!D72),0)</f>
        <v>0</v>
      </c>
      <c r="I72" s="156">
        <f t="shared" si="19"/>
        <v>0</v>
      </c>
      <c r="J72" s="157">
        <f>IFERROR(AVERAGEIFS('2.Base de Clientes'!$F$5:$F$1004,'2.Base de Clientes'!$C$5:$C$1004,Apoio!B72,'2.Base de Clientes'!$D$5:$D$1004,Apoio!C72,'2.Base de Clientes'!$E$5:$E$1004,Apoio!D72)+(ROW()/1000000),0)</f>
        <v>0</v>
      </c>
      <c r="K72" s="139"/>
      <c r="L72" s="160" t="str">
        <f>'1.Clusters'!$B$7</f>
        <v/>
      </c>
      <c r="M72" s="139" t="str">
        <f>'1.Clusters'!$E$14</f>
        <v/>
      </c>
      <c r="N72" s="136" t="str">
        <f t="shared" si="20"/>
        <v>, </v>
      </c>
      <c r="O72" s="136" t="str">
        <f t="shared" si="21"/>
        <v/>
      </c>
      <c r="P72" s="159">
        <f>IFERROR(AVERAGEIFS('2.Base de Clientes'!$Q$5:$Q$1004,'2.Base de Clientes'!$C$5:$C$1004,L72,'2.Base de Clientes'!$D$5:$D$1004,M72)+(ROW()/1000000),0)</f>
        <v>0</v>
      </c>
      <c r="Q72" s="139">
        <f>IFERROR(COUNTIFS('2.Base de Clientes'!$C$5:$C$1004,L72,'2.Base de Clientes'!$D$5:$D$1004,M72),0)</f>
        <v>0</v>
      </c>
      <c r="R72" s="46" t="str">
        <f t="shared" si="22"/>
        <v>#DIV/0!</v>
      </c>
      <c r="S72" s="157">
        <f>IFERROR(AVERAGEIFS('2.Base de Clientes'!$F$5:$F$1004,'2.Base de Clientes'!$C$5:$C$1004,L72,'2.Base de Clientes'!$D$5:$D$1004,M72)+(ROW()/1000000),0)</f>
        <v>0</v>
      </c>
    </row>
    <row r="73" ht="12.75" customHeight="1">
      <c r="B73" s="136" t="str">
        <f>'1.Clusters'!$B$6</f>
        <v/>
      </c>
      <c r="C73" s="136" t="str">
        <f>'1.Clusters'!$E$7</f>
        <v/>
      </c>
      <c r="D73" s="136" t="str">
        <f>'1.Clusters'!$H$15</f>
        <v/>
      </c>
      <c r="E73" s="136" t="str">
        <f t="shared" si="17"/>
        <v>, , </v>
      </c>
      <c r="F73" s="136" t="str">
        <f t="shared" si="18"/>
        <v/>
      </c>
      <c r="G73" s="139">
        <f>IFERROR(AVERAGEIFS('2.Base de Clientes'!$Q$5:$Q$1004,'2.Base de Clientes'!$C$5:$C$1004,Apoio!B73,'2.Base de Clientes'!$D$5:$D$1004,Apoio!C73,'2.Base de Clientes'!$E$5:$E$1004,Apoio!D73)+(ROW()/1000000),0)</f>
        <v>0</v>
      </c>
      <c r="H73" s="139">
        <f>IFERROR(COUNTIFS('2.Base de Clientes'!$C$5:$C$1004,Apoio!B73,'2.Base de Clientes'!$D$5:$D$1004,Apoio!C73,'2.Base de Clientes'!$E$5:$E$1004,Apoio!D73),0)</f>
        <v>0</v>
      </c>
      <c r="I73" s="156">
        <f t="shared" si="19"/>
        <v>0</v>
      </c>
      <c r="J73" s="157">
        <f>IFERROR(AVERAGEIFS('2.Base de Clientes'!$F$5:$F$1004,'2.Base de Clientes'!$C$5:$C$1004,Apoio!B73,'2.Base de Clientes'!$D$5:$D$1004,Apoio!C73,'2.Base de Clientes'!$E$5:$E$1004,Apoio!D73)+(ROW()/1000000),0)</f>
        <v>0</v>
      </c>
      <c r="K73" s="139"/>
      <c r="L73" s="161" t="str">
        <f>'1.Clusters'!$B$7</f>
        <v/>
      </c>
      <c r="M73" s="139" t="str">
        <f>'1.Clusters'!$E$15</f>
        <v/>
      </c>
      <c r="N73" s="136" t="str">
        <f t="shared" si="20"/>
        <v>, </v>
      </c>
      <c r="O73" s="136" t="str">
        <f t="shared" si="21"/>
        <v/>
      </c>
      <c r="P73" s="159">
        <f>IFERROR(AVERAGEIFS('2.Base de Clientes'!$Q$5:$Q$1004,'2.Base de Clientes'!$C$5:$C$1004,L73,'2.Base de Clientes'!$D$5:$D$1004,M73)+(ROW()/1000000),0)</f>
        <v>0</v>
      </c>
      <c r="Q73" s="139">
        <f>IFERROR(COUNTIFS('2.Base de Clientes'!$C$5:$C$1004,L73,'2.Base de Clientes'!$D$5:$D$1004,M73),0)</f>
        <v>0</v>
      </c>
      <c r="R73" s="46" t="str">
        <f t="shared" si="22"/>
        <v>#DIV/0!</v>
      </c>
      <c r="S73" s="157">
        <f>IFERROR(AVERAGEIFS('2.Base de Clientes'!$F$5:$F$1004,'2.Base de Clientes'!$C$5:$C$1004,L73,'2.Base de Clientes'!$D$5:$D$1004,M73)+(ROW()/1000000),0)</f>
        <v>0</v>
      </c>
    </row>
    <row r="74" ht="12.75" customHeight="1">
      <c r="B74" s="136" t="str">
        <f>'1.Clusters'!$B$6</f>
        <v/>
      </c>
      <c r="C74" s="136" t="str">
        <f>'1.Clusters'!$E$8</f>
        <v/>
      </c>
      <c r="D74" s="136" t="str">
        <f>'1.Clusters'!$H$6</f>
        <v/>
      </c>
      <c r="E74" s="136" t="str">
        <f t="shared" si="17"/>
        <v>, , </v>
      </c>
      <c r="F74" s="136" t="str">
        <f t="shared" si="18"/>
        <v/>
      </c>
      <c r="G74" s="139">
        <f>IFERROR(AVERAGEIFS('2.Base de Clientes'!$Q$5:$Q$1004,'2.Base de Clientes'!$C$5:$C$1004,Apoio!B74,'2.Base de Clientes'!$D$5:$D$1004,Apoio!C74,'2.Base de Clientes'!$E$5:$E$1004,Apoio!D74)+(ROW()/1000000),0)</f>
        <v>0</v>
      </c>
      <c r="H74" s="139">
        <f>IFERROR(COUNTIFS('2.Base de Clientes'!$C$5:$C$1004,Apoio!B74,'2.Base de Clientes'!$D$5:$D$1004,Apoio!C74,'2.Base de Clientes'!$E$5:$E$1004,Apoio!D74),0)</f>
        <v>0</v>
      </c>
      <c r="I74" s="156">
        <f t="shared" si="19"/>
        <v>0</v>
      </c>
      <c r="J74" s="157">
        <f>IFERROR(AVERAGEIFS('2.Base de Clientes'!$F$5:$F$1004,'2.Base de Clientes'!$C$5:$C$1004,Apoio!B74,'2.Base de Clientes'!$D$5:$D$1004,Apoio!C74,'2.Base de Clientes'!$E$5:$E$1004,Apoio!D74)+(ROW()/1000000),0)</f>
        <v>0</v>
      </c>
      <c r="K74" s="139"/>
      <c r="L74" s="158" t="str">
        <f>'1.Clusters'!$B$8</f>
        <v/>
      </c>
      <c r="M74" s="139" t="str">
        <f>'1.Clusters'!$E$6</f>
        <v/>
      </c>
      <c r="N74" s="136" t="str">
        <f t="shared" si="20"/>
        <v>, </v>
      </c>
      <c r="O74" s="136" t="str">
        <f t="shared" si="21"/>
        <v/>
      </c>
      <c r="P74" s="159">
        <f>IFERROR(AVERAGEIFS('2.Base de Clientes'!$Q$5:$Q$1004,'2.Base de Clientes'!$C$5:$C$1004,L74,'2.Base de Clientes'!$D$5:$D$1004,M74)+(ROW()/1000000),0)</f>
        <v>0</v>
      </c>
      <c r="Q74" s="139">
        <f>IFERROR(COUNTIFS('2.Base de Clientes'!$C$5:$C$1004,L74,'2.Base de Clientes'!$D$5:$D$1004,M74),0)</f>
        <v>0</v>
      </c>
      <c r="R74" s="46" t="str">
        <f t="shared" si="22"/>
        <v>#DIV/0!</v>
      </c>
      <c r="S74" s="157">
        <f>IFERROR(AVERAGEIFS('2.Base de Clientes'!$F$5:$F$1004,'2.Base de Clientes'!$C$5:$C$1004,L74,'2.Base de Clientes'!$D$5:$D$1004,M74)+(ROW()/1000000),0)</f>
        <v>0</v>
      </c>
    </row>
    <row r="75" ht="12.75" customHeight="1">
      <c r="B75" s="136" t="str">
        <f>'1.Clusters'!$B$6</f>
        <v/>
      </c>
      <c r="C75" s="136" t="str">
        <f>'1.Clusters'!$E$8</f>
        <v/>
      </c>
      <c r="D75" s="136" t="str">
        <f>'1.Clusters'!$H$7</f>
        <v/>
      </c>
      <c r="E75" s="136" t="str">
        <f t="shared" si="17"/>
        <v>, , </v>
      </c>
      <c r="F75" s="136" t="str">
        <f t="shared" si="18"/>
        <v/>
      </c>
      <c r="G75" s="139">
        <f>IFERROR(AVERAGEIFS('2.Base de Clientes'!$Q$5:$Q$1004,'2.Base de Clientes'!$C$5:$C$1004,Apoio!B75,'2.Base de Clientes'!$D$5:$D$1004,Apoio!C75,'2.Base de Clientes'!$E$5:$E$1004,Apoio!D75)+(ROW()/1000000),0)</f>
        <v>0</v>
      </c>
      <c r="H75" s="139">
        <f>IFERROR(COUNTIFS('2.Base de Clientes'!$C$5:$C$1004,Apoio!B75,'2.Base de Clientes'!$D$5:$D$1004,Apoio!C75,'2.Base de Clientes'!$E$5:$E$1004,Apoio!D75),0)</f>
        <v>0</v>
      </c>
      <c r="I75" s="156">
        <f t="shared" si="19"/>
        <v>0</v>
      </c>
      <c r="J75" s="157">
        <f>IFERROR(AVERAGEIFS('2.Base de Clientes'!$F$5:$F$1004,'2.Base de Clientes'!$C$5:$C$1004,Apoio!B75,'2.Base de Clientes'!$D$5:$D$1004,Apoio!C75,'2.Base de Clientes'!$E$5:$E$1004,Apoio!D75)+(ROW()/1000000),0)</f>
        <v>0</v>
      </c>
      <c r="K75" s="139"/>
      <c r="L75" s="160" t="str">
        <f>'1.Clusters'!$B$8</f>
        <v/>
      </c>
      <c r="M75" s="139" t="str">
        <f>'1.Clusters'!$E$7</f>
        <v/>
      </c>
      <c r="N75" s="136" t="str">
        <f t="shared" si="20"/>
        <v>, </v>
      </c>
      <c r="O75" s="136" t="str">
        <f t="shared" si="21"/>
        <v/>
      </c>
      <c r="P75" s="159">
        <f>IFERROR(AVERAGEIFS('2.Base de Clientes'!$Q$5:$Q$1004,'2.Base de Clientes'!$C$5:$C$1004,L75,'2.Base de Clientes'!$D$5:$D$1004,M75)+(ROW()/1000000),0)</f>
        <v>0</v>
      </c>
      <c r="Q75" s="139">
        <f>IFERROR(COUNTIFS('2.Base de Clientes'!$C$5:$C$1004,L75,'2.Base de Clientes'!$D$5:$D$1004,M75),0)</f>
        <v>0</v>
      </c>
      <c r="R75" s="46" t="str">
        <f t="shared" si="22"/>
        <v>#DIV/0!</v>
      </c>
      <c r="S75" s="157">
        <f>IFERROR(AVERAGEIFS('2.Base de Clientes'!$F$5:$F$1004,'2.Base de Clientes'!$C$5:$C$1004,L75,'2.Base de Clientes'!$D$5:$D$1004,M75)+(ROW()/1000000),0)</f>
        <v>0</v>
      </c>
    </row>
    <row r="76" ht="12.75" customHeight="1">
      <c r="B76" s="136" t="str">
        <f>'1.Clusters'!$B$6</f>
        <v/>
      </c>
      <c r="C76" s="136" t="str">
        <f>'1.Clusters'!$E$8</f>
        <v/>
      </c>
      <c r="D76" s="136" t="str">
        <f>'1.Clusters'!$H$8</f>
        <v/>
      </c>
      <c r="E76" s="136" t="str">
        <f t="shared" si="17"/>
        <v>, , </v>
      </c>
      <c r="F76" s="136" t="str">
        <f t="shared" si="18"/>
        <v/>
      </c>
      <c r="G76" s="139">
        <f>IFERROR(AVERAGEIFS('2.Base de Clientes'!$Q$5:$Q$1004,'2.Base de Clientes'!$C$5:$C$1004,Apoio!B76,'2.Base de Clientes'!$D$5:$D$1004,Apoio!C76,'2.Base de Clientes'!$E$5:$E$1004,Apoio!D76)+(ROW()/1000000),0)</f>
        <v>0</v>
      </c>
      <c r="H76" s="139">
        <f>IFERROR(COUNTIFS('2.Base de Clientes'!$C$5:$C$1004,Apoio!B76,'2.Base de Clientes'!$D$5:$D$1004,Apoio!C76,'2.Base de Clientes'!$E$5:$E$1004,Apoio!D76),0)</f>
        <v>0</v>
      </c>
      <c r="I76" s="156">
        <f t="shared" si="19"/>
        <v>0</v>
      </c>
      <c r="J76" s="157">
        <f>IFERROR(AVERAGEIFS('2.Base de Clientes'!$F$5:$F$1004,'2.Base de Clientes'!$C$5:$C$1004,Apoio!B76,'2.Base de Clientes'!$D$5:$D$1004,Apoio!C76,'2.Base de Clientes'!$E$5:$E$1004,Apoio!D76)+(ROW()/1000000),0)</f>
        <v>0</v>
      </c>
      <c r="K76" s="139"/>
      <c r="L76" s="160" t="str">
        <f>'1.Clusters'!$B$8</f>
        <v/>
      </c>
      <c r="M76" s="139" t="str">
        <f>'1.Clusters'!$E$8</f>
        <v/>
      </c>
      <c r="N76" s="136" t="str">
        <f t="shared" si="20"/>
        <v>, </v>
      </c>
      <c r="O76" s="136" t="str">
        <f t="shared" si="21"/>
        <v/>
      </c>
      <c r="P76" s="159">
        <f>IFERROR(AVERAGEIFS('2.Base de Clientes'!$Q$5:$Q$1004,'2.Base de Clientes'!$C$5:$C$1004,L76,'2.Base de Clientes'!$D$5:$D$1004,M76)+(ROW()/1000000),0)</f>
        <v>0</v>
      </c>
      <c r="Q76" s="139">
        <f>IFERROR(COUNTIFS('2.Base de Clientes'!$C$5:$C$1004,L76,'2.Base de Clientes'!$D$5:$D$1004,M76),0)</f>
        <v>0</v>
      </c>
      <c r="R76" s="46" t="str">
        <f t="shared" si="22"/>
        <v>#DIV/0!</v>
      </c>
      <c r="S76" s="157">
        <f>IFERROR(AVERAGEIFS('2.Base de Clientes'!$F$5:$F$1004,'2.Base de Clientes'!$C$5:$C$1004,L76,'2.Base de Clientes'!$D$5:$D$1004,M76)+(ROW()/1000000),0)</f>
        <v>0</v>
      </c>
    </row>
    <row r="77" ht="12.75" customHeight="1">
      <c r="B77" s="136" t="str">
        <f>'1.Clusters'!$B$6</f>
        <v/>
      </c>
      <c r="C77" s="136" t="str">
        <f>'1.Clusters'!$E$8</f>
        <v/>
      </c>
      <c r="D77" s="136" t="str">
        <f>'1.Clusters'!$H$9</f>
        <v/>
      </c>
      <c r="E77" s="136" t="str">
        <f t="shared" si="17"/>
        <v>, , </v>
      </c>
      <c r="F77" s="136" t="str">
        <f t="shared" si="18"/>
        <v/>
      </c>
      <c r="G77" s="139">
        <f>IFERROR(AVERAGEIFS('2.Base de Clientes'!$Q$5:$Q$1004,'2.Base de Clientes'!$C$5:$C$1004,Apoio!B77,'2.Base de Clientes'!$D$5:$D$1004,Apoio!C77,'2.Base de Clientes'!$E$5:$E$1004,Apoio!D77)+(ROW()/1000000),0)</f>
        <v>0</v>
      </c>
      <c r="H77" s="139">
        <f>IFERROR(COUNTIFS('2.Base de Clientes'!$C$5:$C$1004,Apoio!B77,'2.Base de Clientes'!$D$5:$D$1004,Apoio!C77,'2.Base de Clientes'!$E$5:$E$1004,Apoio!D77),0)</f>
        <v>0</v>
      </c>
      <c r="I77" s="156">
        <f t="shared" si="19"/>
        <v>0</v>
      </c>
      <c r="J77" s="157">
        <f>IFERROR(AVERAGEIFS('2.Base de Clientes'!$F$5:$F$1004,'2.Base de Clientes'!$C$5:$C$1004,Apoio!B77,'2.Base de Clientes'!$D$5:$D$1004,Apoio!C77,'2.Base de Clientes'!$E$5:$E$1004,Apoio!D77)+(ROW()/1000000),0)</f>
        <v>0</v>
      </c>
      <c r="K77" s="139"/>
      <c r="L77" s="160" t="str">
        <f>'1.Clusters'!$B$8</f>
        <v/>
      </c>
      <c r="M77" s="139" t="str">
        <f>'1.Clusters'!$E$9</f>
        <v/>
      </c>
      <c r="N77" s="136" t="str">
        <f t="shared" si="20"/>
        <v>, </v>
      </c>
      <c r="O77" s="136" t="str">
        <f t="shared" si="21"/>
        <v/>
      </c>
      <c r="P77" s="159">
        <f>IFERROR(AVERAGEIFS('2.Base de Clientes'!$Q$5:$Q$1004,'2.Base de Clientes'!$C$5:$C$1004,L77,'2.Base de Clientes'!$D$5:$D$1004,M77)+(ROW()/1000000),0)</f>
        <v>0</v>
      </c>
      <c r="Q77" s="139">
        <f>IFERROR(COUNTIFS('2.Base de Clientes'!$C$5:$C$1004,L77,'2.Base de Clientes'!$D$5:$D$1004,M77),0)</f>
        <v>0</v>
      </c>
      <c r="R77" s="46" t="str">
        <f t="shared" si="22"/>
        <v>#DIV/0!</v>
      </c>
      <c r="S77" s="157">
        <f>IFERROR(AVERAGEIFS('2.Base de Clientes'!$F$5:$F$1004,'2.Base de Clientes'!$C$5:$C$1004,L77,'2.Base de Clientes'!$D$5:$D$1004,M77)+(ROW()/1000000),0)</f>
        <v>0</v>
      </c>
    </row>
    <row r="78" ht="12.75" customHeight="1">
      <c r="B78" s="136" t="str">
        <f>'1.Clusters'!$B$6</f>
        <v/>
      </c>
      <c r="C78" s="136" t="str">
        <f>'1.Clusters'!$E$8</f>
        <v/>
      </c>
      <c r="D78" s="136" t="str">
        <f>'1.Clusters'!$H$10</f>
        <v/>
      </c>
      <c r="E78" s="136" t="str">
        <f t="shared" si="17"/>
        <v>, , </v>
      </c>
      <c r="F78" s="136" t="str">
        <f t="shared" si="18"/>
        <v/>
      </c>
      <c r="G78" s="139">
        <f>IFERROR(AVERAGEIFS('2.Base de Clientes'!$Q$5:$Q$1004,'2.Base de Clientes'!$C$5:$C$1004,Apoio!B78,'2.Base de Clientes'!$D$5:$D$1004,Apoio!C78,'2.Base de Clientes'!$E$5:$E$1004,Apoio!D78)+(ROW()/1000000),0)</f>
        <v>0</v>
      </c>
      <c r="H78" s="139">
        <f>IFERROR(COUNTIFS('2.Base de Clientes'!$C$5:$C$1004,Apoio!B78,'2.Base de Clientes'!$D$5:$D$1004,Apoio!C78,'2.Base de Clientes'!$E$5:$E$1004,Apoio!D78),0)</f>
        <v>0</v>
      </c>
      <c r="I78" s="156">
        <f t="shared" si="19"/>
        <v>0</v>
      </c>
      <c r="J78" s="157">
        <f>IFERROR(AVERAGEIFS('2.Base de Clientes'!$F$5:$F$1004,'2.Base de Clientes'!$C$5:$C$1004,Apoio!B78,'2.Base de Clientes'!$D$5:$D$1004,Apoio!C78,'2.Base de Clientes'!$E$5:$E$1004,Apoio!D78)+(ROW()/1000000),0)</f>
        <v>0</v>
      </c>
      <c r="K78" s="139"/>
      <c r="L78" s="160" t="str">
        <f>'1.Clusters'!$B$8</f>
        <v/>
      </c>
      <c r="M78" s="139" t="str">
        <f>'1.Clusters'!$E$10</f>
        <v/>
      </c>
      <c r="N78" s="136" t="str">
        <f t="shared" si="20"/>
        <v>, </v>
      </c>
      <c r="O78" s="136" t="str">
        <f t="shared" si="21"/>
        <v/>
      </c>
      <c r="P78" s="159">
        <f>IFERROR(AVERAGEIFS('2.Base de Clientes'!$Q$5:$Q$1004,'2.Base de Clientes'!$C$5:$C$1004,L78,'2.Base de Clientes'!$D$5:$D$1004,M78)+(ROW()/1000000),0)</f>
        <v>0</v>
      </c>
      <c r="Q78" s="139">
        <f>IFERROR(COUNTIFS('2.Base de Clientes'!$C$5:$C$1004,L78,'2.Base de Clientes'!$D$5:$D$1004,M78),0)</f>
        <v>0</v>
      </c>
      <c r="R78" s="46" t="str">
        <f t="shared" si="22"/>
        <v>#DIV/0!</v>
      </c>
      <c r="S78" s="157">
        <f>IFERROR(AVERAGEIFS('2.Base de Clientes'!$F$5:$F$1004,'2.Base de Clientes'!$C$5:$C$1004,L78,'2.Base de Clientes'!$D$5:$D$1004,M78)+(ROW()/1000000),0)</f>
        <v>0</v>
      </c>
    </row>
    <row r="79" ht="12.75" customHeight="1">
      <c r="B79" s="136" t="str">
        <f>'1.Clusters'!$B$6</f>
        <v/>
      </c>
      <c r="C79" s="136" t="str">
        <f>'1.Clusters'!$E$8</f>
        <v/>
      </c>
      <c r="D79" s="136" t="str">
        <f>'1.Clusters'!$H$11</f>
        <v/>
      </c>
      <c r="E79" s="136" t="str">
        <f t="shared" si="17"/>
        <v>, , </v>
      </c>
      <c r="F79" s="136" t="str">
        <f t="shared" si="18"/>
        <v/>
      </c>
      <c r="G79" s="139">
        <f>IFERROR(AVERAGEIFS('2.Base de Clientes'!$Q$5:$Q$1004,'2.Base de Clientes'!$C$5:$C$1004,Apoio!B79,'2.Base de Clientes'!$D$5:$D$1004,Apoio!C79,'2.Base de Clientes'!$E$5:$E$1004,Apoio!D79)+(ROW()/1000000),0)</f>
        <v>0</v>
      </c>
      <c r="H79" s="139">
        <f>IFERROR(COUNTIFS('2.Base de Clientes'!$C$5:$C$1004,Apoio!B79,'2.Base de Clientes'!$D$5:$D$1004,Apoio!C79,'2.Base de Clientes'!$E$5:$E$1004,Apoio!D79),0)</f>
        <v>0</v>
      </c>
      <c r="I79" s="156">
        <f t="shared" si="19"/>
        <v>0</v>
      </c>
      <c r="J79" s="157">
        <f>IFERROR(AVERAGEIFS('2.Base de Clientes'!$F$5:$F$1004,'2.Base de Clientes'!$C$5:$C$1004,Apoio!B79,'2.Base de Clientes'!$D$5:$D$1004,Apoio!C79,'2.Base de Clientes'!$E$5:$E$1004,Apoio!D79)+(ROW()/1000000),0)</f>
        <v>0</v>
      </c>
      <c r="K79" s="139"/>
      <c r="L79" s="160" t="str">
        <f>'1.Clusters'!$B$8</f>
        <v/>
      </c>
      <c r="M79" s="139" t="str">
        <f>'1.Clusters'!$E$11</f>
        <v/>
      </c>
      <c r="N79" s="136" t="str">
        <f t="shared" si="20"/>
        <v>, </v>
      </c>
      <c r="O79" s="136" t="str">
        <f t="shared" si="21"/>
        <v/>
      </c>
      <c r="P79" s="159">
        <f>IFERROR(AVERAGEIFS('2.Base de Clientes'!$Q$5:$Q$1004,'2.Base de Clientes'!$C$5:$C$1004,L79,'2.Base de Clientes'!$D$5:$D$1004,M79)+(ROW()/1000000),0)</f>
        <v>0</v>
      </c>
      <c r="Q79" s="139">
        <f>IFERROR(COUNTIFS('2.Base de Clientes'!$C$5:$C$1004,L79,'2.Base de Clientes'!$D$5:$D$1004,M79),0)</f>
        <v>0</v>
      </c>
      <c r="R79" s="46" t="str">
        <f t="shared" si="22"/>
        <v>#DIV/0!</v>
      </c>
      <c r="S79" s="157">
        <f>IFERROR(AVERAGEIFS('2.Base de Clientes'!$F$5:$F$1004,'2.Base de Clientes'!$C$5:$C$1004,L79,'2.Base de Clientes'!$D$5:$D$1004,M79)+(ROW()/1000000),0)</f>
        <v>0</v>
      </c>
    </row>
    <row r="80" ht="12.75" customHeight="1">
      <c r="B80" s="136" t="str">
        <f>'1.Clusters'!$B$6</f>
        <v/>
      </c>
      <c r="C80" s="136" t="str">
        <f>'1.Clusters'!$E$8</f>
        <v/>
      </c>
      <c r="D80" s="136" t="str">
        <f>'1.Clusters'!$H$12</f>
        <v/>
      </c>
      <c r="E80" s="136" t="str">
        <f t="shared" si="17"/>
        <v>, , </v>
      </c>
      <c r="F80" s="136" t="str">
        <f t="shared" si="18"/>
        <v/>
      </c>
      <c r="G80" s="139">
        <f>IFERROR(AVERAGEIFS('2.Base de Clientes'!$Q$5:$Q$1004,'2.Base de Clientes'!$C$5:$C$1004,Apoio!B80,'2.Base de Clientes'!$D$5:$D$1004,Apoio!C80,'2.Base de Clientes'!$E$5:$E$1004,Apoio!D80)+(ROW()/1000000),0)</f>
        <v>0</v>
      </c>
      <c r="H80" s="139">
        <f>IFERROR(COUNTIFS('2.Base de Clientes'!$C$5:$C$1004,Apoio!B80,'2.Base de Clientes'!$D$5:$D$1004,Apoio!C80,'2.Base de Clientes'!$E$5:$E$1004,Apoio!D80),0)</f>
        <v>0</v>
      </c>
      <c r="I80" s="156">
        <f t="shared" si="19"/>
        <v>0</v>
      </c>
      <c r="J80" s="157">
        <f>IFERROR(AVERAGEIFS('2.Base de Clientes'!$F$5:$F$1004,'2.Base de Clientes'!$C$5:$C$1004,Apoio!B80,'2.Base de Clientes'!$D$5:$D$1004,Apoio!C80,'2.Base de Clientes'!$E$5:$E$1004,Apoio!D80)+(ROW()/1000000),0)</f>
        <v>0</v>
      </c>
      <c r="K80" s="139"/>
      <c r="L80" s="160" t="str">
        <f>'1.Clusters'!$B$8</f>
        <v/>
      </c>
      <c r="M80" s="139" t="str">
        <f>'1.Clusters'!$E$12</f>
        <v/>
      </c>
      <c r="N80" s="136" t="str">
        <f t="shared" si="20"/>
        <v>, </v>
      </c>
      <c r="O80" s="136" t="str">
        <f t="shared" si="21"/>
        <v/>
      </c>
      <c r="P80" s="159">
        <f>IFERROR(AVERAGEIFS('2.Base de Clientes'!$Q$5:$Q$1004,'2.Base de Clientes'!$C$5:$C$1004,L80,'2.Base de Clientes'!$D$5:$D$1004,M80)+(ROW()/1000000),0)</f>
        <v>0</v>
      </c>
      <c r="Q80" s="139">
        <f>IFERROR(COUNTIFS('2.Base de Clientes'!$C$5:$C$1004,L80,'2.Base de Clientes'!$D$5:$D$1004,M80),0)</f>
        <v>0</v>
      </c>
      <c r="R80" s="46" t="str">
        <f t="shared" si="22"/>
        <v>#DIV/0!</v>
      </c>
      <c r="S80" s="157">
        <f>IFERROR(AVERAGEIFS('2.Base de Clientes'!$F$5:$F$1004,'2.Base de Clientes'!$C$5:$C$1004,L80,'2.Base de Clientes'!$D$5:$D$1004,M80)+(ROW()/1000000),0)</f>
        <v>0</v>
      </c>
    </row>
    <row r="81" ht="12.75" customHeight="1">
      <c r="B81" s="136" t="str">
        <f>'1.Clusters'!$B$6</f>
        <v/>
      </c>
      <c r="C81" s="136" t="str">
        <f>'1.Clusters'!$E$8</f>
        <v/>
      </c>
      <c r="D81" s="136" t="str">
        <f>'1.Clusters'!$H$13</f>
        <v/>
      </c>
      <c r="E81" s="136" t="str">
        <f t="shared" si="17"/>
        <v>, , </v>
      </c>
      <c r="F81" s="136" t="str">
        <f t="shared" si="18"/>
        <v/>
      </c>
      <c r="G81" s="139">
        <f>IFERROR(AVERAGEIFS('2.Base de Clientes'!$Q$5:$Q$1004,'2.Base de Clientes'!$C$5:$C$1004,Apoio!B81,'2.Base de Clientes'!$D$5:$D$1004,Apoio!C81,'2.Base de Clientes'!$E$5:$E$1004,Apoio!D81)+(ROW()/1000000),0)</f>
        <v>0</v>
      </c>
      <c r="H81" s="139">
        <f>IFERROR(COUNTIFS('2.Base de Clientes'!$C$5:$C$1004,Apoio!B81,'2.Base de Clientes'!$D$5:$D$1004,Apoio!C81,'2.Base de Clientes'!$E$5:$E$1004,Apoio!D81),0)</f>
        <v>0</v>
      </c>
      <c r="I81" s="156">
        <f t="shared" si="19"/>
        <v>0</v>
      </c>
      <c r="J81" s="157">
        <f>IFERROR(AVERAGEIFS('2.Base de Clientes'!$F$5:$F$1004,'2.Base de Clientes'!$C$5:$C$1004,Apoio!B81,'2.Base de Clientes'!$D$5:$D$1004,Apoio!C81,'2.Base de Clientes'!$E$5:$E$1004,Apoio!D81)+(ROW()/1000000),0)</f>
        <v>0</v>
      </c>
      <c r="K81" s="139"/>
      <c r="L81" s="160" t="str">
        <f>'1.Clusters'!$B$8</f>
        <v/>
      </c>
      <c r="M81" s="139" t="str">
        <f>'1.Clusters'!$E$13</f>
        <v/>
      </c>
      <c r="N81" s="136" t="str">
        <f t="shared" si="20"/>
        <v>, </v>
      </c>
      <c r="O81" s="136" t="str">
        <f t="shared" si="21"/>
        <v/>
      </c>
      <c r="P81" s="159">
        <f>IFERROR(AVERAGEIFS('2.Base de Clientes'!$Q$5:$Q$1004,'2.Base de Clientes'!$C$5:$C$1004,L81,'2.Base de Clientes'!$D$5:$D$1004,M81)+(ROW()/1000000),0)</f>
        <v>0</v>
      </c>
      <c r="Q81" s="139">
        <f>IFERROR(COUNTIFS('2.Base de Clientes'!$C$5:$C$1004,L81,'2.Base de Clientes'!$D$5:$D$1004,M81),0)</f>
        <v>0</v>
      </c>
      <c r="R81" s="46" t="str">
        <f t="shared" si="22"/>
        <v>#DIV/0!</v>
      </c>
      <c r="S81" s="157">
        <f>IFERROR(AVERAGEIFS('2.Base de Clientes'!$F$5:$F$1004,'2.Base de Clientes'!$C$5:$C$1004,L81,'2.Base de Clientes'!$D$5:$D$1004,M81)+(ROW()/1000000),0)</f>
        <v>0</v>
      </c>
    </row>
    <row r="82" ht="12.75" customHeight="1">
      <c r="B82" s="136" t="str">
        <f>'1.Clusters'!$B$6</f>
        <v/>
      </c>
      <c r="C82" s="136" t="str">
        <f>'1.Clusters'!$E$8</f>
        <v/>
      </c>
      <c r="D82" s="136" t="str">
        <f>'1.Clusters'!$H$14</f>
        <v/>
      </c>
      <c r="E82" s="136" t="str">
        <f t="shared" si="17"/>
        <v>, , </v>
      </c>
      <c r="F82" s="136" t="str">
        <f t="shared" si="18"/>
        <v/>
      </c>
      <c r="G82" s="139">
        <f>IFERROR(AVERAGEIFS('2.Base de Clientes'!$Q$5:$Q$1004,'2.Base de Clientes'!$C$5:$C$1004,Apoio!B82,'2.Base de Clientes'!$D$5:$D$1004,Apoio!C82,'2.Base de Clientes'!$E$5:$E$1004,Apoio!D82)+(ROW()/1000000),0)</f>
        <v>0</v>
      </c>
      <c r="H82" s="139">
        <f>IFERROR(COUNTIFS('2.Base de Clientes'!$C$5:$C$1004,Apoio!B82,'2.Base de Clientes'!$D$5:$D$1004,Apoio!C82,'2.Base de Clientes'!$E$5:$E$1004,Apoio!D82),0)</f>
        <v>0</v>
      </c>
      <c r="I82" s="156">
        <f t="shared" si="19"/>
        <v>0</v>
      </c>
      <c r="J82" s="157">
        <f>IFERROR(AVERAGEIFS('2.Base de Clientes'!$F$5:$F$1004,'2.Base de Clientes'!$C$5:$C$1004,Apoio!B82,'2.Base de Clientes'!$D$5:$D$1004,Apoio!C82,'2.Base de Clientes'!$E$5:$E$1004,Apoio!D82)+(ROW()/1000000),0)</f>
        <v>0</v>
      </c>
      <c r="K82" s="139"/>
      <c r="L82" s="160" t="str">
        <f>'1.Clusters'!$B$8</f>
        <v/>
      </c>
      <c r="M82" s="139" t="str">
        <f>'1.Clusters'!$E$14</f>
        <v/>
      </c>
      <c r="N82" s="136" t="str">
        <f t="shared" si="20"/>
        <v>, </v>
      </c>
      <c r="O82" s="136" t="str">
        <f t="shared" si="21"/>
        <v/>
      </c>
      <c r="P82" s="159">
        <f>IFERROR(AVERAGEIFS('2.Base de Clientes'!$Q$5:$Q$1004,'2.Base de Clientes'!$C$5:$C$1004,L82,'2.Base de Clientes'!$D$5:$D$1004,M82)+(ROW()/1000000),0)</f>
        <v>0</v>
      </c>
      <c r="Q82" s="139">
        <f>IFERROR(COUNTIFS('2.Base de Clientes'!$C$5:$C$1004,L82,'2.Base de Clientes'!$D$5:$D$1004,M82),0)</f>
        <v>0</v>
      </c>
      <c r="R82" s="46" t="str">
        <f t="shared" si="22"/>
        <v>#DIV/0!</v>
      </c>
      <c r="S82" s="157">
        <f>IFERROR(AVERAGEIFS('2.Base de Clientes'!$F$5:$F$1004,'2.Base de Clientes'!$C$5:$C$1004,L82,'2.Base de Clientes'!$D$5:$D$1004,M82)+(ROW()/1000000),0)</f>
        <v>0</v>
      </c>
    </row>
    <row r="83" ht="12.75" customHeight="1">
      <c r="B83" s="136" t="str">
        <f>'1.Clusters'!$B$6</f>
        <v/>
      </c>
      <c r="C83" s="136" t="str">
        <f>'1.Clusters'!$E$8</f>
        <v/>
      </c>
      <c r="D83" s="136" t="str">
        <f>'1.Clusters'!$H$15</f>
        <v/>
      </c>
      <c r="E83" s="136" t="str">
        <f t="shared" si="17"/>
        <v>, , </v>
      </c>
      <c r="F83" s="136" t="str">
        <f t="shared" si="18"/>
        <v/>
      </c>
      <c r="G83" s="139">
        <f>IFERROR(AVERAGEIFS('2.Base de Clientes'!$Q$5:$Q$1004,'2.Base de Clientes'!$C$5:$C$1004,Apoio!B83,'2.Base de Clientes'!$D$5:$D$1004,Apoio!C83,'2.Base de Clientes'!$E$5:$E$1004,Apoio!D83)+(ROW()/1000000),0)</f>
        <v>0</v>
      </c>
      <c r="H83" s="139">
        <f>IFERROR(COUNTIFS('2.Base de Clientes'!$C$5:$C$1004,Apoio!B83,'2.Base de Clientes'!$D$5:$D$1004,Apoio!C83,'2.Base de Clientes'!$E$5:$E$1004,Apoio!D83),0)</f>
        <v>0</v>
      </c>
      <c r="I83" s="156">
        <f t="shared" si="19"/>
        <v>0</v>
      </c>
      <c r="J83" s="157">
        <f>IFERROR(AVERAGEIFS('2.Base de Clientes'!$F$5:$F$1004,'2.Base de Clientes'!$C$5:$C$1004,Apoio!B83,'2.Base de Clientes'!$D$5:$D$1004,Apoio!C83,'2.Base de Clientes'!$E$5:$E$1004,Apoio!D83)+(ROW()/1000000),0)</f>
        <v>0</v>
      </c>
      <c r="K83" s="139"/>
      <c r="L83" s="161" t="str">
        <f>'1.Clusters'!$B$8</f>
        <v/>
      </c>
      <c r="M83" s="139" t="str">
        <f>'1.Clusters'!$E$15</f>
        <v/>
      </c>
      <c r="N83" s="136" t="str">
        <f t="shared" si="20"/>
        <v>, </v>
      </c>
      <c r="O83" s="136" t="str">
        <f t="shared" si="21"/>
        <v/>
      </c>
      <c r="P83" s="159">
        <f>IFERROR(AVERAGEIFS('2.Base de Clientes'!$Q$5:$Q$1004,'2.Base de Clientes'!$C$5:$C$1004,L83,'2.Base de Clientes'!$D$5:$D$1004,M83)+(ROW()/1000000),0)</f>
        <v>0</v>
      </c>
      <c r="Q83" s="139">
        <f>IFERROR(COUNTIFS('2.Base de Clientes'!$C$5:$C$1004,L83,'2.Base de Clientes'!$D$5:$D$1004,M83),0)</f>
        <v>0</v>
      </c>
      <c r="R83" s="46" t="str">
        <f t="shared" si="22"/>
        <v>#DIV/0!</v>
      </c>
      <c r="S83" s="157">
        <f>IFERROR(AVERAGEIFS('2.Base de Clientes'!$F$5:$F$1004,'2.Base de Clientes'!$C$5:$C$1004,L83,'2.Base de Clientes'!$D$5:$D$1004,M83)+(ROW()/1000000),0)</f>
        <v>0</v>
      </c>
    </row>
    <row r="84" ht="12.75" customHeight="1">
      <c r="B84" s="136" t="str">
        <f>'1.Clusters'!$B$6</f>
        <v/>
      </c>
      <c r="C84" s="136" t="str">
        <f>'1.Clusters'!$E$9</f>
        <v/>
      </c>
      <c r="D84" s="136" t="str">
        <f>'1.Clusters'!$H$6</f>
        <v/>
      </c>
      <c r="E84" s="136" t="str">
        <f t="shared" si="17"/>
        <v>, , </v>
      </c>
      <c r="F84" s="136" t="str">
        <f t="shared" si="18"/>
        <v/>
      </c>
      <c r="G84" s="139">
        <f>IFERROR(AVERAGEIFS('2.Base de Clientes'!$Q$5:$Q$1004,'2.Base de Clientes'!$C$5:$C$1004,Apoio!B84,'2.Base de Clientes'!$D$5:$D$1004,Apoio!C84,'2.Base de Clientes'!$E$5:$E$1004,Apoio!D84)+(ROW()/1000000),0)</f>
        <v>0</v>
      </c>
      <c r="H84" s="139">
        <f>IFERROR(COUNTIFS('2.Base de Clientes'!$C$5:$C$1004,Apoio!B84,'2.Base de Clientes'!$D$5:$D$1004,Apoio!C84,'2.Base de Clientes'!$E$5:$E$1004,Apoio!D84),0)</f>
        <v>0</v>
      </c>
      <c r="I84" s="156">
        <f t="shared" si="19"/>
        <v>0</v>
      </c>
      <c r="J84" s="157">
        <f>IFERROR(AVERAGEIFS('2.Base de Clientes'!$F$5:$F$1004,'2.Base de Clientes'!$C$5:$C$1004,Apoio!B84,'2.Base de Clientes'!$D$5:$D$1004,Apoio!C84,'2.Base de Clientes'!$E$5:$E$1004,Apoio!D84)+(ROW()/1000000),0)</f>
        <v>0</v>
      </c>
      <c r="K84" s="139"/>
      <c r="L84" s="158" t="str">
        <f>'1.Clusters'!$B$9</f>
        <v/>
      </c>
      <c r="M84" s="139" t="str">
        <f>'1.Clusters'!$E$6</f>
        <v/>
      </c>
      <c r="N84" s="136" t="str">
        <f t="shared" si="20"/>
        <v>, </v>
      </c>
      <c r="O84" s="136" t="str">
        <f t="shared" si="21"/>
        <v/>
      </c>
      <c r="P84" s="159">
        <f>IFERROR(AVERAGEIFS('2.Base de Clientes'!$Q$5:$Q$1004,'2.Base de Clientes'!$C$5:$C$1004,L84,'2.Base de Clientes'!$D$5:$D$1004,M84)+(ROW()/1000000),0)</f>
        <v>0</v>
      </c>
      <c r="Q84" s="139">
        <f>IFERROR(COUNTIFS('2.Base de Clientes'!$C$5:$C$1004,L84,'2.Base de Clientes'!$D$5:$D$1004,M84),0)</f>
        <v>0</v>
      </c>
      <c r="R84" s="46" t="str">
        <f t="shared" si="22"/>
        <v>#DIV/0!</v>
      </c>
      <c r="S84" s="157">
        <f>IFERROR(AVERAGEIFS('2.Base de Clientes'!$F$5:$F$1004,'2.Base de Clientes'!$C$5:$C$1004,L84,'2.Base de Clientes'!$D$5:$D$1004,M84)+(ROW()/1000000),0)</f>
        <v>0</v>
      </c>
    </row>
    <row r="85" ht="12.75" customHeight="1">
      <c r="B85" s="136" t="str">
        <f>'1.Clusters'!$B$6</f>
        <v/>
      </c>
      <c r="C85" s="136" t="str">
        <f>'1.Clusters'!$E$9</f>
        <v/>
      </c>
      <c r="D85" s="136" t="str">
        <f>'1.Clusters'!$H$7</f>
        <v/>
      </c>
      <c r="E85" s="136" t="str">
        <f t="shared" si="17"/>
        <v>, , </v>
      </c>
      <c r="F85" s="136" t="str">
        <f t="shared" si="18"/>
        <v/>
      </c>
      <c r="G85" s="139">
        <f>IFERROR(AVERAGEIFS('2.Base de Clientes'!$Q$5:$Q$1004,'2.Base de Clientes'!$C$5:$C$1004,Apoio!B85,'2.Base de Clientes'!$D$5:$D$1004,Apoio!C85,'2.Base de Clientes'!$E$5:$E$1004,Apoio!D85)+(ROW()/1000000),0)</f>
        <v>0</v>
      </c>
      <c r="H85" s="139">
        <f>IFERROR(COUNTIFS('2.Base de Clientes'!$C$5:$C$1004,Apoio!B85,'2.Base de Clientes'!$D$5:$D$1004,Apoio!C85,'2.Base de Clientes'!$E$5:$E$1004,Apoio!D85),0)</f>
        <v>0</v>
      </c>
      <c r="I85" s="156">
        <f t="shared" si="19"/>
        <v>0</v>
      </c>
      <c r="J85" s="157">
        <f>IFERROR(AVERAGEIFS('2.Base de Clientes'!$F$5:$F$1004,'2.Base de Clientes'!$C$5:$C$1004,Apoio!B85,'2.Base de Clientes'!$D$5:$D$1004,Apoio!C85,'2.Base de Clientes'!$E$5:$E$1004,Apoio!D85)+(ROW()/1000000),0)</f>
        <v>0</v>
      </c>
      <c r="K85" s="139"/>
      <c r="L85" s="160" t="str">
        <f>'1.Clusters'!$B$9</f>
        <v/>
      </c>
      <c r="M85" s="139" t="str">
        <f>'1.Clusters'!$E$7</f>
        <v/>
      </c>
      <c r="N85" s="136" t="str">
        <f t="shared" si="20"/>
        <v>, </v>
      </c>
      <c r="O85" s="136" t="str">
        <f t="shared" si="21"/>
        <v/>
      </c>
      <c r="P85" s="159">
        <f>IFERROR(AVERAGEIFS('2.Base de Clientes'!$Q$5:$Q$1004,'2.Base de Clientes'!$C$5:$C$1004,L85,'2.Base de Clientes'!$D$5:$D$1004,M85)+(ROW()/1000000),0)</f>
        <v>0</v>
      </c>
      <c r="Q85" s="139">
        <f>IFERROR(COUNTIFS('2.Base de Clientes'!$C$5:$C$1004,L85,'2.Base de Clientes'!$D$5:$D$1004,M85),0)</f>
        <v>0</v>
      </c>
      <c r="R85" s="46" t="str">
        <f t="shared" si="22"/>
        <v>#DIV/0!</v>
      </c>
      <c r="S85" s="157">
        <f>IFERROR(AVERAGEIFS('2.Base de Clientes'!$F$5:$F$1004,'2.Base de Clientes'!$C$5:$C$1004,L85,'2.Base de Clientes'!$D$5:$D$1004,M85)+(ROW()/1000000),0)</f>
        <v>0</v>
      </c>
    </row>
    <row r="86" ht="12.75" customHeight="1">
      <c r="B86" s="136" t="str">
        <f>'1.Clusters'!$B$6</f>
        <v/>
      </c>
      <c r="C86" s="136" t="str">
        <f>'1.Clusters'!$E$9</f>
        <v/>
      </c>
      <c r="D86" s="136" t="str">
        <f>'1.Clusters'!$H$8</f>
        <v/>
      </c>
      <c r="E86" s="136" t="str">
        <f t="shared" si="17"/>
        <v>, , </v>
      </c>
      <c r="F86" s="136" t="str">
        <f t="shared" si="18"/>
        <v/>
      </c>
      <c r="G86" s="139">
        <f>IFERROR(AVERAGEIFS('2.Base de Clientes'!$Q$5:$Q$1004,'2.Base de Clientes'!$C$5:$C$1004,Apoio!B86,'2.Base de Clientes'!$D$5:$D$1004,Apoio!C86,'2.Base de Clientes'!$E$5:$E$1004,Apoio!D86)+(ROW()/1000000),0)</f>
        <v>0</v>
      </c>
      <c r="H86" s="139">
        <f>IFERROR(COUNTIFS('2.Base de Clientes'!$C$5:$C$1004,Apoio!B86,'2.Base de Clientes'!$D$5:$D$1004,Apoio!C86,'2.Base de Clientes'!$E$5:$E$1004,Apoio!D86),0)</f>
        <v>0</v>
      </c>
      <c r="I86" s="156">
        <f t="shared" si="19"/>
        <v>0</v>
      </c>
      <c r="J86" s="157">
        <f>IFERROR(AVERAGEIFS('2.Base de Clientes'!$F$5:$F$1004,'2.Base de Clientes'!$C$5:$C$1004,Apoio!B86,'2.Base de Clientes'!$D$5:$D$1004,Apoio!C86,'2.Base de Clientes'!$E$5:$E$1004,Apoio!D86)+(ROW()/1000000),0)</f>
        <v>0</v>
      </c>
      <c r="K86" s="139"/>
      <c r="L86" s="160" t="str">
        <f>'1.Clusters'!$B$9</f>
        <v/>
      </c>
      <c r="M86" s="139" t="str">
        <f>'1.Clusters'!$E$8</f>
        <v/>
      </c>
      <c r="N86" s="136" t="str">
        <f t="shared" si="20"/>
        <v>, </v>
      </c>
      <c r="O86" s="136" t="str">
        <f t="shared" si="21"/>
        <v/>
      </c>
      <c r="P86" s="159">
        <f>IFERROR(AVERAGEIFS('2.Base de Clientes'!$Q$5:$Q$1004,'2.Base de Clientes'!$C$5:$C$1004,L86,'2.Base de Clientes'!$D$5:$D$1004,M86)+(ROW()/1000000),0)</f>
        <v>0</v>
      </c>
      <c r="Q86" s="139">
        <f>IFERROR(COUNTIFS('2.Base de Clientes'!$C$5:$C$1004,L86,'2.Base de Clientes'!$D$5:$D$1004,M86),0)</f>
        <v>0</v>
      </c>
      <c r="R86" s="46" t="str">
        <f t="shared" si="22"/>
        <v>#DIV/0!</v>
      </c>
      <c r="S86" s="157">
        <f>IFERROR(AVERAGEIFS('2.Base de Clientes'!$F$5:$F$1004,'2.Base de Clientes'!$C$5:$C$1004,L86,'2.Base de Clientes'!$D$5:$D$1004,M86)+(ROW()/1000000),0)</f>
        <v>0</v>
      </c>
    </row>
    <row r="87" ht="12.75" customHeight="1">
      <c r="B87" s="136" t="str">
        <f>'1.Clusters'!$B$6</f>
        <v/>
      </c>
      <c r="C87" s="136" t="str">
        <f>'1.Clusters'!$E$9</f>
        <v/>
      </c>
      <c r="D87" s="136" t="str">
        <f>'1.Clusters'!$H$9</f>
        <v/>
      </c>
      <c r="E87" s="136" t="str">
        <f t="shared" si="17"/>
        <v>, , </v>
      </c>
      <c r="F87" s="136" t="str">
        <f t="shared" si="18"/>
        <v/>
      </c>
      <c r="G87" s="139">
        <f>IFERROR(AVERAGEIFS('2.Base de Clientes'!$Q$5:$Q$1004,'2.Base de Clientes'!$C$5:$C$1004,Apoio!B87,'2.Base de Clientes'!$D$5:$D$1004,Apoio!C87,'2.Base de Clientes'!$E$5:$E$1004,Apoio!D87)+(ROW()/1000000),0)</f>
        <v>0</v>
      </c>
      <c r="H87" s="139">
        <f>IFERROR(COUNTIFS('2.Base de Clientes'!$C$5:$C$1004,Apoio!B87,'2.Base de Clientes'!$D$5:$D$1004,Apoio!C87,'2.Base de Clientes'!$E$5:$E$1004,Apoio!D87),0)</f>
        <v>0</v>
      </c>
      <c r="I87" s="156">
        <f t="shared" si="19"/>
        <v>0</v>
      </c>
      <c r="J87" s="157">
        <f>IFERROR(AVERAGEIFS('2.Base de Clientes'!$F$5:$F$1004,'2.Base de Clientes'!$C$5:$C$1004,Apoio!B87,'2.Base de Clientes'!$D$5:$D$1004,Apoio!C87,'2.Base de Clientes'!$E$5:$E$1004,Apoio!D87)+(ROW()/1000000),0)</f>
        <v>0</v>
      </c>
      <c r="K87" s="139"/>
      <c r="L87" s="160" t="str">
        <f>'1.Clusters'!$B$9</f>
        <v/>
      </c>
      <c r="M87" s="139" t="str">
        <f>'1.Clusters'!$E$9</f>
        <v/>
      </c>
      <c r="N87" s="136" t="str">
        <f t="shared" si="20"/>
        <v>, </v>
      </c>
      <c r="O87" s="136" t="str">
        <f t="shared" si="21"/>
        <v/>
      </c>
      <c r="P87" s="159">
        <f>IFERROR(AVERAGEIFS('2.Base de Clientes'!$Q$5:$Q$1004,'2.Base de Clientes'!$C$5:$C$1004,L87,'2.Base de Clientes'!$D$5:$D$1004,M87)+(ROW()/1000000),0)</f>
        <v>0</v>
      </c>
      <c r="Q87" s="139">
        <f>IFERROR(COUNTIFS('2.Base de Clientes'!$C$5:$C$1004,L87,'2.Base de Clientes'!$D$5:$D$1004,M87),0)</f>
        <v>0</v>
      </c>
      <c r="R87" s="46" t="str">
        <f t="shared" si="22"/>
        <v>#DIV/0!</v>
      </c>
      <c r="S87" s="157">
        <f>IFERROR(AVERAGEIFS('2.Base de Clientes'!$F$5:$F$1004,'2.Base de Clientes'!$C$5:$C$1004,L87,'2.Base de Clientes'!$D$5:$D$1004,M87)+(ROW()/1000000),0)</f>
        <v>0</v>
      </c>
    </row>
    <row r="88" ht="12.75" customHeight="1">
      <c r="B88" s="136" t="str">
        <f>'1.Clusters'!$B$6</f>
        <v/>
      </c>
      <c r="C88" s="136" t="str">
        <f>'1.Clusters'!$E$9</f>
        <v/>
      </c>
      <c r="D88" s="136" t="str">
        <f>'1.Clusters'!$H$10</f>
        <v/>
      </c>
      <c r="E88" s="136" t="str">
        <f t="shared" si="17"/>
        <v>, , </v>
      </c>
      <c r="F88" s="136" t="str">
        <f t="shared" si="18"/>
        <v/>
      </c>
      <c r="G88" s="139">
        <f>IFERROR(AVERAGEIFS('2.Base de Clientes'!$Q$5:$Q$1004,'2.Base de Clientes'!$C$5:$C$1004,Apoio!B88,'2.Base de Clientes'!$D$5:$D$1004,Apoio!C88,'2.Base de Clientes'!$E$5:$E$1004,Apoio!D88)+(ROW()/1000000),0)</f>
        <v>0</v>
      </c>
      <c r="H88" s="139">
        <f>IFERROR(COUNTIFS('2.Base de Clientes'!$C$5:$C$1004,Apoio!B88,'2.Base de Clientes'!$D$5:$D$1004,Apoio!C88,'2.Base de Clientes'!$E$5:$E$1004,Apoio!D88),0)</f>
        <v>0</v>
      </c>
      <c r="I88" s="156">
        <f t="shared" si="19"/>
        <v>0</v>
      </c>
      <c r="J88" s="157">
        <f>IFERROR(AVERAGEIFS('2.Base de Clientes'!$F$5:$F$1004,'2.Base de Clientes'!$C$5:$C$1004,Apoio!B88,'2.Base de Clientes'!$D$5:$D$1004,Apoio!C88,'2.Base de Clientes'!$E$5:$E$1004,Apoio!D88)+(ROW()/1000000),0)</f>
        <v>0</v>
      </c>
      <c r="K88" s="139"/>
      <c r="L88" s="160" t="str">
        <f>'1.Clusters'!$B$9</f>
        <v/>
      </c>
      <c r="M88" s="139" t="str">
        <f>'1.Clusters'!$E$10</f>
        <v/>
      </c>
      <c r="N88" s="136" t="str">
        <f t="shared" si="20"/>
        <v>, </v>
      </c>
      <c r="O88" s="136" t="str">
        <f t="shared" si="21"/>
        <v/>
      </c>
      <c r="P88" s="159">
        <f>IFERROR(AVERAGEIFS('2.Base de Clientes'!$Q$5:$Q$1004,'2.Base de Clientes'!$C$5:$C$1004,L88,'2.Base de Clientes'!$D$5:$D$1004,M88)+(ROW()/1000000),0)</f>
        <v>0</v>
      </c>
      <c r="Q88" s="139">
        <f>IFERROR(COUNTIFS('2.Base de Clientes'!$C$5:$C$1004,L88,'2.Base de Clientes'!$D$5:$D$1004,M88),0)</f>
        <v>0</v>
      </c>
      <c r="R88" s="46" t="str">
        <f t="shared" si="22"/>
        <v>#DIV/0!</v>
      </c>
      <c r="S88" s="157">
        <f>IFERROR(AVERAGEIFS('2.Base de Clientes'!$F$5:$F$1004,'2.Base de Clientes'!$C$5:$C$1004,L88,'2.Base de Clientes'!$D$5:$D$1004,M88)+(ROW()/1000000),0)</f>
        <v>0</v>
      </c>
    </row>
    <row r="89" ht="12.75" customHeight="1">
      <c r="B89" s="136" t="str">
        <f>'1.Clusters'!$B$6</f>
        <v/>
      </c>
      <c r="C89" s="136" t="str">
        <f>'1.Clusters'!$E$9</f>
        <v/>
      </c>
      <c r="D89" s="136" t="str">
        <f>'1.Clusters'!$H$11</f>
        <v/>
      </c>
      <c r="E89" s="136" t="str">
        <f t="shared" si="17"/>
        <v>, , </v>
      </c>
      <c r="F89" s="136" t="str">
        <f t="shared" si="18"/>
        <v/>
      </c>
      <c r="G89" s="139">
        <f>IFERROR(AVERAGEIFS('2.Base de Clientes'!$Q$5:$Q$1004,'2.Base de Clientes'!$C$5:$C$1004,Apoio!B89,'2.Base de Clientes'!$D$5:$D$1004,Apoio!C89,'2.Base de Clientes'!$E$5:$E$1004,Apoio!D89)+(ROW()/1000000),0)</f>
        <v>0</v>
      </c>
      <c r="H89" s="139">
        <f>IFERROR(COUNTIFS('2.Base de Clientes'!$C$5:$C$1004,Apoio!B89,'2.Base de Clientes'!$D$5:$D$1004,Apoio!C89,'2.Base de Clientes'!$E$5:$E$1004,Apoio!D89),0)</f>
        <v>0</v>
      </c>
      <c r="I89" s="156">
        <f t="shared" si="19"/>
        <v>0</v>
      </c>
      <c r="J89" s="157">
        <f>IFERROR(AVERAGEIFS('2.Base de Clientes'!$F$5:$F$1004,'2.Base de Clientes'!$C$5:$C$1004,Apoio!B89,'2.Base de Clientes'!$D$5:$D$1004,Apoio!C89,'2.Base de Clientes'!$E$5:$E$1004,Apoio!D89)+(ROW()/1000000),0)</f>
        <v>0</v>
      </c>
      <c r="K89" s="139"/>
      <c r="L89" s="160" t="str">
        <f>'1.Clusters'!$B$9</f>
        <v/>
      </c>
      <c r="M89" s="139" t="str">
        <f>'1.Clusters'!$E$11</f>
        <v/>
      </c>
      <c r="N89" s="136" t="str">
        <f t="shared" si="20"/>
        <v>, </v>
      </c>
      <c r="O89" s="136" t="str">
        <f t="shared" si="21"/>
        <v/>
      </c>
      <c r="P89" s="159">
        <f>IFERROR(AVERAGEIFS('2.Base de Clientes'!$Q$5:$Q$1004,'2.Base de Clientes'!$C$5:$C$1004,L89,'2.Base de Clientes'!$D$5:$D$1004,M89)+(ROW()/1000000),0)</f>
        <v>0</v>
      </c>
      <c r="Q89" s="139">
        <f>IFERROR(COUNTIFS('2.Base de Clientes'!$C$5:$C$1004,L89,'2.Base de Clientes'!$D$5:$D$1004,M89),0)</f>
        <v>0</v>
      </c>
      <c r="R89" s="46" t="str">
        <f t="shared" si="22"/>
        <v>#DIV/0!</v>
      </c>
      <c r="S89" s="157">
        <f>IFERROR(AVERAGEIFS('2.Base de Clientes'!$F$5:$F$1004,'2.Base de Clientes'!$C$5:$C$1004,L89,'2.Base de Clientes'!$D$5:$D$1004,M89)+(ROW()/1000000),0)</f>
        <v>0</v>
      </c>
    </row>
    <row r="90" ht="12.75" customHeight="1">
      <c r="B90" s="136" t="str">
        <f>'1.Clusters'!$B$6</f>
        <v/>
      </c>
      <c r="C90" s="136" t="str">
        <f>'1.Clusters'!$E$9</f>
        <v/>
      </c>
      <c r="D90" s="136" t="str">
        <f>'1.Clusters'!$H$12</f>
        <v/>
      </c>
      <c r="E90" s="136" t="str">
        <f t="shared" si="17"/>
        <v>, , </v>
      </c>
      <c r="F90" s="136" t="str">
        <f t="shared" si="18"/>
        <v/>
      </c>
      <c r="G90" s="139">
        <f>IFERROR(AVERAGEIFS('2.Base de Clientes'!$Q$5:$Q$1004,'2.Base de Clientes'!$C$5:$C$1004,Apoio!B90,'2.Base de Clientes'!$D$5:$D$1004,Apoio!C90,'2.Base de Clientes'!$E$5:$E$1004,Apoio!D90)+(ROW()/1000000),0)</f>
        <v>0</v>
      </c>
      <c r="H90" s="139">
        <f>IFERROR(COUNTIFS('2.Base de Clientes'!$C$5:$C$1004,Apoio!B90,'2.Base de Clientes'!$D$5:$D$1004,Apoio!C90,'2.Base de Clientes'!$E$5:$E$1004,Apoio!D90),0)</f>
        <v>0</v>
      </c>
      <c r="I90" s="156">
        <f t="shared" si="19"/>
        <v>0</v>
      </c>
      <c r="J90" s="157">
        <f>IFERROR(AVERAGEIFS('2.Base de Clientes'!$F$5:$F$1004,'2.Base de Clientes'!$C$5:$C$1004,Apoio!B90,'2.Base de Clientes'!$D$5:$D$1004,Apoio!C90,'2.Base de Clientes'!$E$5:$E$1004,Apoio!D90)+(ROW()/1000000),0)</f>
        <v>0</v>
      </c>
      <c r="K90" s="139"/>
      <c r="L90" s="160" t="str">
        <f>'1.Clusters'!$B$9</f>
        <v/>
      </c>
      <c r="M90" s="139" t="str">
        <f>'1.Clusters'!$E$12</f>
        <v/>
      </c>
      <c r="N90" s="136" t="str">
        <f t="shared" si="20"/>
        <v>, </v>
      </c>
      <c r="O90" s="136" t="str">
        <f t="shared" si="21"/>
        <v/>
      </c>
      <c r="P90" s="159">
        <f>IFERROR(AVERAGEIFS('2.Base de Clientes'!$Q$5:$Q$1004,'2.Base de Clientes'!$C$5:$C$1004,L90,'2.Base de Clientes'!$D$5:$D$1004,M90)+(ROW()/1000000),0)</f>
        <v>0</v>
      </c>
      <c r="Q90" s="139">
        <f>IFERROR(COUNTIFS('2.Base de Clientes'!$C$5:$C$1004,L90,'2.Base de Clientes'!$D$5:$D$1004,M90),0)</f>
        <v>0</v>
      </c>
      <c r="R90" s="46" t="str">
        <f t="shared" si="22"/>
        <v>#DIV/0!</v>
      </c>
      <c r="S90" s="157">
        <f>IFERROR(AVERAGEIFS('2.Base de Clientes'!$F$5:$F$1004,'2.Base de Clientes'!$C$5:$C$1004,L90,'2.Base de Clientes'!$D$5:$D$1004,M90)+(ROW()/1000000),0)</f>
        <v>0</v>
      </c>
    </row>
    <row r="91" ht="12.75" customHeight="1">
      <c r="B91" s="136" t="str">
        <f>'1.Clusters'!$B$6</f>
        <v/>
      </c>
      <c r="C91" s="136" t="str">
        <f>'1.Clusters'!$E$9</f>
        <v/>
      </c>
      <c r="D91" s="136" t="str">
        <f>'1.Clusters'!$H$13</f>
        <v/>
      </c>
      <c r="E91" s="136" t="str">
        <f t="shared" si="17"/>
        <v>, , </v>
      </c>
      <c r="F91" s="136" t="str">
        <f t="shared" si="18"/>
        <v/>
      </c>
      <c r="G91" s="139">
        <f>IFERROR(AVERAGEIFS('2.Base de Clientes'!$Q$5:$Q$1004,'2.Base de Clientes'!$C$5:$C$1004,Apoio!B91,'2.Base de Clientes'!$D$5:$D$1004,Apoio!C91,'2.Base de Clientes'!$E$5:$E$1004,Apoio!D91)+(ROW()/1000000),0)</f>
        <v>0</v>
      </c>
      <c r="H91" s="139">
        <f>IFERROR(COUNTIFS('2.Base de Clientes'!$C$5:$C$1004,Apoio!B91,'2.Base de Clientes'!$D$5:$D$1004,Apoio!C91,'2.Base de Clientes'!$E$5:$E$1004,Apoio!D91),0)</f>
        <v>0</v>
      </c>
      <c r="I91" s="156">
        <f t="shared" si="19"/>
        <v>0</v>
      </c>
      <c r="J91" s="157">
        <f>IFERROR(AVERAGEIFS('2.Base de Clientes'!$F$5:$F$1004,'2.Base de Clientes'!$C$5:$C$1004,Apoio!B91,'2.Base de Clientes'!$D$5:$D$1004,Apoio!C91,'2.Base de Clientes'!$E$5:$E$1004,Apoio!D91)+(ROW()/1000000),0)</f>
        <v>0</v>
      </c>
      <c r="K91" s="139"/>
      <c r="L91" s="160" t="str">
        <f>'1.Clusters'!$B$9</f>
        <v/>
      </c>
      <c r="M91" s="139" t="str">
        <f>'1.Clusters'!$E$13</f>
        <v/>
      </c>
      <c r="N91" s="136" t="str">
        <f t="shared" si="20"/>
        <v>, </v>
      </c>
      <c r="O91" s="136" t="str">
        <f t="shared" si="21"/>
        <v/>
      </c>
      <c r="P91" s="159">
        <f>IFERROR(AVERAGEIFS('2.Base de Clientes'!$Q$5:$Q$1004,'2.Base de Clientes'!$C$5:$C$1004,L91,'2.Base de Clientes'!$D$5:$D$1004,M91)+(ROW()/1000000),0)</f>
        <v>0</v>
      </c>
      <c r="Q91" s="139">
        <f>IFERROR(COUNTIFS('2.Base de Clientes'!$C$5:$C$1004,L91,'2.Base de Clientes'!$D$5:$D$1004,M91),0)</f>
        <v>0</v>
      </c>
      <c r="R91" s="46" t="str">
        <f t="shared" si="22"/>
        <v>#DIV/0!</v>
      </c>
      <c r="S91" s="157">
        <f>IFERROR(AVERAGEIFS('2.Base de Clientes'!$F$5:$F$1004,'2.Base de Clientes'!$C$5:$C$1004,L91,'2.Base de Clientes'!$D$5:$D$1004,M91)+(ROW()/1000000),0)</f>
        <v>0</v>
      </c>
    </row>
    <row r="92" ht="12.75" customHeight="1">
      <c r="B92" s="136" t="str">
        <f>'1.Clusters'!$B$6</f>
        <v/>
      </c>
      <c r="C92" s="136" t="str">
        <f>'1.Clusters'!$E$9</f>
        <v/>
      </c>
      <c r="D92" s="136" t="str">
        <f>'1.Clusters'!$H$14</f>
        <v/>
      </c>
      <c r="E92" s="136" t="str">
        <f t="shared" si="17"/>
        <v>, , </v>
      </c>
      <c r="F92" s="136" t="str">
        <f t="shared" si="18"/>
        <v/>
      </c>
      <c r="G92" s="139">
        <f>IFERROR(AVERAGEIFS('2.Base de Clientes'!$Q$5:$Q$1004,'2.Base de Clientes'!$C$5:$C$1004,Apoio!B92,'2.Base de Clientes'!$D$5:$D$1004,Apoio!C92,'2.Base de Clientes'!$E$5:$E$1004,Apoio!D92)+(ROW()/1000000),0)</f>
        <v>0</v>
      </c>
      <c r="H92" s="139">
        <f>IFERROR(COUNTIFS('2.Base de Clientes'!$C$5:$C$1004,Apoio!B92,'2.Base de Clientes'!$D$5:$D$1004,Apoio!C92,'2.Base de Clientes'!$E$5:$E$1004,Apoio!D92),0)</f>
        <v>0</v>
      </c>
      <c r="I92" s="156">
        <f t="shared" si="19"/>
        <v>0</v>
      </c>
      <c r="J92" s="157">
        <f>IFERROR(AVERAGEIFS('2.Base de Clientes'!$F$5:$F$1004,'2.Base de Clientes'!$C$5:$C$1004,Apoio!B92,'2.Base de Clientes'!$D$5:$D$1004,Apoio!C92,'2.Base de Clientes'!$E$5:$E$1004,Apoio!D92)+(ROW()/1000000),0)</f>
        <v>0</v>
      </c>
      <c r="K92" s="139"/>
      <c r="L92" s="160" t="str">
        <f>'1.Clusters'!$B$9</f>
        <v/>
      </c>
      <c r="M92" s="139" t="str">
        <f>'1.Clusters'!$E$14</f>
        <v/>
      </c>
      <c r="N92" s="136" t="str">
        <f t="shared" si="20"/>
        <v>, </v>
      </c>
      <c r="O92" s="136" t="str">
        <f t="shared" si="21"/>
        <v/>
      </c>
      <c r="P92" s="159">
        <f>IFERROR(AVERAGEIFS('2.Base de Clientes'!$Q$5:$Q$1004,'2.Base de Clientes'!$C$5:$C$1004,L92,'2.Base de Clientes'!$D$5:$D$1004,M92)+(ROW()/1000000),0)</f>
        <v>0</v>
      </c>
      <c r="Q92" s="139">
        <f>IFERROR(COUNTIFS('2.Base de Clientes'!$C$5:$C$1004,L92,'2.Base de Clientes'!$D$5:$D$1004,M92),0)</f>
        <v>0</v>
      </c>
      <c r="R92" s="46" t="str">
        <f t="shared" si="22"/>
        <v>#DIV/0!</v>
      </c>
      <c r="S92" s="157">
        <f>IFERROR(AVERAGEIFS('2.Base de Clientes'!$F$5:$F$1004,'2.Base de Clientes'!$C$5:$C$1004,L92,'2.Base de Clientes'!$D$5:$D$1004,M92)+(ROW()/1000000),0)</f>
        <v>0</v>
      </c>
    </row>
    <row r="93" ht="12.75" customHeight="1">
      <c r="B93" s="136" t="str">
        <f>'1.Clusters'!$B$6</f>
        <v/>
      </c>
      <c r="C93" s="136" t="str">
        <f>'1.Clusters'!$E$9</f>
        <v/>
      </c>
      <c r="D93" s="136" t="str">
        <f>'1.Clusters'!$H$15</f>
        <v/>
      </c>
      <c r="E93" s="136" t="str">
        <f t="shared" si="17"/>
        <v>, , </v>
      </c>
      <c r="F93" s="136" t="str">
        <f t="shared" si="18"/>
        <v/>
      </c>
      <c r="G93" s="139">
        <f>IFERROR(AVERAGEIFS('2.Base de Clientes'!$Q$5:$Q$1004,'2.Base de Clientes'!$C$5:$C$1004,Apoio!B93,'2.Base de Clientes'!$D$5:$D$1004,Apoio!C93,'2.Base de Clientes'!$E$5:$E$1004,Apoio!D93)+(ROW()/1000000),0)</f>
        <v>0</v>
      </c>
      <c r="H93" s="139">
        <f>IFERROR(COUNTIFS('2.Base de Clientes'!$C$5:$C$1004,Apoio!B93,'2.Base de Clientes'!$D$5:$D$1004,Apoio!C93,'2.Base de Clientes'!$E$5:$E$1004,Apoio!D93),0)</f>
        <v>0</v>
      </c>
      <c r="I93" s="156">
        <f t="shared" si="19"/>
        <v>0</v>
      </c>
      <c r="J93" s="157">
        <f>IFERROR(AVERAGEIFS('2.Base de Clientes'!$F$5:$F$1004,'2.Base de Clientes'!$C$5:$C$1004,Apoio!B93,'2.Base de Clientes'!$D$5:$D$1004,Apoio!C93,'2.Base de Clientes'!$E$5:$E$1004,Apoio!D93)+(ROW()/1000000),0)</f>
        <v>0</v>
      </c>
      <c r="K93" s="139"/>
      <c r="L93" s="161" t="str">
        <f>'1.Clusters'!$B$9</f>
        <v/>
      </c>
      <c r="M93" s="139" t="str">
        <f>'1.Clusters'!$E$15</f>
        <v/>
      </c>
      <c r="N93" s="136" t="str">
        <f t="shared" si="20"/>
        <v>, </v>
      </c>
      <c r="O93" s="136" t="str">
        <f t="shared" si="21"/>
        <v/>
      </c>
      <c r="P93" s="159">
        <f>IFERROR(AVERAGEIFS('2.Base de Clientes'!$Q$5:$Q$1004,'2.Base de Clientes'!$C$5:$C$1004,L93,'2.Base de Clientes'!$D$5:$D$1004,M93)+(ROW()/1000000),0)</f>
        <v>0</v>
      </c>
      <c r="Q93" s="139">
        <f>IFERROR(COUNTIFS('2.Base de Clientes'!$C$5:$C$1004,L93,'2.Base de Clientes'!$D$5:$D$1004,M93),0)</f>
        <v>0</v>
      </c>
      <c r="R93" s="46" t="str">
        <f t="shared" si="22"/>
        <v>#DIV/0!</v>
      </c>
      <c r="S93" s="157">
        <f>IFERROR(AVERAGEIFS('2.Base de Clientes'!$F$5:$F$1004,'2.Base de Clientes'!$C$5:$C$1004,L93,'2.Base de Clientes'!$D$5:$D$1004,M93)+(ROW()/1000000),0)</f>
        <v>0</v>
      </c>
    </row>
    <row r="94" ht="12.75" customHeight="1">
      <c r="B94" s="136" t="str">
        <f>'1.Clusters'!$B$6</f>
        <v/>
      </c>
      <c r="C94" s="136" t="str">
        <f>'1.Clusters'!$E$10</f>
        <v/>
      </c>
      <c r="D94" s="136" t="str">
        <f>'1.Clusters'!$H$6</f>
        <v/>
      </c>
      <c r="E94" s="136" t="str">
        <f t="shared" si="17"/>
        <v>, , </v>
      </c>
      <c r="F94" s="136" t="str">
        <f t="shared" si="18"/>
        <v/>
      </c>
      <c r="G94" s="139">
        <f>IFERROR(AVERAGEIFS('2.Base de Clientes'!$Q$5:$Q$1004,'2.Base de Clientes'!$C$5:$C$1004,Apoio!B94,'2.Base de Clientes'!$D$5:$D$1004,Apoio!C94,'2.Base de Clientes'!$E$5:$E$1004,Apoio!D94)+(ROW()/1000000),0)</f>
        <v>0</v>
      </c>
      <c r="H94" s="139">
        <f>IFERROR(COUNTIFS('2.Base de Clientes'!$C$5:$C$1004,Apoio!B94,'2.Base de Clientes'!$D$5:$D$1004,Apoio!C94,'2.Base de Clientes'!$E$5:$E$1004,Apoio!D94),0)</f>
        <v>0</v>
      </c>
      <c r="I94" s="156">
        <f t="shared" si="19"/>
        <v>0</v>
      </c>
      <c r="J94" s="157">
        <f>IFERROR(AVERAGEIFS('2.Base de Clientes'!$F$5:$F$1004,'2.Base de Clientes'!$C$5:$C$1004,Apoio!B94,'2.Base de Clientes'!$D$5:$D$1004,Apoio!C94,'2.Base de Clientes'!$E$5:$E$1004,Apoio!D94)+(ROW()/1000000),0)</f>
        <v>0</v>
      </c>
      <c r="K94" s="139"/>
      <c r="L94" s="158" t="str">
        <f>'1.Clusters'!$B$10</f>
        <v/>
      </c>
      <c r="M94" s="139" t="str">
        <f>'1.Clusters'!$E$6</f>
        <v/>
      </c>
      <c r="N94" s="136" t="str">
        <f t="shared" si="20"/>
        <v>, </v>
      </c>
      <c r="O94" s="136" t="str">
        <f t="shared" si="21"/>
        <v/>
      </c>
      <c r="P94" s="159">
        <f>IFERROR(AVERAGEIFS('2.Base de Clientes'!$Q$5:$Q$1004,'2.Base de Clientes'!$C$5:$C$1004,L94,'2.Base de Clientes'!$D$5:$D$1004,M94)+(ROW()/1000000),0)</f>
        <v>0</v>
      </c>
      <c r="Q94" s="139">
        <f>IFERROR(COUNTIFS('2.Base de Clientes'!$C$5:$C$1004,L94,'2.Base de Clientes'!$D$5:$D$1004,M94),0)</f>
        <v>0</v>
      </c>
      <c r="R94" s="46" t="str">
        <f t="shared" si="22"/>
        <v>#DIV/0!</v>
      </c>
      <c r="S94" s="157">
        <f>IFERROR(AVERAGEIFS('2.Base de Clientes'!$F$5:$F$1004,'2.Base de Clientes'!$C$5:$C$1004,L94,'2.Base de Clientes'!$D$5:$D$1004,M94)+(ROW()/1000000),0)</f>
        <v>0</v>
      </c>
    </row>
    <row r="95" ht="12.75" customHeight="1">
      <c r="B95" s="136" t="str">
        <f>'1.Clusters'!$B$6</f>
        <v/>
      </c>
      <c r="C95" s="136" t="str">
        <f>'1.Clusters'!$E$10</f>
        <v/>
      </c>
      <c r="D95" s="136" t="str">
        <f>'1.Clusters'!$H$7</f>
        <v/>
      </c>
      <c r="E95" s="136" t="str">
        <f t="shared" si="17"/>
        <v>, , </v>
      </c>
      <c r="F95" s="136" t="str">
        <f t="shared" si="18"/>
        <v/>
      </c>
      <c r="G95" s="139">
        <f>IFERROR(AVERAGEIFS('2.Base de Clientes'!$Q$5:$Q$1004,'2.Base de Clientes'!$C$5:$C$1004,Apoio!B95,'2.Base de Clientes'!$D$5:$D$1004,Apoio!C95,'2.Base de Clientes'!$E$5:$E$1004,Apoio!D95)+(ROW()/1000000),0)</f>
        <v>0</v>
      </c>
      <c r="H95" s="139">
        <f>IFERROR(COUNTIFS('2.Base de Clientes'!$C$5:$C$1004,Apoio!B95,'2.Base de Clientes'!$D$5:$D$1004,Apoio!C95,'2.Base de Clientes'!$E$5:$E$1004,Apoio!D95),0)</f>
        <v>0</v>
      </c>
      <c r="I95" s="156">
        <f t="shared" si="19"/>
        <v>0</v>
      </c>
      <c r="J95" s="157">
        <f>IFERROR(AVERAGEIFS('2.Base de Clientes'!$F$5:$F$1004,'2.Base de Clientes'!$C$5:$C$1004,Apoio!B95,'2.Base de Clientes'!$D$5:$D$1004,Apoio!C95,'2.Base de Clientes'!$E$5:$E$1004,Apoio!D95)+(ROW()/1000000),0)</f>
        <v>0</v>
      </c>
      <c r="K95" s="139"/>
      <c r="L95" s="160" t="str">
        <f>'1.Clusters'!$B$10</f>
        <v/>
      </c>
      <c r="M95" s="139" t="str">
        <f>'1.Clusters'!$E$7</f>
        <v/>
      </c>
      <c r="N95" s="136" t="str">
        <f t="shared" si="20"/>
        <v>, </v>
      </c>
      <c r="O95" s="136" t="str">
        <f t="shared" si="21"/>
        <v/>
      </c>
      <c r="P95" s="159">
        <f>IFERROR(AVERAGEIFS('2.Base de Clientes'!$Q$5:$Q$1004,'2.Base de Clientes'!$C$5:$C$1004,L95,'2.Base de Clientes'!$D$5:$D$1004,M95)+(ROW()/1000000),0)</f>
        <v>0</v>
      </c>
      <c r="Q95" s="139">
        <f>IFERROR(COUNTIFS('2.Base de Clientes'!$C$5:$C$1004,L95,'2.Base de Clientes'!$D$5:$D$1004,M95),0)</f>
        <v>0</v>
      </c>
      <c r="R95" s="46" t="str">
        <f t="shared" si="22"/>
        <v>#DIV/0!</v>
      </c>
      <c r="S95" s="157">
        <f>IFERROR(AVERAGEIFS('2.Base de Clientes'!$F$5:$F$1004,'2.Base de Clientes'!$C$5:$C$1004,L95,'2.Base de Clientes'!$D$5:$D$1004,M95)+(ROW()/1000000),0)</f>
        <v>0</v>
      </c>
    </row>
    <row r="96" ht="12.75" customHeight="1">
      <c r="B96" s="136" t="str">
        <f>'1.Clusters'!$B$6</f>
        <v/>
      </c>
      <c r="C96" s="136" t="str">
        <f>'1.Clusters'!$E$10</f>
        <v/>
      </c>
      <c r="D96" s="136" t="str">
        <f>'1.Clusters'!$H$8</f>
        <v/>
      </c>
      <c r="E96" s="136" t="str">
        <f t="shared" si="17"/>
        <v>, , </v>
      </c>
      <c r="F96" s="136" t="str">
        <f t="shared" si="18"/>
        <v/>
      </c>
      <c r="G96" s="139">
        <f>IFERROR(AVERAGEIFS('2.Base de Clientes'!$Q$5:$Q$1004,'2.Base de Clientes'!$C$5:$C$1004,Apoio!B96,'2.Base de Clientes'!$D$5:$D$1004,Apoio!C96,'2.Base de Clientes'!$E$5:$E$1004,Apoio!D96)+(ROW()/1000000),0)</f>
        <v>0</v>
      </c>
      <c r="H96" s="139">
        <f>IFERROR(COUNTIFS('2.Base de Clientes'!$C$5:$C$1004,Apoio!B96,'2.Base de Clientes'!$D$5:$D$1004,Apoio!C96,'2.Base de Clientes'!$E$5:$E$1004,Apoio!D96),0)</f>
        <v>0</v>
      </c>
      <c r="I96" s="156">
        <f t="shared" si="19"/>
        <v>0</v>
      </c>
      <c r="J96" s="157">
        <f>IFERROR(AVERAGEIFS('2.Base de Clientes'!$F$5:$F$1004,'2.Base de Clientes'!$C$5:$C$1004,Apoio!B96,'2.Base de Clientes'!$D$5:$D$1004,Apoio!C96,'2.Base de Clientes'!$E$5:$E$1004,Apoio!D96)+(ROW()/1000000),0)</f>
        <v>0</v>
      </c>
      <c r="K96" s="139"/>
      <c r="L96" s="160" t="str">
        <f>'1.Clusters'!$B$10</f>
        <v/>
      </c>
      <c r="M96" s="139" t="str">
        <f>'1.Clusters'!$E$8</f>
        <v/>
      </c>
      <c r="N96" s="136" t="str">
        <f t="shared" si="20"/>
        <v>, </v>
      </c>
      <c r="O96" s="136" t="str">
        <f t="shared" si="21"/>
        <v/>
      </c>
      <c r="P96" s="159">
        <f>IFERROR(AVERAGEIFS('2.Base de Clientes'!$Q$5:$Q$1004,'2.Base de Clientes'!$C$5:$C$1004,L96,'2.Base de Clientes'!$D$5:$D$1004,M96)+(ROW()/1000000),0)</f>
        <v>0</v>
      </c>
      <c r="Q96" s="139">
        <f>IFERROR(COUNTIFS('2.Base de Clientes'!$C$5:$C$1004,L96,'2.Base de Clientes'!$D$5:$D$1004,M96),0)</f>
        <v>0</v>
      </c>
      <c r="R96" s="46" t="str">
        <f t="shared" si="22"/>
        <v>#DIV/0!</v>
      </c>
      <c r="S96" s="157">
        <f>IFERROR(AVERAGEIFS('2.Base de Clientes'!$F$5:$F$1004,'2.Base de Clientes'!$C$5:$C$1004,L96,'2.Base de Clientes'!$D$5:$D$1004,M96)+(ROW()/1000000),0)</f>
        <v>0</v>
      </c>
    </row>
    <row r="97" ht="12.75" customHeight="1">
      <c r="B97" s="136" t="str">
        <f>'1.Clusters'!$B$6</f>
        <v/>
      </c>
      <c r="C97" s="136" t="str">
        <f>'1.Clusters'!$E$10</f>
        <v/>
      </c>
      <c r="D97" s="136" t="str">
        <f>'1.Clusters'!$H$9</f>
        <v/>
      </c>
      <c r="E97" s="136" t="str">
        <f t="shared" si="17"/>
        <v>, , </v>
      </c>
      <c r="F97" s="136" t="str">
        <f t="shared" si="18"/>
        <v/>
      </c>
      <c r="G97" s="139">
        <f>IFERROR(AVERAGEIFS('2.Base de Clientes'!$Q$5:$Q$1004,'2.Base de Clientes'!$C$5:$C$1004,Apoio!B97,'2.Base de Clientes'!$D$5:$D$1004,Apoio!C97,'2.Base de Clientes'!$E$5:$E$1004,Apoio!D97)+(ROW()/1000000),0)</f>
        <v>0</v>
      </c>
      <c r="H97" s="139">
        <f>IFERROR(COUNTIFS('2.Base de Clientes'!$C$5:$C$1004,Apoio!B97,'2.Base de Clientes'!$D$5:$D$1004,Apoio!C97,'2.Base de Clientes'!$E$5:$E$1004,Apoio!D97),0)</f>
        <v>0</v>
      </c>
      <c r="I97" s="156">
        <f t="shared" si="19"/>
        <v>0</v>
      </c>
      <c r="J97" s="157">
        <f>IFERROR(AVERAGEIFS('2.Base de Clientes'!$F$5:$F$1004,'2.Base de Clientes'!$C$5:$C$1004,Apoio!B97,'2.Base de Clientes'!$D$5:$D$1004,Apoio!C97,'2.Base de Clientes'!$E$5:$E$1004,Apoio!D97)+(ROW()/1000000),0)</f>
        <v>0</v>
      </c>
      <c r="K97" s="139"/>
      <c r="L97" s="160" t="str">
        <f>'1.Clusters'!$B$10</f>
        <v/>
      </c>
      <c r="M97" s="139" t="str">
        <f>'1.Clusters'!$E$9</f>
        <v/>
      </c>
      <c r="N97" s="136" t="str">
        <f t="shared" si="20"/>
        <v>, </v>
      </c>
      <c r="O97" s="136" t="str">
        <f t="shared" si="21"/>
        <v/>
      </c>
      <c r="P97" s="159">
        <f>IFERROR(AVERAGEIFS('2.Base de Clientes'!$Q$5:$Q$1004,'2.Base de Clientes'!$C$5:$C$1004,L97,'2.Base de Clientes'!$D$5:$D$1004,M97)+(ROW()/1000000),0)</f>
        <v>0</v>
      </c>
      <c r="Q97" s="139">
        <f>IFERROR(COUNTIFS('2.Base de Clientes'!$C$5:$C$1004,L97,'2.Base de Clientes'!$D$5:$D$1004,M97),0)</f>
        <v>0</v>
      </c>
      <c r="R97" s="46" t="str">
        <f t="shared" si="22"/>
        <v>#DIV/0!</v>
      </c>
      <c r="S97" s="157">
        <f>IFERROR(AVERAGEIFS('2.Base de Clientes'!$F$5:$F$1004,'2.Base de Clientes'!$C$5:$C$1004,L97,'2.Base de Clientes'!$D$5:$D$1004,M97)+(ROW()/1000000),0)</f>
        <v>0</v>
      </c>
    </row>
    <row r="98" ht="12.75" customHeight="1">
      <c r="B98" s="136" t="str">
        <f>'1.Clusters'!$B$6</f>
        <v/>
      </c>
      <c r="C98" s="136" t="str">
        <f>'1.Clusters'!$E$10</f>
        <v/>
      </c>
      <c r="D98" s="136" t="str">
        <f>'1.Clusters'!$H$10</f>
        <v/>
      </c>
      <c r="E98" s="136" t="str">
        <f t="shared" si="17"/>
        <v>, , </v>
      </c>
      <c r="F98" s="136" t="str">
        <f t="shared" si="18"/>
        <v/>
      </c>
      <c r="G98" s="139">
        <f>IFERROR(AVERAGEIFS('2.Base de Clientes'!$Q$5:$Q$1004,'2.Base de Clientes'!$C$5:$C$1004,Apoio!B98,'2.Base de Clientes'!$D$5:$D$1004,Apoio!C98,'2.Base de Clientes'!$E$5:$E$1004,Apoio!D98)+(ROW()/1000000),0)</f>
        <v>0</v>
      </c>
      <c r="H98" s="139">
        <f>IFERROR(COUNTIFS('2.Base de Clientes'!$C$5:$C$1004,Apoio!B98,'2.Base de Clientes'!$D$5:$D$1004,Apoio!C98,'2.Base de Clientes'!$E$5:$E$1004,Apoio!D98),0)</f>
        <v>0</v>
      </c>
      <c r="I98" s="156">
        <f t="shared" si="19"/>
        <v>0</v>
      </c>
      <c r="J98" s="157">
        <f>IFERROR(AVERAGEIFS('2.Base de Clientes'!$F$5:$F$1004,'2.Base de Clientes'!$C$5:$C$1004,Apoio!B98,'2.Base de Clientes'!$D$5:$D$1004,Apoio!C98,'2.Base de Clientes'!$E$5:$E$1004,Apoio!D98)+(ROW()/1000000),0)</f>
        <v>0</v>
      </c>
      <c r="K98" s="139"/>
      <c r="L98" s="160" t="str">
        <f>'1.Clusters'!$B$10</f>
        <v/>
      </c>
      <c r="M98" s="139" t="str">
        <f>'1.Clusters'!$E$10</f>
        <v/>
      </c>
      <c r="N98" s="136" t="str">
        <f t="shared" si="20"/>
        <v>, </v>
      </c>
      <c r="O98" s="136" t="str">
        <f t="shared" si="21"/>
        <v/>
      </c>
      <c r="P98" s="159">
        <f>IFERROR(AVERAGEIFS('2.Base de Clientes'!$Q$5:$Q$1004,'2.Base de Clientes'!$C$5:$C$1004,L98,'2.Base de Clientes'!$D$5:$D$1004,M98)+(ROW()/1000000),0)</f>
        <v>0</v>
      </c>
      <c r="Q98" s="139">
        <f>IFERROR(COUNTIFS('2.Base de Clientes'!$C$5:$C$1004,L98,'2.Base de Clientes'!$D$5:$D$1004,M98),0)</f>
        <v>0</v>
      </c>
      <c r="R98" s="46" t="str">
        <f t="shared" si="22"/>
        <v>#DIV/0!</v>
      </c>
      <c r="S98" s="157">
        <f>IFERROR(AVERAGEIFS('2.Base de Clientes'!$F$5:$F$1004,'2.Base de Clientes'!$C$5:$C$1004,L98,'2.Base de Clientes'!$D$5:$D$1004,M98)+(ROW()/1000000),0)</f>
        <v>0</v>
      </c>
    </row>
    <row r="99" ht="12.75" customHeight="1">
      <c r="B99" s="136" t="str">
        <f>'1.Clusters'!$B$6</f>
        <v/>
      </c>
      <c r="C99" s="136" t="str">
        <f>'1.Clusters'!$E$10</f>
        <v/>
      </c>
      <c r="D99" s="136" t="str">
        <f>'1.Clusters'!$H$11</f>
        <v/>
      </c>
      <c r="E99" s="136" t="str">
        <f t="shared" si="17"/>
        <v>, , </v>
      </c>
      <c r="F99" s="136" t="str">
        <f t="shared" si="18"/>
        <v/>
      </c>
      <c r="G99" s="139">
        <f>IFERROR(AVERAGEIFS('2.Base de Clientes'!$Q$5:$Q$1004,'2.Base de Clientes'!$C$5:$C$1004,Apoio!B99,'2.Base de Clientes'!$D$5:$D$1004,Apoio!C99,'2.Base de Clientes'!$E$5:$E$1004,Apoio!D99)+(ROW()/1000000),0)</f>
        <v>0</v>
      </c>
      <c r="H99" s="139">
        <f>IFERROR(COUNTIFS('2.Base de Clientes'!$C$5:$C$1004,Apoio!B99,'2.Base de Clientes'!$D$5:$D$1004,Apoio!C99,'2.Base de Clientes'!$E$5:$E$1004,Apoio!D99),0)</f>
        <v>0</v>
      </c>
      <c r="I99" s="156">
        <f t="shared" si="19"/>
        <v>0</v>
      </c>
      <c r="J99" s="157">
        <f>IFERROR(AVERAGEIFS('2.Base de Clientes'!$F$5:$F$1004,'2.Base de Clientes'!$C$5:$C$1004,Apoio!B99,'2.Base de Clientes'!$D$5:$D$1004,Apoio!C99,'2.Base de Clientes'!$E$5:$E$1004,Apoio!D99)+(ROW()/1000000),0)</f>
        <v>0</v>
      </c>
      <c r="K99" s="139"/>
      <c r="L99" s="160" t="str">
        <f>'1.Clusters'!$B$10</f>
        <v/>
      </c>
      <c r="M99" s="139" t="str">
        <f>'1.Clusters'!$E$11</f>
        <v/>
      </c>
      <c r="N99" s="136" t="str">
        <f t="shared" si="20"/>
        <v>, </v>
      </c>
      <c r="O99" s="136" t="str">
        <f t="shared" si="21"/>
        <v/>
      </c>
      <c r="P99" s="159">
        <f>IFERROR(AVERAGEIFS('2.Base de Clientes'!$Q$5:$Q$1004,'2.Base de Clientes'!$C$5:$C$1004,L99,'2.Base de Clientes'!$D$5:$D$1004,M99)+(ROW()/1000000),0)</f>
        <v>0</v>
      </c>
      <c r="Q99" s="139">
        <f>IFERROR(COUNTIFS('2.Base de Clientes'!$C$5:$C$1004,L99,'2.Base de Clientes'!$D$5:$D$1004,M99),0)</f>
        <v>0</v>
      </c>
      <c r="R99" s="46" t="str">
        <f t="shared" si="22"/>
        <v>#DIV/0!</v>
      </c>
      <c r="S99" s="157">
        <f>IFERROR(AVERAGEIFS('2.Base de Clientes'!$F$5:$F$1004,'2.Base de Clientes'!$C$5:$C$1004,L99,'2.Base de Clientes'!$D$5:$D$1004,M99)+(ROW()/1000000),0)</f>
        <v>0</v>
      </c>
    </row>
    <row r="100" ht="12.75" customHeight="1">
      <c r="B100" s="136" t="str">
        <f>'1.Clusters'!$B$6</f>
        <v/>
      </c>
      <c r="C100" s="136" t="str">
        <f>'1.Clusters'!$E$10</f>
        <v/>
      </c>
      <c r="D100" s="136" t="str">
        <f>'1.Clusters'!$H$12</f>
        <v/>
      </c>
      <c r="E100" s="136" t="str">
        <f t="shared" si="17"/>
        <v>, , </v>
      </c>
      <c r="F100" s="136" t="str">
        <f t="shared" si="18"/>
        <v/>
      </c>
      <c r="G100" s="139">
        <f>IFERROR(AVERAGEIFS('2.Base de Clientes'!$Q$5:$Q$1004,'2.Base de Clientes'!$C$5:$C$1004,Apoio!B100,'2.Base de Clientes'!$D$5:$D$1004,Apoio!C100,'2.Base de Clientes'!$E$5:$E$1004,Apoio!D100)+(ROW()/1000000),0)</f>
        <v>0</v>
      </c>
      <c r="H100" s="139">
        <f>IFERROR(COUNTIFS('2.Base de Clientes'!$C$5:$C$1004,Apoio!B100,'2.Base de Clientes'!$D$5:$D$1004,Apoio!C100,'2.Base de Clientes'!$E$5:$E$1004,Apoio!D100),0)</f>
        <v>0</v>
      </c>
      <c r="I100" s="156">
        <f t="shared" si="19"/>
        <v>0</v>
      </c>
      <c r="J100" s="157">
        <f>IFERROR(AVERAGEIFS('2.Base de Clientes'!$F$5:$F$1004,'2.Base de Clientes'!$C$5:$C$1004,Apoio!B100,'2.Base de Clientes'!$D$5:$D$1004,Apoio!C100,'2.Base de Clientes'!$E$5:$E$1004,Apoio!D100)+(ROW()/1000000),0)</f>
        <v>0</v>
      </c>
      <c r="K100" s="139"/>
      <c r="L100" s="160" t="str">
        <f>'1.Clusters'!$B$10</f>
        <v/>
      </c>
      <c r="M100" s="139" t="str">
        <f>'1.Clusters'!$E$12</f>
        <v/>
      </c>
      <c r="N100" s="136" t="str">
        <f t="shared" si="20"/>
        <v>, </v>
      </c>
      <c r="O100" s="136" t="str">
        <f t="shared" si="21"/>
        <v/>
      </c>
      <c r="P100" s="159">
        <f>IFERROR(AVERAGEIFS('2.Base de Clientes'!$Q$5:$Q$1004,'2.Base de Clientes'!$C$5:$C$1004,L100,'2.Base de Clientes'!$D$5:$D$1004,M100)+(ROW()/1000000),0)</f>
        <v>0</v>
      </c>
      <c r="Q100" s="139">
        <f>IFERROR(COUNTIFS('2.Base de Clientes'!$C$5:$C$1004,L100,'2.Base de Clientes'!$D$5:$D$1004,M100),0)</f>
        <v>0</v>
      </c>
      <c r="R100" s="46" t="str">
        <f t="shared" si="22"/>
        <v>#DIV/0!</v>
      </c>
      <c r="S100" s="157">
        <f>IFERROR(AVERAGEIFS('2.Base de Clientes'!$F$5:$F$1004,'2.Base de Clientes'!$C$5:$C$1004,L100,'2.Base de Clientes'!$D$5:$D$1004,M100)+(ROW()/1000000),0)</f>
        <v>0</v>
      </c>
    </row>
    <row r="101" ht="12.75" customHeight="1">
      <c r="B101" s="136" t="str">
        <f>'1.Clusters'!$B$6</f>
        <v/>
      </c>
      <c r="C101" s="136" t="str">
        <f>'1.Clusters'!$E$10</f>
        <v/>
      </c>
      <c r="D101" s="136" t="str">
        <f>'1.Clusters'!$H$13</f>
        <v/>
      </c>
      <c r="E101" s="136" t="str">
        <f t="shared" si="17"/>
        <v>, , </v>
      </c>
      <c r="F101" s="136" t="str">
        <f t="shared" si="18"/>
        <v/>
      </c>
      <c r="G101" s="139">
        <f>IFERROR(AVERAGEIFS('2.Base de Clientes'!$Q$5:$Q$1004,'2.Base de Clientes'!$C$5:$C$1004,Apoio!B101,'2.Base de Clientes'!$D$5:$D$1004,Apoio!C101,'2.Base de Clientes'!$E$5:$E$1004,Apoio!D101)+(ROW()/1000000),0)</f>
        <v>0</v>
      </c>
      <c r="H101" s="139">
        <f>IFERROR(COUNTIFS('2.Base de Clientes'!$C$5:$C$1004,Apoio!B101,'2.Base de Clientes'!$D$5:$D$1004,Apoio!C101,'2.Base de Clientes'!$E$5:$E$1004,Apoio!D101),0)</f>
        <v>0</v>
      </c>
      <c r="I101" s="156">
        <f t="shared" si="19"/>
        <v>0</v>
      </c>
      <c r="J101" s="157">
        <f>IFERROR(AVERAGEIFS('2.Base de Clientes'!$F$5:$F$1004,'2.Base de Clientes'!$C$5:$C$1004,Apoio!B101,'2.Base de Clientes'!$D$5:$D$1004,Apoio!C101,'2.Base de Clientes'!$E$5:$E$1004,Apoio!D101)+(ROW()/1000000),0)</f>
        <v>0</v>
      </c>
      <c r="K101" s="139"/>
      <c r="L101" s="160" t="str">
        <f>'1.Clusters'!$B$10</f>
        <v/>
      </c>
      <c r="M101" s="139" t="str">
        <f>'1.Clusters'!$E$13</f>
        <v/>
      </c>
      <c r="N101" s="136" t="str">
        <f t="shared" si="20"/>
        <v>, </v>
      </c>
      <c r="O101" s="136" t="str">
        <f t="shared" si="21"/>
        <v/>
      </c>
      <c r="P101" s="159">
        <f>IFERROR(AVERAGEIFS('2.Base de Clientes'!$Q$5:$Q$1004,'2.Base de Clientes'!$C$5:$C$1004,L101,'2.Base de Clientes'!$D$5:$D$1004,M101)+(ROW()/1000000),0)</f>
        <v>0</v>
      </c>
      <c r="Q101" s="139">
        <f>IFERROR(COUNTIFS('2.Base de Clientes'!$C$5:$C$1004,L101,'2.Base de Clientes'!$D$5:$D$1004,M101),0)</f>
        <v>0</v>
      </c>
      <c r="R101" s="46" t="str">
        <f t="shared" si="22"/>
        <v>#DIV/0!</v>
      </c>
      <c r="S101" s="157">
        <f>IFERROR(AVERAGEIFS('2.Base de Clientes'!$F$5:$F$1004,'2.Base de Clientes'!$C$5:$C$1004,L101,'2.Base de Clientes'!$D$5:$D$1004,M101)+(ROW()/1000000),0)</f>
        <v>0</v>
      </c>
    </row>
    <row r="102" ht="12.75" customHeight="1">
      <c r="B102" s="136" t="str">
        <f>'1.Clusters'!$B$6</f>
        <v/>
      </c>
      <c r="C102" s="136" t="str">
        <f>'1.Clusters'!$E$10</f>
        <v/>
      </c>
      <c r="D102" s="136" t="str">
        <f>'1.Clusters'!$H$14</f>
        <v/>
      </c>
      <c r="E102" s="136" t="str">
        <f t="shared" si="17"/>
        <v>, , </v>
      </c>
      <c r="F102" s="136" t="str">
        <f t="shared" si="18"/>
        <v/>
      </c>
      <c r="G102" s="139">
        <f>IFERROR(AVERAGEIFS('2.Base de Clientes'!$Q$5:$Q$1004,'2.Base de Clientes'!$C$5:$C$1004,Apoio!B102,'2.Base de Clientes'!$D$5:$D$1004,Apoio!C102,'2.Base de Clientes'!$E$5:$E$1004,Apoio!D102)+(ROW()/1000000),0)</f>
        <v>0</v>
      </c>
      <c r="H102" s="139">
        <f>IFERROR(COUNTIFS('2.Base de Clientes'!$C$5:$C$1004,Apoio!B102,'2.Base de Clientes'!$D$5:$D$1004,Apoio!C102,'2.Base de Clientes'!$E$5:$E$1004,Apoio!D102),0)</f>
        <v>0</v>
      </c>
      <c r="I102" s="156">
        <f t="shared" si="19"/>
        <v>0</v>
      </c>
      <c r="J102" s="157">
        <f>IFERROR(AVERAGEIFS('2.Base de Clientes'!$F$5:$F$1004,'2.Base de Clientes'!$C$5:$C$1004,Apoio!B102,'2.Base de Clientes'!$D$5:$D$1004,Apoio!C102,'2.Base de Clientes'!$E$5:$E$1004,Apoio!D102)+(ROW()/1000000),0)</f>
        <v>0</v>
      </c>
      <c r="K102" s="139"/>
      <c r="L102" s="160" t="str">
        <f>'1.Clusters'!$B$10</f>
        <v/>
      </c>
      <c r="M102" s="139" t="str">
        <f>'1.Clusters'!$E$14</f>
        <v/>
      </c>
      <c r="N102" s="136" t="str">
        <f t="shared" si="20"/>
        <v>, </v>
      </c>
      <c r="O102" s="136" t="str">
        <f t="shared" si="21"/>
        <v/>
      </c>
      <c r="P102" s="159">
        <f>IFERROR(AVERAGEIFS('2.Base de Clientes'!$Q$5:$Q$1004,'2.Base de Clientes'!$C$5:$C$1004,L102,'2.Base de Clientes'!$D$5:$D$1004,M102)+(ROW()/1000000),0)</f>
        <v>0</v>
      </c>
      <c r="Q102" s="139">
        <f>IFERROR(COUNTIFS('2.Base de Clientes'!$C$5:$C$1004,L102,'2.Base de Clientes'!$D$5:$D$1004,M102),0)</f>
        <v>0</v>
      </c>
      <c r="R102" s="46" t="str">
        <f t="shared" si="22"/>
        <v>#DIV/0!</v>
      </c>
      <c r="S102" s="157">
        <f>IFERROR(AVERAGEIFS('2.Base de Clientes'!$F$5:$F$1004,'2.Base de Clientes'!$C$5:$C$1004,L102,'2.Base de Clientes'!$D$5:$D$1004,M102)+(ROW()/1000000),0)</f>
        <v>0</v>
      </c>
    </row>
    <row r="103" ht="12.75" customHeight="1">
      <c r="B103" s="136" t="str">
        <f>'1.Clusters'!$B$6</f>
        <v/>
      </c>
      <c r="C103" s="136" t="str">
        <f>'1.Clusters'!$E$10</f>
        <v/>
      </c>
      <c r="D103" s="136" t="str">
        <f>'1.Clusters'!$H$15</f>
        <v/>
      </c>
      <c r="E103" s="136" t="str">
        <f t="shared" si="17"/>
        <v>, , </v>
      </c>
      <c r="F103" s="136" t="str">
        <f t="shared" si="18"/>
        <v/>
      </c>
      <c r="G103" s="139">
        <f>IFERROR(AVERAGEIFS('2.Base de Clientes'!$Q$5:$Q$1004,'2.Base de Clientes'!$C$5:$C$1004,Apoio!B103,'2.Base de Clientes'!$D$5:$D$1004,Apoio!C103,'2.Base de Clientes'!$E$5:$E$1004,Apoio!D103)+(ROW()/1000000),0)</f>
        <v>0</v>
      </c>
      <c r="H103" s="139">
        <f>IFERROR(COUNTIFS('2.Base de Clientes'!$C$5:$C$1004,Apoio!B103,'2.Base de Clientes'!$D$5:$D$1004,Apoio!C103,'2.Base de Clientes'!$E$5:$E$1004,Apoio!D103),0)</f>
        <v>0</v>
      </c>
      <c r="I103" s="156">
        <f t="shared" si="19"/>
        <v>0</v>
      </c>
      <c r="J103" s="157">
        <f>IFERROR(AVERAGEIFS('2.Base de Clientes'!$F$5:$F$1004,'2.Base de Clientes'!$C$5:$C$1004,Apoio!B103,'2.Base de Clientes'!$D$5:$D$1004,Apoio!C103,'2.Base de Clientes'!$E$5:$E$1004,Apoio!D103)+(ROW()/1000000),0)</f>
        <v>0</v>
      </c>
      <c r="K103" s="139"/>
      <c r="L103" s="161" t="str">
        <f>'1.Clusters'!$B$10</f>
        <v/>
      </c>
      <c r="M103" s="139" t="str">
        <f>'1.Clusters'!$E$15</f>
        <v/>
      </c>
      <c r="N103" s="136" t="str">
        <f t="shared" si="20"/>
        <v>, </v>
      </c>
      <c r="O103" s="136" t="str">
        <f t="shared" si="21"/>
        <v/>
      </c>
      <c r="P103" s="159">
        <f>IFERROR(AVERAGEIFS('2.Base de Clientes'!$Q$5:$Q$1004,'2.Base de Clientes'!$C$5:$C$1004,L103,'2.Base de Clientes'!$D$5:$D$1004,M103)+(ROW()/1000000),0)</f>
        <v>0</v>
      </c>
      <c r="Q103" s="139">
        <f>IFERROR(COUNTIFS('2.Base de Clientes'!$C$5:$C$1004,L103,'2.Base de Clientes'!$D$5:$D$1004,M103),0)</f>
        <v>0</v>
      </c>
      <c r="R103" s="46" t="str">
        <f t="shared" si="22"/>
        <v>#DIV/0!</v>
      </c>
      <c r="S103" s="157">
        <f>IFERROR(AVERAGEIFS('2.Base de Clientes'!$F$5:$F$1004,'2.Base de Clientes'!$C$5:$C$1004,L103,'2.Base de Clientes'!$D$5:$D$1004,M103)+(ROW()/1000000),0)</f>
        <v>0</v>
      </c>
    </row>
    <row r="104" ht="12.75" customHeight="1">
      <c r="B104" s="136" t="str">
        <f>'1.Clusters'!$B$6</f>
        <v/>
      </c>
      <c r="C104" s="136" t="str">
        <f>'1.Clusters'!$E$11</f>
        <v/>
      </c>
      <c r="D104" s="136" t="str">
        <f>'1.Clusters'!$H$6</f>
        <v/>
      </c>
      <c r="E104" s="136" t="str">
        <f t="shared" si="17"/>
        <v>, , </v>
      </c>
      <c r="F104" s="136" t="str">
        <f t="shared" si="18"/>
        <v/>
      </c>
      <c r="G104" s="139">
        <f>IFERROR(AVERAGEIFS('2.Base de Clientes'!$Q$5:$Q$1004,'2.Base de Clientes'!$C$5:$C$1004,Apoio!B104,'2.Base de Clientes'!$D$5:$D$1004,Apoio!C104,'2.Base de Clientes'!$E$5:$E$1004,Apoio!D104)+(ROW()/1000000),0)</f>
        <v>0</v>
      </c>
      <c r="H104" s="139">
        <f>IFERROR(COUNTIFS('2.Base de Clientes'!$C$5:$C$1004,Apoio!B104,'2.Base de Clientes'!$D$5:$D$1004,Apoio!C104,'2.Base de Clientes'!$E$5:$E$1004,Apoio!D104),0)</f>
        <v>0</v>
      </c>
      <c r="I104" s="156">
        <f t="shared" si="19"/>
        <v>0</v>
      </c>
      <c r="J104" s="157">
        <f>IFERROR(AVERAGEIFS('2.Base de Clientes'!$F$5:$F$1004,'2.Base de Clientes'!$C$5:$C$1004,Apoio!B104,'2.Base de Clientes'!$D$5:$D$1004,Apoio!C104,'2.Base de Clientes'!$E$5:$E$1004,Apoio!D104)+(ROW()/1000000),0)</f>
        <v>0</v>
      </c>
      <c r="K104" s="139"/>
      <c r="L104" s="158" t="str">
        <f>'1.Clusters'!$B$11</f>
        <v/>
      </c>
      <c r="M104" s="139" t="str">
        <f>'1.Clusters'!$E$6</f>
        <v/>
      </c>
      <c r="N104" s="136" t="str">
        <f t="shared" si="20"/>
        <v>, </v>
      </c>
      <c r="O104" s="136" t="str">
        <f t="shared" si="21"/>
        <v/>
      </c>
      <c r="P104" s="159">
        <f>IFERROR(AVERAGEIFS('2.Base de Clientes'!$Q$5:$Q$1004,'2.Base de Clientes'!$C$5:$C$1004,L104,'2.Base de Clientes'!$D$5:$D$1004,M104)+(ROW()/1000000),0)</f>
        <v>0</v>
      </c>
      <c r="Q104" s="139">
        <f>IFERROR(COUNTIFS('2.Base de Clientes'!$C$5:$C$1004,L104,'2.Base de Clientes'!$D$5:$D$1004,M104),0)</f>
        <v>0</v>
      </c>
      <c r="R104" s="46" t="str">
        <f t="shared" si="22"/>
        <v>#DIV/0!</v>
      </c>
      <c r="S104" s="157">
        <f>IFERROR(AVERAGEIFS('2.Base de Clientes'!$F$5:$F$1004,'2.Base de Clientes'!$C$5:$C$1004,L104,'2.Base de Clientes'!$D$5:$D$1004,M104)+(ROW()/1000000),0)</f>
        <v>0</v>
      </c>
    </row>
    <row r="105" ht="12.75" customHeight="1">
      <c r="B105" s="136" t="str">
        <f>'1.Clusters'!$B$6</f>
        <v/>
      </c>
      <c r="C105" s="136" t="str">
        <f>'1.Clusters'!$E$11</f>
        <v/>
      </c>
      <c r="D105" s="136" t="str">
        <f>'1.Clusters'!$H$7</f>
        <v/>
      </c>
      <c r="E105" s="136" t="str">
        <f t="shared" si="17"/>
        <v>, , </v>
      </c>
      <c r="F105" s="136" t="str">
        <f t="shared" si="18"/>
        <v/>
      </c>
      <c r="G105" s="139">
        <f>IFERROR(AVERAGEIFS('2.Base de Clientes'!$Q$5:$Q$1004,'2.Base de Clientes'!$C$5:$C$1004,Apoio!B105,'2.Base de Clientes'!$D$5:$D$1004,Apoio!C105,'2.Base de Clientes'!$E$5:$E$1004,Apoio!D105)+(ROW()/1000000),0)</f>
        <v>0</v>
      </c>
      <c r="H105" s="139">
        <f>IFERROR(COUNTIFS('2.Base de Clientes'!$C$5:$C$1004,Apoio!B105,'2.Base de Clientes'!$D$5:$D$1004,Apoio!C105,'2.Base de Clientes'!$E$5:$E$1004,Apoio!D105),0)</f>
        <v>0</v>
      </c>
      <c r="I105" s="156">
        <f t="shared" si="19"/>
        <v>0</v>
      </c>
      <c r="J105" s="157">
        <f>IFERROR(AVERAGEIFS('2.Base de Clientes'!$F$5:$F$1004,'2.Base de Clientes'!$C$5:$C$1004,Apoio!B105,'2.Base de Clientes'!$D$5:$D$1004,Apoio!C105,'2.Base de Clientes'!$E$5:$E$1004,Apoio!D105)+(ROW()/1000000),0)</f>
        <v>0</v>
      </c>
      <c r="K105" s="139"/>
      <c r="L105" s="160" t="str">
        <f>'1.Clusters'!$B$11</f>
        <v/>
      </c>
      <c r="M105" s="139" t="str">
        <f>'1.Clusters'!$E$7</f>
        <v/>
      </c>
      <c r="N105" s="136" t="str">
        <f t="shared" si="20"/>
        <v>, </v>
      </c>
      <c r="O105" s="136" t="str">
        <f t="shared" si="21"/>
        <v/>
      </c>
      <c r="P105" s="159">
        <f>IFERROR(AVERAGEIFS('2.Base de Clientes'!$Q$5:$Q$1004,'2.Base de Clientes'!$C$5:$C$1004,L105,'2.Base de Clientes'!$D$5:$D$1004,M105)+(ROW()/1000000),0)</f>
        <v>0</v>
      </c>
      <c r="Q105" s="139">
        <f>IFERROR(COUNTIFS('2.Base de Clientes'!$C$5:$C$1004,L105,'2.Base de Clientes'!$D$5:$D$1004,M105),0)</f>
        <v>0</v>
      </c>
      <c r="R105" s="46" t="str">
        <f t="shared" si="22"/>
        <v>#DIV/0!</v>
      </c>
      <c r="S105" s="157">
        <f>IFERROR(AVERAGEIFS('2.Base de Clientes'!$F$5:$F$1004,'2.Base de Clientes'!$C$5:$C$1004,L105,'2.Base de Clientes'!$D$5:$D$1004,M105)+(ROW()/1000000),0)</f>
        <v>0</v>
      </c>
    </row>
    <row r="106" ht="12.75" customHeight="1">
      <c r="B106" s="136" t="str">
        <f>'1.Clusters'!$B$6</f>
        <v/>
      </c>
      <c r="C106" s="136" t="str">
        <f>'1.Clusters'!$E$11</f>
        <v/>
      </c>
      <c r="D106" s="136" t="str">
        <f>'1.Clusters'!$H$8</f>
        <v/>
      </c>
      <c r="E106" s="136" t="str">
        <f t="shared" si="17"/>
        <v>, , </v>
      </c>
      <c r="F106" s="136" t="str">
        <f t="shared" si="18"/>
        <v/>
      </c>
      <c r="G106" s="139">
        <f>IFERROR(AVERAGEIFS('2.Base de Clientes'!$Q$5:$Q$1004,'2.Base de Clientes'!$C$5:$C$1004,Apoio!B106,'2.Base de Clientes'!$D$5:$D$1004,Apoio!C106,'2.Base de Clientes'!$E$5:$E$1004,Apoio!D106)+(ROW()/1000000),0)</f>
        <v>0</v>
      </c>
      <c r="H106" s="139">
        <f>IFERROR(COUNTIFS('2.Base de Clientes'!$C$5:$C$1004,Apoio!B106,'2.Base de Clientes'!$D$5:$D$1004,Apoio!C106,'2.Base de Clientes'!$E$5:$E$1004,Apoio!D106),0)</f>
        <v>0</v>
      </c>
      <c r="I106" s="156">
        <f t="shared" si="19"/>
        <v>0</v>
      </c>
      <c r="J106" s="157">
        <f>IFERROR(AVERAGEIFS('2.Base de Clientes'!$F$5:$F$1004,'2.Base de Clientes'!$C$5:$C$1004,Apoio!B106,'2.Base de Clientes'!$D$5:$D$1004,Apoio!C106,'2.Base de Clientes'!$E$5:$E$1004,Apoio!D106)+(ROW()/1000000),0)</f>
        <v>0</v>
      </c>
      <c r="K106" s="139"/>
      <c r="L106" s="160" t="str">
        <f>'1.Clusters'!$B$11</f>
        <v/>
      </c>
      <c r="M106" s="139" t="str">
        <f>'1.Clusters'!$E$8</f>
        <v/>
      </c>
      <c r="N106" s="136" t="str">
        <f t="shared" si="20"/>
        <v>, </v>
      </c>
      <c r="O106" s="136" t="str">
        <f t="shared" si="21"/>
        <v/>
      </c>
      <c r="P106" s="159">
        <f>IFERROR(AVERAGEIFS('2.Base de Clientes'!$Q$5:$Q$1004,'2.Base de Clientes'!$C$5:$C$1004,L106,'2.Base de Clientes'!$D$5:$D$1004,M106)+(ROW()/1000000),0)</f>
        <v>0</v>
      </c>
      <c r="Q106" s="139">
        <f>IFERROR(COUNTIFS('2.Base de Clientes'!$C$5:$C$1004,L106,'2.Base de Clientes'!$D$5:$D$1004,M106),0)</f>
        <v>0</v>
      </c>
      <c r="R106" s="46" t="str">
        <f t="shared" si="22"/>
        <v>#DIV/0!</v>
      </c>
      <c r="S106" s="157">
        <f>IFERROR(AVERAGEIFS('2.Base de Clientes'!$F$5:$F$1004,'2.Base de Clientes'!$C$5:$C$1004,L106,'2.Base de Clientes'!$D$5:$D$1004,M106)+(ROW()/1000000),0)</f>
        <v>0</v>
      </c>
    </row>
    <row r="107" ht="12.75" customHeight="1">
      <c r="B107" s="136" t="str">
        <f>'1.Clusters'!$B$6</f>
        <v/>
      </c>
      <c r="C107" s="136" t="str">
        <f>'1.Clusters'!$E$11</f>
        <v/>
      </c>
      <c r="D107" s="136" t="str">
        <f>'1.Clusters'!$H$9</f>
        <v/>
      </c>
      <c r="E107" s="136" t="str">
        <f t="shared" si="17"/>
        <v>, , </v>
      </c>
      <c r="F107" s="136" t="str">
        <f t="shared" si="18"/>
        <v/>
      </c>
      <c r="G107" s="139">
        <f>IFERROR(AVERAGEIFS('2.Base de Clientes'!$Q$5:$Q$1004,'2.Base de Clientes'!$C$5:$C$1004,Apoio!B107,'2.Base de Clientes'!$D$5:$D$1004,Apoio!C107,'2.Base de Clientes'!$E$5:$E$1004,Apoio!D107)+(ROW()/1000000),0)</f>
        <v>0</v>
      </c>
      <c r="H107" s="139">
        <f>IFERROR(COUNTIFS('2.Base de Clientes'!$C$5:$C$1004,Apoio!B107,'2.Base de Clientes'!$D$5:$D$1004,Apoio!C107,'2.Base de Clientes'!$E$5:$E$1004,Apoio!D107),0)</f>
        <v>0</v>
      </c>
      <c r="I107" s="156">
        <f t="shared" si="19"/>
        <v>0</v>
      </c>
      <c r="J107" s="157">
        <f>IFERROR(AVERAGEIFS('2.Base de Clientes'!$F$5:$F$1004,'2.Base de Clientes'!$C$5:$C$1004,Apoio!B107,'2.Base de Clientes'!$D$5:$D$1004,Apoio!C107,'2.Base de Clientes'!$E$5:$E$1004,Apoio!D107)+(ROW()/1000000),0)</f>
        <v>0</v>
      </c>
      <c r="K107" s="139"/>
      <c r="L107" s="160" t="str">
        <f>'1.Clusters'!$B$11</f>
        <v/>
      </c>
      <c r="M107" s="139" t="str">
        <f>'1.Clusters'!$E$9</f>
        <v/>
      </c>
      <c r="N107" s="136" t="str">
        <f t="shared" si="20"/>
        <v>, </v>
      </c>
      <c r="O107" s="136" t="str">
        <f t="shared" si="21"/>
        <v/>
      </c>
      <c r="P107" s="159">
        <f>IFERROR(AVERAGEIFS('2.Base de Clientes'!$Q$5:$Q$1004,'2.Base de Clientes'!$C$5:$C$1004,L107,'2.Base de Clientes'!$D$5:$D$1004,M107)+(ROW()/1000000),0)</f>
        <v>0</v>
      </c>
      <c r="Q107" s="139">
        <f>IFERROR(COUNTIFS('2.Base de Clientes'!$C$5:$C$1004,L107,'2.Base de Clientes'!$D$5:$D$1004,M107),0)</f>
        <v>0</v>
      </c>
      <c r="R107" s="46" t="str">
        <f t="shared" si="22"/>
        <v>#DIV/0!</v>
      </c>
      <c r="S107" s="157">
        <f>IFERROR(AVERAGEIFS('2.Base de Clientes'!$F$5:$F$1004,'2.Base de Clientes'!$C$5:$C$1004,L107,'2.Base de Clientes'!$D$5:$D$1004,M107)+(ROW()/1000000),0)</f>
        <v>0</v>
      </c>
    </row>
    <row r="108" ht="12.75" customHeight="1">
      <c r="B108" s="136" t="str">
        <f>'1.Clusters'!$B$6</f>
        <v/>
      </c>
      <c r="C108" s="136" t="str">
        <f>'1.Clusters'!$E$11</f>
        <v/>
      </c>
      <c r="D108" s="136" t="str">
        <f>'1.Clusters'!$H$10</f>
        <v/>
      </c>
      <c r="E108" s="136" t="str">
        <f t="shared" si="17"/>
        <v>, , </v>
      </c>
      <c r="F108" s="136" t="str">
        <f t="shared" si="18"/>
        <v/>
      </c>
      <c r="G108" s="139">
        <f>IFERROR(AVERAGEIFS('2.Base de Clientes'!$Q$5:$Q$1004,'2.Base de Clientes'!$C$5:$C$1004,Apoio!B108,'2.Base de Clientes'!$D$5:$D$1004,Apoio!C108,'2.Base de Clientes'!$E$5:$E$1004,Apoio!D108)+(ROW()/1000000),0)</f>
        <v>0</v>
      </c>
      <c r="H108" s="139">
        <f>IFERROR(COUNTIFS('2.Base de Clientes'!$C$5:$C$1004,Apoio!B108,'2.Base de Clientes'!$D$5:$D$1004,Apoio!C108,'2.Base de Clientes'!$E$5:$E$1004,Apoio!D108),0)</f>
        <v>0</v>
      </c>
      <c r="I108" s="156">
        <f t="shared" si="19"/>
        <v>0</v>
      </c>
      <c r="J108" s="157">
        <f>IFERROR(AVERAGEIFS('2.Base de Clientes'!$F$5:$F$1004,'2.Base de Clientes'!$C$5:$C$1004,Apoio!B108,'2.Base de Clientes'!$D$5:$D$1004,Apoio!C108,'2.Base de Clientes'!$E$5:$E$1004,Apoio!D108)+(ROW()/1000000),0)</f>
        <v>0</v>
      </c>
      <c r="K108" s="139"/>
      <c r="L108" s="160" t="str">
        <f>'1.Clusters'!$B$11</f>
        <v/>
      </c>
      <c r="M108" s="139" t="str">
        <f>'1.Clusters'!$E$10</f>
        <v/>
      </c>
      <c r="N108" s="136" t="str">
        <f t="shared" si="20"/>
        <v>, </v>
      </c>
      <c r="O108" s="136" t="str">
        <f t="shared" si="21"/>
        <v/>
      </c>
      <c r="P108" s="159">
        <f>IFERROR(AVERAGEIFS('2.Base de Clientes'!$Q$5:$Q$1004,'2.Base de Clientes'!$C$5:$C$1004,L108,'2.Base de Clientes'!$D$5:$D$1004,M108)+(ROW()/1000000),0)</f>
        <v>0</v>
      </c>
      <c r="Q108" s="139">
        <f>IFERROR(COUNTIFS('2.Base de Clientes'!$C$5:$C$1004,L108,'2.Base de Clientes'!$D$5:$D$1004,M108),0)</f>
        <v>0</v>
      </c>
      <c r="R108" s="46" t="str">
        <f t="shared" si="22"/>
        <v>#DIV/0!</v>
      </c>
      <c r="S108" s="157">
        <f>IFERROR(AVERAGEIFS('2.Base de Clientes'!$F$5:$F$1004,'2.Base de Clientes'!$C$5:$C$1004,L108,'2.Base de Clientes'!$D$5:$D$1004,M108)+(ROW()/1000000),0)</f>
        <v>0</v>
      </c>
    </row>
    <row r="109" ht="12.75" customHeight="1">
      <c r="B109" s="136" t="str">
        <f>'1.Clusters'!$B$6</f>
        <v/>
      </c>
      <c r="C109" s="136" t="str">
        <f>'1.Clusters'!$E$11</f>
        <v/>
      </c>
      <c r="D109" s="136" t="str">
        <f>'1.Clusters'!$H$11</f>
        <v/>
      </c>
      <c r="E109" s="136" t="str">
        <f t="shared" si="17"/>
        <v>, , </v>
      </c>
      <c r="F109" s="136" t="str">
        <f t="shared" si="18"/>
        <v/>
      </c>
      <c r="G109" s="139">
        <f>IFERROR(AVERAGEIFS('2.Base de Clientes'!$Q$5:$Q$1004,'2.Base de Clientes'!$C$5:$C$1004,Apoio!B109,'2.Base de Clientes'!$D$5:$D$1004,Apoio!C109,'2.Base de Clientes'!$E$5:$E$1004,Apoio!D109)+(ROW()/1000000),0)</f>
        <v>0</v>
      </c>
      <c r="H109" s="139">
        <f>IFERROR(COUNTIFS('2.Base de Clientes'!$C$5:$C$1004,Apoio!B109,'2.Base de Clientes'!$D$5:$D$1004,Apoio!C109,'2.Base de Clientes'!$E$5:$E$1004,Apoio!D109),0)</f>
        <v>0</v>
      </c>
      <c r="I109" s="156">
        <f t="shared" si="19"/>
        <v>0</v>
      </c>
      <c r="J109" s="157">
        <f>IFERROR(AVERAGEIFS('2.Base de Clientes'!$F$5:$F$1004,'2.Base de Clientes'!$C$5:$C$1004,Apoio!B109,'2.Base de Clientes'!$D$5:$D$1004,Apoio!C109,'2.Base de Clientes'!$E$5:$E$1004,Apoio!D109)+(ROW()/1000000),0)</f>
        <v>0</v>
      </c>
      <c r="K109" s="139"/>
      <c r="L109" s="160" t="str">
        <f>'1.Clusters'!$B$11</f>
        <v/>
      </c>
      <c r="M109" s="139" t="str">
        <f>'1.Clusters'!$E$11</f>
        <v/>
      </c>
      <c r="N109" s="136" t="str">
        <f t="shared" si="20"/>
        <v>, </v>
      </c>
      <c r="O109" s="136" t="str">
        <f t="shared" si="21"/>
        <v/>
      </c>
      <c r="P109" s="159">
        <f>IFERROR(AVERAGEIFS('2.Base de Clientes'!$Q$5:$Q$1004,'2.Base de Clientes'!$C$5:$C$1004,L109,'2.Base de Clientes'!$D$5:$D$1004,M109)+(ROW()/1000000),0)</f>
        <v>0</v>
      </c>
      <c r="Q109" s="139">
        <f>IFERROR(COUNTIFS('2.Base de Clientes'!$C$5:$C$1004,L109,'2.Base de Clientes'!$D$5:$D$1004,M109),0)</f>
        <v>0</v>
      </c>
      <c r="R109" s="46" t="str">
        <f t="shared" si="22"/>
        <v>#DIV/0!</v>
      </c>
      <c r="S109" s="157">
        <f>IFERROR(AVERAGEIFS('2.Base de Clientes'!$F$5:$F$1004,'2.Base de Clientes'!$C$5:$C$1004,L109,'2.Base de Clientes'!$D$5:$D$1004,M109)+(ROW()/1000000),0)</f>
        <v>0</v>
      </c>
    </row>
    <row r="110" ht="12.75" customHeight="1">
      <c r="B110" s="136" t="str">
        <f>'1.Clusters'!$B$6</f>
        <v/>
      </c>
      <c r="C110" s="136" t="str">
        <f>'1.Clusters'!$E$11</f>
        <v/>
      </c>
      <c r="D110" s="136" t="str">
        <f>'1.Clusters'!$H$12</f>
        <v/>
      </c>
      <c r="E110" s="136" t="str">
        <f t="shared" si="17"/>
        <v>, , </v>
      </c>
      <c r="F110" s="136" t="str">
        <f t="shared" si="18"/>
        <v/>
      </c>
      <c r="G110" s="139">
        <f>IFERROR(AVERAGEIFS('2.Base de Clientes'!$Q$5:$Q$1004,'2.Base de Clientes'!$C$5:$C$1004,Apoio!B110,'2.Base de Clientes'!$D$5:$D$1004,Apoio!C110,'2.Base de Clientes'!$E$5:$E$1004,Apoio!D110)+(ROW()/1000000),0)</f>
        <v>0</v>
      </c>
      <c r="H110" s="139">
        <f>IFERROR(COUNTIFS('2.Base de Clientes'!$C$5:$C$1004,Apoio!B110,'2.Base de Clientes'!$D$5:$D$1004,Apoio!C110,'2.Base de Clientes'!$E$5:$E$1004,Apoio!D110),0)</f>
        <v>0</v>
      </c>
      <c r="I110" s="156">
        <f t="shared" si="19"/>
        <v>0</v>
      </c>
      <c r="J110" s="157">
        <f>IFERROR(AVERAGEIFS('2.Base de Clientes'!$F$5:$F$1004,'2.Base de Clientes'!$C$5:$C$1004,Apoio!B110,'2.Base de Clientes'!$D$5:$D$1004,Apoio!C110,'2.Base de Clientes'!$E$5:$E$1004,Apoio!D110)+(ROW()/1000000),0)</f>
        <v>0</v>
      </c>
      <c r="K110" s="139"/>
      <c r="L110" s="160" t="str">
        <f>'1.Clusters'!$B$11</f>
        <v/>
      </c>
      <c r="M110" s="139" t="str">
        <f>'1.Clusters'!$E$12</f>
        <v/>
      </c>
      <c r="N110" s="136" t="str">
        <f t="shared" si="20"/>
        <v>, </v>
      </c>
      <c r="O110" s="136" t="str">
        <f t="shared" si="21"/>
        <v/>
      </c>
      <c r="P110" s="159">
        <f>IFERROR(AVERAGEIFS('2.Base de Clientes'!$Q$5:$Q$1004,'2.Base de Clientes'!$C$5:$C$1004,L110,'2.Base de Clientes'!$D$5:$D$1004,M110)+(ROW()/1000000),0)</f>
        <v>0</v>
      </c>
      <c r="Q110" s="139">
        <f>IFERROR(COUNTIFS('2.Base de Clientes'!$C$5:$C$1004,L110,'2.Base de Clientes'!$D$5:$D$1004,M110),0)</f>
        <v>0</v>
      </c>
      <c r="R110" s="46" t="str">
        <f t="shared" si="22"/>
        <v>#DIV/0!</v>
      </c>
      <c r="S110" s="157">
        <f>IFERROR(AVERAGEIFS('2.Base de Clientes'!$F$5:$F$1004,'2.Base de Clientes'!$C$5:$C$1004,L110,'2.Base de Clientes'!$D$5:$D$1004,M110)+(ROW()/1000000),0)</f>
        <v>0</v>
      </c>
    </row>
    <row r="111" ht="12.75" customHeight="1">
      <c r="B111" s="136" t="str">
        <f>'1.Clusters'!$B$6</f>
        <v/>
      </c>
      <c r="C111" s="136" t="str">
        <f>'1.Clusters'!$E$11</f>
        <v/>
      </c>
      <c r="D111" s="136" t="str">
        <f>'1.Clusters'!$H$13</f>
        <v/>
      </c>
      <c r="E111" s="136" t="str">
        <f t="shared" si="17"/>
        <v>, , </v>
      </c>
      <c r="F111" s="136" t="str">
        <f t="shared" si="18"/>
        <v/>
      </c>
      <c r="G111" s="139">
        <f>IFERROR(AVERAGEIFS('2.Base de Clientes'!$Q$5:$Q$1004,'2.Base de Clientes'!$C$5:$C$1004,Apoio!B111,'2.Base de Clientes'!$D$5:$D$1004,Apoio!C111,'2.Base de Clientes'!$E$5:$E$1004,Apoio!D111)+(ROW()/1000000),0)</f>
        <v>0</v>
      </c>
      <c r="H111" s="139">
        <f>IFERROR(COUNTIFS('2.Base de Clientes'!$C$5:$C$1004,Apoio!B111,'2.Base de Clientes'!$D$5:$D$1004,Apoio!C111,'2.Base de Clientes'!$E$5:$E$1004,Apoio!D111),0)</f>
        <v>0</v>
      </c>
      <c r="I111" s="156">
        <f t="shared" si="19"/>
        <v>0</v>
      </c>
      <c r="J111" s="157">
        <f>IFERROR(AVERAGEIFS('2.Base de Clientes'!$F$5:$F$1004,'2.Base de Clientes'!$C$5:$C$1004,Apoio!B111,'2.Base de Clientes'!$D$5:$D$1004,Apoio!C111,'2.Base de Clientes'!$E$5:$E$1004,Apoio!D111)+(ROW()/1000000),0)</f>
        <v>0</v>
      </c>
      <c r="K111" s="139"/>
      <c r="L111" s="160" t="str">
        <f>'1.Clusters'!$B$11</f>
        <v/>
      </c>
      <c r="M111" s="139" t="str">
        <f>'1.Clusters'!$E$13</f>
        <v/>
      </c>
      <c r="N111" s="136" t="str">
        <f t="shared" si="20"/>
        <v>, </v>
      </c>
      <c r="O111" s="136" t="str">
        <f t="shared" si="21"/>
        <v/>
      </c>
      <c r="P111" s="159">
        <f>IFERROR(AVERAGEIFS('2.Base de Clientes'!$Q$5:$Q$1004,'2.Base de Clientes'!$C$5:$C$1004,L111,'2.Base de Clientes'!$D$5:$D$1004,M111)+(ROW()/1000000),0)</f>
        <v>0</v>
      </c>
      <c r="Q111" s="139">
        <f>IFERROR(COUNTIFS('2.Base de Clientes'!$C$5:$C$1004,L111,'2.Base de Clientes'!$D$5:$D$1004,M111),0)</f>
        <v>0</v>
      </c>
      <c r="R111" s="46" t="str">
        <f t="shared" si="22"/>
        <v>#DIV/0!</v>
      </c>
      <c r="S111" s="157">
        <f>IFERROR(AVERAGEIFS('2.Base de Clientes'!$F$5:$F$1004,'2.Base de Clientes'!$C$5:$C$1004,L111,'2.Base de Clientes'!$D$5:$D$1004,M111)+(ROW()/1000000),0)</f>
        <v>0</v>
      </c>
    </row>
    <row r="112" ht="12.75" customHeight="1">
      <c r="B112" s="136" t="str">
        <f>'1.Clusters'!$B$6</f>
        <v/>
      </c>
      <c r="C112" s="136" t="str">
        <f>'1.Clusters'!$E$11</f>
        <v/>
      </c>
      <c r="D112" s="136" t="str">
        <f>'1.Clusters'!$H$14</f>
        <v/>
      </c>
      <c r="E112" s="136" t="str">
        <f t="shared" si="17"/>
        <v>, , </v>
      </c>
      <c r="F112" s="136" t="str">
        <f t="shared" si="18"/>
        <v/>
      </c>
      <c r="G112" s="139">
        <f>IFERROR(AVERAGEIFS('2.Base de Clientes'!$Q$5:$Q$1004,'2.Base de Clientes'!$C$5:$C$1004,Apoio!B112,'2.Base de Clientes'!$D$5:$D$1004,Apoio!C112,'2.Base de Clientes'!$E$5:$E$1004,Apoio!D112)+(ROW()/1000000),0)</f>
        <v>0</v>
      </c>
      <c r="H112" s="139">
        <f>IFERROR(COUNTIFS('2.Base de Clientes'!$C$5:$C$1004,Apoio!B112,'2.Base de Clientes'!$D$5:$D$1004,Apoio!C112,'2.Base de Clientes'!$E$5:$E$1004,Apoio!D112),0)</f>
        <v>0</v>
      </c>
      <c r="I112" s="156">
        <f t="shared" si="19"/>
        <v>0</v>
      </c>
      <c r="J112" s="157">
        <f>IFERROR(AVERAGEIFS('2.Base de Clientes'!$F$5:$F$1004,'2.Base de Clientes'!$C$5:$C$1004,Apoio!B112,'2.Base de Clientes'!$D$5:$D$1004,Apoio!C112,'2.Base de Clientes'!$E$5:$E$1004,Apoio!D112)+(ROW()/1000000),0)</f>
        <v>0</v>
      </c>
      <c r="K112" s="139"/>
      <c r="L112" s="160" t="str">
        <f>'1.Clusters'!$B$11</f>
        <v/>
      </c>
      <c r="M112" s="139" t="str">
        <f>'1.Clusters'!$E$14</f>
        <v/>
      </c>
      <c r="N112" s="136" t="str">
        <f t="shared" si="20"/>
        <v>, </v>
      </c>
      <c r="O112" s="136" t="str">
        <f t="shared" si="21"/>
        <v/>
      </c>
      <c r="P112" s="159">
        <f>IFERROR(AVERAGEIFS('2.Base de Clientes'!$Q$5:$Q$1004,'2.Base de Clientes'!$C$5:$C$1004,L112,'2.Base de Clientes'!$D$5:$D$1004,M112)+(ROW()/1000000),0)</f>
        <v>0</v>
      </c>
      <c r="Q112" s="139">
        <f>IFERROR(COUNTIFS('2.Base de Clientes'!$C$5:$C$1004,L112,'2.Base de Clientes'!$D$5:$D$1004,M112),0)</f>
        <v>0</v>
      </c>
      <c r="R112" s="46" t="str">
        <f t="shared" si="22"/>
        <v>#DIV/0!</v>
      </c>
      <c r="S112" s="157">
        <f>IFERROR(AVERAGEIFS('2.Base de Clientes'!$F$5:$F$1004,'2.Base de Clientes'!$C$5:$C$1004,L112,'2.Base de Clientes'!$D$5:$D$1004,M112)+(ROW()/1000000),0)</f>
        <v>0</v>
      </c>
    </row>
    <row r="113" ht="12.75" customHeight="1">
      <c r="B113" s="136" t="str">
        <f>'1.Clusters'!$B$6</f>
        <v/>
      </c>
      <c r="C113" s="136" t="str">
        <f>'1.Clusters'!$E$11</f>
        <v/>
      </c>
      <c r="D113" s="136" t="str">
        <f>'1.Clusters'!$H$15</f>
        <v/>
      </c>
      <c r="E113" s="136" t="str">
        <f t="shared" si="17"/>
        <v>, , </v>
      </c>
      <c r="F113" s="136" t="str">
        <f t="shared" si="18"/>
        <v/>
      </c>
      <c r="G113" s="139">
        <f>IFERROR(AVERAGEIFS('2.Base de Clientes'!$Q$5:$Q$1004,'2.Base de Clientes'!$C$5:$C$1004,Apoio!B113,'2.Base de Clientes'!$D$5:$D$1004,Apoio!C113,'2.Base de Clientes'!$E$5:$E$1004,Apoio!D113)+(ROW()/1000000),0)</f>
        <v>0</v>
      </c>
      <c r="H113" s="139">
        <f>IFERROR(COUNTIFS('2.Base de Clientes'!$C$5:$C$1004,Apoio!B113,'2.Base de Clientes'!$D$5:$D$1004,Apoio!C113,'2.Base de Clientes'!$E$5:$E$1004,Apoio!D113),0)</f>
        <v>0</v>
      </c>
      <c r="I113" s="156">
        <f t="shared" si="19"/>
        <v>0</v>
      </c>
      <c r="J113" s="157">
        <f>IFERROR(AVERAGEIFS('2.Base de Clientes'!$F$5:$F$1004,'2.Base de Clientes'!$C$5:$C$1004,Apoio!B113,'2.Base de Clientes'!$D$5:$D$1004,Apoio!C113,'2.Base de Clientes'!$E$5:$E$1004,Apoio!D113)+(ROW()/1000000),0)</f>
        <v>0</v>
      </c>
      <c r="K113" s="139"/>
      <c r="L113" s="161" t="str">
        <f>'1.Clusters'!$B$11</f>
        <v/>
      </c>
      <c r="M113" s="139" t="str">
        <f>'1.Clusters'!$E$15</f>
        <v/>
      </c>
      <c r="N113" s="136" t="str">
        <f t="shared" si="20"/>
        <v>, </v>
      </c>
      <c r="O113" s="136" t="str">
        <f t="shared" si="21"/>
        <v/>
      </c>
      <c r="P113" s="159">
        <f>IFERROR(AVERAGEIFS('2.Base de Clientes'!$Q$5:$Q$1004,'2.Base de Clientes'!$C$5:$C$1004,L113,'2.Base de Clientes'!$D$5:$D$1004,M113)+(ROW()/1000000),0)</f>
        <v>0</v>
      </c>
      <c r="Q113" s="139">
        <f>IFERROR(COUNTIFS('2.Base de Clientes'!$C$5:$C$1004,L113,'2.Base de Clientes'!$D$5:$D$1004,M113),0)</f>
        <v>0</v>
      </c>
      <c r="R113" s="46" t="str">
        <f t="shared" si="22"/>
        <v>#DIV/0!</v>
      </c>
      <c r="S113" s="157">
        <f>IFERROR(AVERAGEIFS('2.Base de Clientes'!$F$5:$F$1004,'2.Base de Clientes'!$C$5:$C$1004,L113,'2.Base de Clientes'!$D$5:$D$1004,M113)+(ROW()/1000000),0)</f>
        <v>0</v>
      </c>
    </row>
    <row r="114" ht="12.75" customHeight="1">
      <c r="B114" s="136" t="str">
        <f>'1.Clusters'!$B$6</f>
        <v/>
      </c>
      <c r="C114" s="136" t="str">
        <f>'1.Clusters'!$E$12</f>
        <v/>
      </c>
      <c r="D114" s="136" t="str">
        <f>'1.Clusters'!$H$6</f>
        <v/>
      </c>
      <c r="E114" s="136" t="str">
        <f t="shared" si="17"/>
        <v>, , </v>
      </c>
      <c r="F114" s="136" t="str">
        <f t="shared" si="18"/>
        <v/>
      </c>
      <c r="G114" s="139">
        <f>IFERROR(AVERAGEIFS('2.Base de Clientes'!$Q$5:$Q$1004,'2.Base de Clientes'!$C$5:$C$1004,Apoio!B114,'2.Base de Clientes'!$D$5:$D$1004,Apoio!C114,'2.Base de Clientes'!$E$5:$E$1004,Apoio!D114)+(ROW()/1000000),0)</f>
        <v>0</v>
      </c>
      <c r="H114" s="139">
        <f>IFERROR(COUNTIFS('2.Base de Clientes'!$C$5:$C$1004,Apoio!B114,'2.Base de Clientes'!$D$5:$D$1004,Apoio!C114,'2.Base de Clientes'!$E$5:$E$1004,Apoio!D114),0)</f>
        <v>0</v>
      </c>
      <c r="I114" s="156">
        <f t="shared" si="19"/>
        <v>0</v>
      </c>
      <c r="J114" s="157">
        <f>IFERROR(AVERAGEIFS('2.Base de Clientes'!$F$5:$F$1004,'2.Base de Clientes'!$C$5:$C$1004,Apoio!B114,'2.Base de Clientes'!$D$5:$D$1004,Apoio!C114,'2.Base de Clientes'!$E$5:$E$1004,Apoio!D114)+(ROW()/1000000),0)</f>
        <v>0</v>
      </c>
      <c r="K114" s="139"/>
      <c r="L114" s="158" t="str">
        <f>'1.Clusters'!$B$12</f>
        <v/>
      </c>
      <c r="M114" s="139" t="str">
        <f>'1.Clusters'!$E$6</f>
        <v/>
      </c>
      <c r="N114" s="136" t="str">
        <f t="shared" si="20"/>
        <v>, </v>
      </c>
      <c r="O114" s="136" t="str">
        <f t="shared" si="21"/>
        <v/>
      </c>
      <c r="P114" s="159">
        <f>IFERROR(AVERAGEIFS('2.Base de Clientes'!$Q$5:$Q$1004,'2.Base de Clientes'!$C$5:$C$1004,L114,'2.Base de Clientes'!$D$5:$D$1004,M114)+(ROW()/1000000),0)</f>
        <v>0</v>
      </c>
      <c r="Q114" s="139">
        <f>IFERROR(COUNTIFS('2.Base de Clientes'!$C$5:$C$1004,L114,'2.Base de Clientes'!$D$5:$D$1004,M114),0)</f>
        <v>0</v>
      </c>
      <c r="R114" s="46" t="str">
        <f t="shared" si="22"/>
        <v>#DIV/0!</v>
      </c>
      <c r="S114" s="157">
        <f>IFERROR(AVERAGEIFS('2.Base de Clientes'!$F$5:$F$1004,'2.Base de Clientes'!$C$5:$C$1004,L114,'2.Base de Clientes'!$D$5:$D$1004,M114)+(ROW()/1000000),0)</f>
        <v>0</v>
      </c>
    </row>
    <row r="115" ht="12.75" customHeight="1">
      <c r="B115" s="136" t="str">
        <f>'1.Clusters'!$B$6</f>
        <v/>
      </c>
      <c r="C115" s="136" t="str">
        <f>'1.Clusters'!$E$12</f>
        <v/>
      </c>
      <c r="D115" s="136" t="str">
        <f>'1.Clusters'!$H$7</f>
        <v/>
      </c>
      <c r="E115" s="136" t="str">
        <f t="shared" si="17"/>
        <v>, , </v>
      </c>
      <c r="F115" s="136" t="str">
        <f t="shared" si="18"/>
        <v/>
      </c>
      <c r="G115" s="139">
        <f>IFERROR(AVERAGEIFS('2.Base de Clientes'!$Q$5:$Q$1004,'2.Base de Clientes'!$C$5:$C$1004,Apoio!B115,'2.Base de Clientes'!$D$5:$D$1004,Apoio!C115,'2.Base de Clientes'!$E$5:$E$1004,Apoio!D115)+(ROW()/1000000),0)</f>
        <v>0</v>
      </c>
      <c r="H115" s="139">
        <f>IFERROR(COUNTIFS('2.Base de Clientes'!$C$5:$C$1004,Apoio!B115,'2.Base de Clientes'!$D$5:$D$1004,Apoio!C115,'2.Base de Clientes'!$E$5:$E$1004,Apoio!D115),0)</f>
        <v>0</v>
      </c>
      <c r="I115" s="156">
        <f t="shared" si="19"/>
        <v>0</v>
      </c>
      <c r="J115" s="157">
        <f>IFERROR(AVERAGEIFS('2.Base de Clientes'!$F$5:$F$1004,'2.Base de Clientes'!$C$5:$C$1004,Apoio!B115,'2.Base de Clientes'!$D$5:$D$1004,Apoio!C115,'2.Base de Clientes'!$E$5:$E$1004,Apoio!D115)+(ROW()/1000000),0)</f>
        <v>0</v>
      </c>
      <c r="K115" s="139"/>
      <c r="L115" s="160" t="str">
        <f>'1.Clusters'!$B$12</f>
        <v/>
      </c>
      <c r="M115" s="139" t="str">
        <f>'1.Clusters'!$E$7</f>
        <v/>
      </c>
      <c r="N115" s="136" t="str">
        <f t="shared" si="20"/>
        <v>, </v>
      </c>
      <c r="O115" s="136" t="str">
        <f t="shared" si="21"/>
        <v/>
      </c>
      <c r="P115" s="159">
        <f>IFERROR(AVERAGEIFS('2.Base de Clientes'!$Q$5:$Q$1004,'2.Base de Clientes'!$C$5:$C$1004,L115,'2.Base de Clientes'!$D$5:$D$1004,M115)+(ROW()/1000000),0)</f>
        <v>0</v>
      </c>
      <c r="Q115" s="139">
        <f>IFERROR(COUNTIFS('2.Base de Clientes'!$C$5:$C$1004,L115,'2.Base de Clientes'!$D$5:$D$1004,M115),0)</f>
        <v>0</v>
      </c>
      <c r="R115" s="46" t="str">
        <f t="shared" si="22"/>
        <v>#DIV/0!</v>
      </c>
      <c r="S115" s="157">
        <f>IFERROR(AVERAGEIFS('2.Base de Clientes'!$F$5:$F$1004,'2.Base de Clientes'!$C$5:$C$1004,L115,'2.Base de Clientes'!$D$5:$D$1004,M115)+(ROW()/1000000),0)</f>
        <v>0</v>
      </c>
    </row>
    <row r="116" ht="12.75" customHeight="1">
      <c r="B116" s="136" t="str">
        <f>'1.Clusters'!$B$6</f>
        <v/>
      </c>
      <c r="C116" s="136" t="str">
        <f>'1.Clusters'!$E$12</f>
        <v/>
      </c>
      <c r="D116" s="136" t="str">
        <f>'1.Clusters'!$H$8</f>
        <v/>
      </c>
      <c r="E116" s="136" t="str">
        <f t="shared" si="17"/>
        <v>, , </v>
      </c>
      <c r="F116" s="136" t="str">
        <f t="shared" si="18"/>
        <v/>
      </c>
      <c r="G116" s="139">
        <f>IFERROR(AVERAGEIFS('2.Base de Clientes'!$Q$5:$Q$1004,'2.Base de Clientes'!$C$5:$C$1004,Apoio!B116,'2.Base de Clientes'!$D$5:$D$1004,Apoio!C116,'2.Base de Clientes'!$E$5:$E$1004,Apoio!D116)+(ROW()/1000000),0)</f>
        <v>0</v>
      </c>
      <c r="H116" s="139">
        <f>IFERROR(COUNTIFS('2.Base de Clientes'!$C$5:$C$1004,Apoio!B116,'2.Base de Clientes'!$D$5:$D$1004,Apoio!C116,'2.Base de Clientes'!$E$5:$E$1004,Apoio!D116),0)</f>
        <v>0</v>
      </c>
      <c r="I116" s="156">
        <f t="shared" si="19"/>
        <v>0</v>
      </c>
      <c r="J116" s="157">
        <f>IFERROR(AVERAGEIFS('2.Base de Clientes'!$F$5:$F$1004,'2.Base de Clientes'!$C$5:$C$1004,Apoio!B116,'2.Base de Clientes'!$D$5:$D$1004,Apoio!C116,'2.Base de Clientes'!$E$5:$E$1004,Apoio!D116)+(ROW()/1000000),0)</f>
        <v>0</v>
      </c>
      <c r="K116" s="139"/>
      <c r="L116" s="160" t="str">
        <f>'1.Clusters'!$B$12</f>
        <v/>
      </c>
      <c r="M116" s="139" t="str">
        <f>'1.Clusters'!$E$8</f>
        <v/>
      </c>
      <c r="N116" s="136" t="str">
        <f t="shared" si="20"/>
        <v>, </v>
      </c>
      <c r="O116" s="136" t="str">
        <f t="shared" si="21"/>
        <v/>
      </c>
      <c r="P116" s="159">
        <f>IFERROR(AVERAGEIFS('2.Base de Clientes'!$Q$5:$Q$1004,'2.Base de Clientes'!$C$5:$C$1004,L116,'2.Base de Clientes'!$D$5:$D$1004,M116)+(ROW()/1000000),0)</f>
        <v>0</v>
      </c>
      <c r="Q116" s="139">
        <f>IFERROR(COUNTIFS('2.Base de Clientes'!$C$5:$C$1004,L116,'2.Base de Clientes'!$D$5:$D$1004,M116),0)</f>
        <v>0</v>
      </c>
      <c r="R116" s="46" t="str">
        <f t="shared" si="22"/>
        <v>#DIV/0!</v>
      </c>
      <c r="S116" s="157">
        <f>IFERROR(AVERAGEIFS('2.Base de Clientes'!$F$5:$F$1004,'2.Base de Clientes'!$C$5:$C$1004,L116,'2.Base de Clientes'!$D$5:$D$1004,M116)+(ROW()/1000000),0)</f>
        <v>0</v>
      </c>
    </row>
    <row r="117" ht="12.75" customHeight="1">
      <c r="B117" s="136" t="str">
        <f>'1.Clusters'!$B$6</f>
        <v/>
      </c>
      <c r="C117" s="136" t="str">
        <f>'1.Clusters'!$E$12</f>
        <v/>
      </c>
      <c r="D117" s="136" t="str">
        <f>'1.Clusters'!$H$9</f>
        <v/>
      </c>
      <c r="E117" s="136" t="str">
        <f t="shared" si="17"/>
        <v>, , </v>
      </c>
      <c r="F117" s="136" t="str">
        <f t="shared" si="18"/>
        <v/>
      </c>
      <c r="G117" s="139">
        <f>IFERROR(AVERAGEIFS('2.Base de Clientes'!$Q$5:$Q$1004,'2.Base de Clientes'!$C$5:$C$1004,Apoio!B117,'2.Base de Clientes'!$D$5:$D$1004,Apoio!C117,'2.Base de Clientes'!$E$5:$E$1004,Apoio!D117)+(ROW()/1000000),0)</f>
        <v>0</v>
      </c>
      <c r="H117" s="139">
        <f>IFERROR(COUNTIFS('2.Base de Clientes'!$C$5:$C$1004,Apoio!B117,'2.Base de Clientes'!$D$5:$D$1004,Apoio!C117,'2.Base de Clientes'!$E$5:$E$1004,Apoio!D117),0)</f>
        <v>0</v>
      </c>
      <c r="I117" s="156">
        <f t="shared" si="19"/>
        <v>0</v>
      </c>
      <c r="J117" s="157">
        <f>IFERROR(AVERAGEIFS('2.Base de Clientes'!$F$5:$F$1004,'2.Base de Clientes'!$C$5:$C$1004,Apoio!B117,'2.Base de Clientes'!$D$5:$D$1004,Apoio!C117,'2.Base de Clientes'!$E$5:$E$1004,Apoio!D117)+(ROW()/1000000),0)</f>
        <v>0</v>
      </c>
      <c r="K117" s="139"/>
      <c r="L117" s="160" t="str">
        <f>'1.Clusters'!$B$12</f>
        <v/>
      </c>
      <c r="M117" s="139" t="str">
        <f>'1.Clusters'!$E$9</f>
        <v/>
      </c>
      <c r="N117" s="136" t="str">
        <f t="shared" si="20"/>
        <v>, </v>
      </c>
      <c r="O117" s="136" t="str">
        <f t="shared" si="21"/>
        <v/>
      </c>
      <c r="P117" s="159">
        <f>IFERROR(AVERAGEIFS('2.Base de Clientes'!$Q$5:$Q$1004,'2.Base de Clientes'!$C$5:$C$1004,L117,'2.Base de Clientes'!$D$5:$D$1004,M117)+(ROW()/1000000),0)</f>
        <v>0</v>
      </c>
      <c r="Q117" s="139">
        <f>IFERROR(COUNTIFS('2.Base de Clientes'!$C$5:$C$1004,L117,'2.Base de Clientes'!$D$5:$D$1004,M117),0)</f>
        <v>0</v>
      </c>
      <c r="R117" s="46" t="str">
        <f t="shared" si="22"/>
        <v>#DIV/0!</v>
      </c>
      <c r="S117" s="157">
        <f>IFERROR(AVERAGEIFS('2.Base de Clientes'!$F$5:$F$1004,'2.Base de Clientes'!$C$5:$C$1004,L117,'2.Base de Clientes'!$D$5:$D$1004,M117)+(ROW()/1000000),0)</f>
        <v>0</v>
      </c>
    </row>
    <row r="118" ht="12.75" customHeight="1">
      <c r="B118" s="136" t="str">
        <f>'1.Clusters'!$B$6</f>
        <v/>
      </c>
      <c r="C118" s="136" t="str">
        <f>'1.Clusters'!$E$12</f>
        <v/>
      </c>
      <c r="D118" s="136" t="str">
        <f>'1.Clusters'!$H$10</f>
        <v/>
      </c>
      <c r="E118" s="136" t="str">
        <f t="shared" si="17"/>
        <v>, , </v>
      </c>
      <c r="F118" s="136" t="str">
        <f t="shared" si="18"/>
        <v/>
      </c>
      <c r="G118" s="139">
        <f>IFERROR(AVERAGEIFS('2.Base de Clientes'!$Q$5:$Q$1004,'2.Base de Clientes'!$C$5:$C$1004,Apoio!B118,'2.Base de Clientes'!$D$5:$D$1004,Apoio!C118,'2.Base de Clientes'!$E$5:$E$1004,Apoio!D118)+(ROW()/1000000),0)</f>
        <v>0</v>
      </c>
      <c r="H118" s="139">
        <f>IFERROR(COUNTIFS('2.Base de Clientes'!$C$5:$C$1004,Apoio!B118,'2.Base de Clientes'!$D$5:$D$1004,Apoio!C118,'2.Base de Clientes'!$E$5:$E$1004,Apoio!D118),0)</f>
        <v>0</v>
      </c>
      <c r="I118" s="156">
        <f t="shared" si="19"/>
        <v>0</v>
      </c>
      <c r="J118" s="157">
        <f>IFERROR(AVERAGEIFS('2.Base de Clientes'!$F$5:$F$1004,'2.Base de Clientes'!$C$5:$C$1004,Apoio!B118,'2.Base de Clientes'!$D$5:$D$1004,Apoio!C118,'2.Base de Clientes'!$E$5:$E$1004,Apoio!D118)+(ROW()/1000000),0)</f>
        <v>0</v>
      </c>
      <c r="K118" s="139"/>
      <c r="L118" s="160" t="str">
        <f>'1.Clusters'!$B$12</f>
        <v/>
      </c>
      <c r="M118" s="139" t="str">
        <f>'1.Clusters'!$E$10</f>
        <v/>
      </c>
      <c r="N118" s="136" t="str">
        <f t="shared" si="20"/>
        <v>, </v>
      </c>
      <c r="O118" s="136" t="str">
        <f t="shared" si="21"/>
        <v/>
      </c>
      <c r="P118" s="159">
        <f>IFERROR(AVERAGEIFS('2.Base de Clientes'!$Q$5:$Q$1004,'2.Base de Clientes'!$C$5:$C$1004,L118,'2.Base de Clientes'!$D$5:$D$1004,M118)+(ROW()/1000000),0)</f>
        <v>0</v>
      </c>
      <c r="Q118" s="139">
        <f>IFERROR(COUNTIFS('2.Base de Clientes'!$C$5:$C$1004,L118,'2.Base de Clientes'!$D$5:$D$1004,M118),0)</f>
        <v>0</v>
      </c>
      <c r="R118" s="46" t="str">
        <f t="shared" si="22"/>
        <v>#DIV/0!</v>
      </c>
      <c r="S118" s="157">
        <f>IFERROR(AVERAGEIFS('2.Base de Clientes'!$F$5:$F$1004,'2.Base de Clientes'!$C$5:$C$1004,L118,'2.Base de Clientes'!$D$5:$D$1004,M118)+(ROW()/1000000),0)</f>
        <v>0</v>
      </c>
    </row>
    <row r="119" ht="12.75" customHeight="1">
      <c r="B119" s="136" t="str">
        <f>'1.Clusters'!$B$6</f>
        <v/>
      </c>
      <c r="C119" s="136" t="str">
        <f>'1.Clusters'!$E$12</f>
        <v/>
      </c>
      <c r="D119" s="136" t="str">
        <f>'1.Clusters'!$H$11</f>
        <v/>
      </c>
      <c r="E119" s="136" t="str">
        <f t="shared" si="17"/>
        <v>, , </v>
      </c>
      <c r="F119" s="136" t="str">
        <f t="shared" si="18"/>
        <v/>
      </c>
      <c r="G119" s="139">
        <f>IFERROR(AVERAGEIFS('2.Base de Clientes'!$Q$5:$Q$1004,'2.Base de Clientes'!$C$5:$C$1004,Apoio!B119,'2.Base de Clientes'!$D$5:$D$1004,Apoio!C119,'2.Base de Clientes'!$E$5:$E$1004,Apoio!D119)+(ROW()/1000000),0)</f>
        <v>0</v>
      </c>
      <c r="H119" s="139">
        <f>IFERROR(COUNTIFS('2.Base de Clientes'!$C$5:$C$1004,Apoio!B119,'2.Base de Clientes'!$D$5:$D$1004,Apoio!C119,'2.Base de Clientes'!$E$5:$E$1004,Apoio!D119),0)</f>
        <v>0</v>
      </c>
      <c r="I119" s="156">
        <f t="shared" si="19"/>
        <v>0</v>
      </c>
      <c r="J119" s="157">
        <f>IFERROR(AVERAGEIFS('2.Base de Clientes'!$F$5:$F$1004,'2.Base de Clientes'!$C$5:$C$1004,Apoio!B119,'2.Base de Clientes'!$D$5:$D$1004,Apoio!C119,'2.Base de Clientes'!$E$5:$E$1004,Apoio!D119)+(ROW()/1000000),0)</f>
        <v>0</v>
      </c>
      <c r="K119" s="139"/>
      <c r="L119" s="160" t="str">
        <f>'1.Clusters'!$B$12</f>
        <v/>
      </c>
      <c r="M119" s="139" t="str">
        <f>'1.Clusters'!$E$11</f>
        <v/>
      </c>
      <c r="N119" s="136" t="str">
        <f t="shared" si="20"/>
        <v>, </v>
      </c>
      <c r="O119" s="136" t="str">
        <f t="shared" si="21"/>
        <v/>
      </c>
      <c r="P119" s="159">
        <f>IFERROR(AVERAGEIFS('2.Base de Clientes'!$Q$5:$Q$1004,'2.Base de Clientes'!$C$5:$C$1004,L119,'2.Base de Clientes'!$D$5:$D$1004,M119)+(ROW()/1000000),0)</f>
        <v>0</v>
      </c>
      <c r="Q119" s="139">
        <f>IFERROR(COUNTIFS('2.Base de Clientes'!$C$5:$C$1004,L119,'2.Base de Clientes'!$D$5:$D$1004,M119),0)</f>
        <v>0</v>
      </c>
      <c r="R119" s="46" t="str">
        <f t="shared" si="22"/>
        <v>#DIV/0!</v>
      </c>
      <c r="S119" s="157">
        <f>IFERROR(AVERAGEIFS('2.Base de Clientes'!$F$5:$F$1004,'2.Base de Clientes'!$C$5:$C$1004,L119,'2.Base de Clientes'!$D$5:$D$1004,M119)+(ROW()/1000000),0)</f>
        <v>0</v>
      </c>
    </row>
    <row r="120" ht="12.75" customHeight="1">
      <c r="B120" s="136" t="str">
        <f>'1.Clusters'!$B$6</f>
        <v/>
      </c>
      <c r="C120" s="136" t="str">
        <f>'1.Clusters'!$E$12</f>
        <v/>
      </c>
      <c r="D120" s="136" t="str">
        <f>'1.Clusters'!$H$12</f>
        <v/>
      </c>
      <c r="E120" s="136" t="str">
        <f t="shared" si="17"/>
        <v>, , </v>
      </c>
      <c r="F120" s="136" t="str">
        <f t="shared" si="18"/>
        <v/>
      </c>
      <c r="G120" s="139">
        <f>IFERROR(AVERAGEIFS('2.Base de Clientes'!$Q$5:$Q$1004,'2.Base de Clientes'!$C$5:$C$1004,Apoio!B120,'2.Base de Clientes'!$D$5:$D$1004,Apoio!C120,'2.Base de Clientes'!$E$5:$E$1004,Apoio!D120)+(ROW()/1000000),0)</f>
        <v>0</v>
      </c>
      <c r="H120" s="139">
        <f>IFERROR(COUNTIFS('2.Base de Clientes'!$C$5:$C$1004,Apoio!B120,'2.Base de Clientes'!$D$5:$D$1004,Apoio!C120,'2.Base de Clientes'!$E$5:$E$1004,Apoio!D120),0)</f>
        <v>0</v>
      </c>
      <c r="I120" s="156">
        <f t="shared" si="19"/>
        <v>0</v>
      </c>
      <c r="J120" s="157">
        <f>IFERROR(AVERAGEIFS('2.Base de Clientes'!$F$5:$F$1004,'2.Base de Clientes'!$C$5:$C$1004,Apoio!B120,'2.Base de Clientes'!$D$5:$D$1004,Apoio!C120,'2.Base de Clientes'!$E$5:$E$1004,Apoio!D120)+(ROW()/1000000),0)</f>
        <v>0</v>
      </c>
      <c r="K120" s="139"/>
      <c r="L120" s="160" t="str">
        <f>'1.Clusters'!$B$12</f>
        <v/>
      </c>
      <c r="M120" s="139" t="str">
        <f>'1.Clusters'!$E$12</f>
        <v/>
      </c>
      <c r="N120" s="136" t="str">
        <f t="shared" si="20"/>
        <v>, </v>
      </c>
      <c r="O120" s="136" t="str">
        <f t="shared" si="21"/>
        <v/>
      </c>
      <c r="P120" s="159">
        <f>IFERROR(AVERAGEIFS('2.Base de Clientes'!$Q$5:$Q$1004,'2.Base de Clientes'!$C$5:$C$1004,L120,'2.Base de Clientes'!$D$5:$D$1004,M120)+(ROW()/1000000),0)</f>
        <v>0</v>
      </c>
      <c r="Q120" s="139">
        <f>IFERROR(COUNTIFS('2.Base de Clientes'!$C$5:$C$1004,L120,'2.Base de Clientes'!$D$5:$D$1004,M120),0)</f>
        <v>0</v>
      </c>
      <c r="R120" s="46" t="str">
        <f t="shared" si="22"/>
        <v>#DIV/0!</v>
      </c>
      <c r="S120" s="157">
        <f>IFERROR(AVERAGEIFS('2.Base de Clientes'!$F$5:$F$1004,'2.Base de Clientes'!$C$5:$C$1004,L120,'2.Base de Clientes'!$D$5:$D$1004,M120)+(ROW()/1000000),0)</f>
        <v>0</v>
      </c>
    </row>
    <row r="121" ht="12.75" customHeight="1">
      <c r="B121" s="136" t="str">
        <f>'1.Clusters'!$B$6</f>
        <v/>
      </c>
      <c r="C121" s="136" t="str">
        <f>'1.Clusters'!$E$12</f>
        <v/>
      </c>
      <c r="D121" s="136" t="str">
        <f>'1.Clusters'!$H$13</f>
        <v/>
      </c>
      <c r="E121" s="136" t="str">
        <f t="shared" si="17"/>
        <v>, , </v>
      </c>
      <c r="F121" s="136" t="str">
        <f t="shared" si="18"/>
        <v/>
      </c>
      <c r="G121" s="139">
        <f>IFERROR(AVERAGEIFS('2.Base de Clientes'!$Q$5:$Q$1004,'2.Base de Clientes'!$C$5:$C$1004,Apoio!B121,'2.Base de Clientes'!$D$5:$D$1004,Apoio!C121,'2.Base de Clientes'!$E$5:$E$1004,Apoio!D121)+(ROW()/1000000),0)</f>
        <v>0</v>
      </c>
      <c r="H121" s="139">
        <f>IFERROR(COUNTIFS('2.Base de Clientes'!$C$5:$C$1004,Apoio!B121,'2.Base de Clientes'!$D$5:$D$1004,Apoio!C121,'2.Base de Clientes'!$E$5:$E$1004,Apoio!D121),0)</f>
        <v>0</v>
      </c>
      <c r="I121" s="156">
        <f t="shared" si="19"/>
        <v>0</v>
      </c>
      <c r="J121" s="157">
        <f>IFERROR(AVERAGEIFS('2.Base de Clientes'!$F$5:$F$1004,'2.Base de Clientes'!$C$5:$C$1004,Apoio!B121,'2.Base de Clientes'!$D$5:$D$1004,Apoio!C121,'2.Base de Clientes'!$E$5:$E$1004,Apoio!D121)+(ROW()/1000000),0)</f>
        <v>0</v>
      </c>
      <c r="K121" s="139"/>
      <c r="L121" s="160" t="str">
        <f>'1.Clusters'!$B$12</f>
        <v/>
      </c>
      <c r="M121" s="139" t="str">
        <f>'1.Clusters'!$E$13</f>
        <v/>
      </c>
      <c r="N121" s="136" t="str">
        <f t="shared" si="20"/>
        <v>, </v>
      </c>
      <c r="O121" s="136" t="str">
        <f t="shared" si="21"/>
        <v/>
      </c>
      <c r="P121" s="159">
        <f>IFERROR(AVERAGEIFS('2.Base de Clientes'!$Q$5:$Q$1004,'2.Base de Clientes'!$C$5:$C$1004,L121,'2.Base de Clientes'!$D$5:$D$1004,M121)+(ROW()/1000000),0)</f>
        <v>0</v>
      </c>
      <c r="Q121" s="139">
        <f>IFERROR(COUNTIFS('2.Base de Clientes'!$C$5:$C$1004,L121,'2.Base de Clientes'!$D$5:$D$1004,M121),0)</f>
        <v>0</v>
      </c>
      <c r="R121" s="46" t="str">
        <f t="shared" si="22"/>
        <v>#DIV/0!</v>
      </c>
      <c r="S121" s="157">
        <f>IFERROR(AVERAGEIFS('2.Base de Clientes'!$F$5:$F$1004,'2.Base de Clientes'!$C$5:$C$1004,L121,'2.Base de Clientes'!$D$5:$D$1004,M121)+(ROW()/1000000),0)</f>
        <v>0</v>
      </c>
    </row>
    <row r="122" ht="12.75" customHeight="1">
      <c r="B122" s="136" t="str">
        <f>'1.Clusters'!$B$6</f>
        <v/>
      </c>
      <c r="C122" s="136" t="str">
        <f>'1.Clusters'!$E$12</f>
        <v/>
      </c>
      <c r="D122" s="136" t="str">
        <f>'1.Clusters'!$H$14</f>
        <v/>
      </c>
      <c r="E122" s="136" t="str">
        <f t="shared" si="17"/>
        <v>, , </v>
      </c>
      <c r="F122" s="136" t="str">
        <f t="shared" si="18"/>
        <v/>
      </c>
      <c r="G122" s="139">
        <f>IFERROR(AVERAGEIFS('2.Base de Clientes'!$Q$5:$Q$1004,'2.Base de Clientes'!$C$5:$C$1004,Apoio!B122,'2.Base de Clientes'!$D$5:$D$1004,Apoio!C122,'2.Base de Clientes'!$E$5:$E$1004,Apoio!D122)+(ROW()/1000000),0)</f>
        <v>0</v>
      </c>
      <c r="H122" s="139">
        <f>IFERROR(COUNTIFS('2.Base de Clientes'!$C$5:$C$1004,Apoio!B122,'2.Base de Clientes'!$D$5:$D$1004,Apoio!C122,'2.Base de Clientes'!$E$5:$E$1004,Apoio!D122),0)</f>
        <v>0</v>
      </c>
      <c r="I122" s="156">
        <f t="shared" si="19"/>
        <v>0</v>
      </c>
      <c r="J122" s="157">
        <f>IFERROR(AVERAGEIFS('2.Base de Clientes'!$F$5:$F$1004,'2.Base de Clientes'!$C$5:$C$1004,Apoio!B122,'2.Base de Clientes'!$D$5:$D$1004,Apoio!C122,'2.Base de Clientes'!$E$5:$E$1004,Apoio!D122)+(ROW()/1000000),0)</f>
        <v>0</v>
      </c>
      <c r="K122" s="139"/>
      <c r="L122" s="160" t="str">
        <f>'1.Clusters'!$B$12</f>
        <v/>
      </c>
      <c r="M122" s="139" t="str">
        <f>'1.Clusters'!$E$14</f>
        <v/>
      </c>
      <c r="N122" s="136" t="str">
        <f t="shared" si="20"/>
        <v>, </v>
      </c>
      <c r="O122" s="136" t="str">
        <f t="shared" si="21"/>
        <v/>
      </c>
      <c r="P122" s="159">
        <f>IFERROR(AVERAGEIFS('2.Base de Clientes'!$Q$5:$Q$1004,'2.Base de Clientes'!$C$5:$C$1004,L122,'2.Base de Clientes'!$D$5:$D$1004,M122)+(ROW()/1000000),0)</f>
        <v>0</v>
      </c>
      <c r="Q122" s="139">
        <f>IFERROR(COUNTIFS('2.Base de Clientes'!$C$5:$C$1004,L122,'2.Base de Clientes'!$D$5:$D$1004,M122),0)</f>
        <v>0</v>
      </c>
      <c r="R122" s="46" t="str">
        <f t="shared" si="22"/>
        <v>#DIV/0!</v>
      </c>
      <c r="S122" s="157">
        <f>IFERROR(AVERAGEIFS('2.Base de Clientes'!$F$5:$F$1004,'2.Base de Clientes'!$C$5:$C$1004,L122,'2.Base de Clientes'!$D$5:$D$1004,M122)+(ROW()/1000000),0)</f>
        <v>0</v>
      </c>
    </row>
    <row r="123" ht="12.75" customHeight="1">
      <c r="B123" s="136" t="str">
        <f>'1.Clusters'!$B$6</f>
        <v/>
      </c>
      <c r="C123" s="136" t="str">
        <f>'1.Clusters'!$E$12</f>
        <v/>
      </c>
      <c r="D123" s="136" t="str">
        <f>'1.Clusters'!$H$15</f>
        <v/>
      </c>
      <c r="E123" s="136" t="str">
        <f t="shared" si="17"/>
        <v>, , </v>
      </c>
      <c r="F123" s="136" t="str">
        <f t="shared" si="18"/>
        <v/>
      </c>
      <c r="G123" s="139">
        <f>IFERROR(AVERAGEIFS('2.Base de Clientes'!$Q$5:$Q$1004,'2.Base de Clientes'!$C$5:$C$1004,Apoio!B123,'2.Base de Clientes'!$D$5:$D$1004,Apoio!C123,'2.Base de Clientes'!$E$5:$E$1004,Apoio!D123)+(ROW()/1000000),0)</f>
        <v>0</v>
      </c>
      <c r="H123" s="139">
        <f>IFERROR(COUNTIFS('2.Base de Clientes'!$C$5:$C$1004,Apoio!B123,'2.Base de Clientes'!$D$5:$D$1004,Apoio!C123,'2.Base de Clientes'!$E$5:$E$1004,Apoio!D123),0)</f>
        <v>0</v>
      </c>
      <c r="I123" s="156">
        <f t="shared" si="19"/>
        <v>0</v>
      </c>
      <c r="J123" s="157">
        <f>IFERROR(AVERAGEIFS('2.Base de Clientes'!$F$5:$F$1004,'2.Base de Clientes'!$C$5:$C$1004,Apoio!B123,'2.Base de Clientes'!$D$5:$D$1004,Apoio!C123,'2.Base de Clientes'!$E$5:$E$1004,Apoio!D123)+(ROW()/1000000),0)</f>
        <v>0</v>
      </c>
      <c r="K123" s="139"/>
      <c r="L123" s="161" t="str">
        <f>'1.Clusters'!$B$12</f>
        <v/>
      </c>
      <c r="M123" s="139" t="str">
        <f>'1.Clusters'!$E$15</f>
        <v/>
      </c>
      <c r="N123" s="136" t="str">
        <f t="shared" si="20"/>
        <v>, </v>
      </c>
      <c r="O123" s="136" t="str">
        <f t="shared" si="21"/>
        <v/>
      </c>
      <c r="P123" s="159">
        <f>IFERROR(AVERAGEIFS('2.Base de Clientes'!$Q$5:$Q$1004,'2.Base de Clientes'!$C$5:$C$1004,L123,'2.Base de Clientes'!$D$5:$D$1004,M123)+(ROW()/1000000),0)</f>
        <v>0</v>
      </c>
      <c r="Q123" s="139">
        <f>IFERROR(COUNTIFS('2.Base de Clientes'!$C$5:$C$1004,L123,'2.Base de Clientes'!$D$5:$D$1004,M123),0)</f>
        <v>0</v>
      </c>
      <c r="R123" s="46" t="str">
        <f t="shared" si="22"/>
        <v>#DIV/0!</v>
      </c>
      <c r="S123" s="157">
        <f>IFERROR(AVERAGEIFS('2.Base de Clientes'!$F$5:$F$1004,'2.Base de Clientes'!$C$5:$C$1004,L123,'2.Base de Clientes'!$D$5:$D$1004,M123)+(ROW()/1000000),0)</f>
        <v>0</v>
      </c>
    </row>
    <row r="124" ht="12.75" customHeight="1">
      <c r="B124" s="136" t="str">
        <f>'1.Clusters'!$B$6</f>
        <v/>
      </c>
      <c r="C124" s="136" t="str">
        <f>'1.Clusters'!$E$13</f>
        <v/>
      </c>
      <c r="D124" s="136" t="str">
        <f>'1.Clusters'!$H$6</f>
        <v/>
      </c>
      <c r="E124" s="136" t="str">
        <f t="shared" si="17"/>
        <v>, , </v>
      </c>
      <c r="F124" s="136" t="str">
        <f t="shared" si="18"/>
        <v/>
      </c>
      <c r="G124" s="139">
        <f>IFERROR(AVERAGEIFS('2.Base de Clientes'!$Q$5:$Q$1004,'2.Base de Clientes'!$C$5:$C$1004,Apoio!B124,'2.Base de Clientes'!$D$5:$D$1004,Apoio!C124,'2.Base de Clientes'!$E$5:$E$1004,Apoio!D124)+(ROW()/1000000),0)</f>
        <v>0</v>
      </c>
      <c r="H124" s="139">
        <f>IFERROR(COUNTIFS('2.Base de Clientes'!$C$5:$C$1004,Apoio!B124,'2.Base de Clientes'!$D$5:$D$1004,Apoio!C124,'2.Base de Clientes'!$E$5:$E$1004,Apoio!D124),0)</f>
        <v>0</v>
      </c>
      <c r="I124" s="156">
        <f t="shared" si="19"/>
        <v>0</v>
      </c>
      <c r="J124" s="157">
        <f>IFERROR(AVERAGEIFS('2.Base de Clientes'!$F$5:$F$1004,'2.Base de Clientes'!$C$5:$C$1004,Apoio!B124,'2.Base de Clientes'!$D$5:$D$1004,Apoio!C124,'2.Base de Clientes'!$E$5:$E$1004,Apoio!D124)+(ROW()/1000000),0)</f>
        <v>0</v>
      </c>
      <c r="K124" s="139"/>
      <c r="L124" s="158" t="str">
        <f>'1.Clusters'!$B$13</f>
        <v/>
      </c>
      <c r="M124" s="139" t="str">
        <f>'1.Clusters'!$E$6</f>
        <v/>
      </c>
      <c r="N124" s="136" t="str">
        <f t="shared" si="20"/>
        <v>, </v>
      </c>
      <c r="O124" s="136" t="str">
        <f t="shared" si="21"/>
        <v/>
      </c>
      <c r="P124" s="159">
        <f>IFERROR(AVERAGEIFS('2.Base de Clientes'!$Q$5:$Q$1004,'2.Base de Clientes'!$C$5:$C$1004,L124,'2.Base de Clientes'!$D$5:$D$1004,M124)+(ROW()/1000000),0)</f>
        <v>0</v>
      </c>
      <c r="Q124" s="139">
        <f>IFERROR(COUNTIFS('2.Base de Clientes'!$C$5:$C$1004,L124,'2.Base de Clientes'!$D$5:$D$1004,M124),0)</f>
        <v>0</v>
      </c>
      <c r="R124" s="46" t="str">
        <f t="shared" si="22"/>
        <v>#DIV/0!</v>
      </c>
      <c r="S124" s="157">
        <f>IFERROR(AVERAGEIFS('2.Base de Clientes'!$F$5:$F$1004,'2.Base de Clientes'!$C$5:$C$1004,L124,'2.Base de Clientes'!$D$5:$D$1004,M124)+(ROW()/1000000),0)</f>
        <v>0</v>
      </c>
    </row>
    <row r="125" ht="12.75" customHeight="1">
      <c r="B125" s="136" t="str">
        <f>'1.Clusters'!$B$6</f>
        <v/>
      </c>
      <c r="C125" s="136" t="str">
        <f>'1.Clusters'!$E$13</f>
        <v/>
      </c>
      <c r="D125" s="136" t="str">
        <f>'1.Clusters'!$H$7</f>
        <v/>
      </c>
      <c r="E125" s="136" t="str">
        <f t="shared" si="17"/>
        <v>, , </v>
      </c>
      <c r="F125" s="136" t="str">
        <f t="shared" si="18"/>
        <v/>
      </c>
      <c r="G125" s="139">
        <f>IFERROR(AVERAGEIFS('2.Base de Clientes'!$Q$5:$Q$1004,'2.Base de Clientes'!$C$5:$C$1004,Apoio!B125,'2.Base de Clientes'!$D$5:$D$1004,Apoio!C125,'2.Base de Clientes'!$E$5:$E$1004,Apoio!D125)+(ROW()/1000000),0)</f>
        <v>0</v>
      </c>
      <c r="H125" s="139">
        <f>IFERROR(COUNTIFS('2.Base de Clientes'!$C$5:$C$1004,Apoio!B125,'2.Base de Clientes'!$D$5:$D$1004,Apoio!C125,'2.Base de Clientes'!$E$5:$E$1004,Apoio!D125),0)</f>
        <v>0</v>
      </c>
      <c r="I125" s="156">
        <f t="shared" si="19"/>
        <v>0</v>
      </c>
      <c r="J125" s="157">
        <f>IFERROR(AVERAGEIFS('2.Base de Clientes'!$F$5:$F$1004,'2.Base de Clientes'!$C$5:$C$1004,Apoio!B125,'2.Base de Clientes'!$D$5:$D$1004,Apoio!C125,'2.Base de Clientes'!$E$5:$E$1004,Apoio!D125)+(ROW()/1000000),0)</f>
        <v>0</v>
      </c>
      <c r="K125" s="139"/>
      <c r="L125" s="160" t="str">
        <f>'1.Clusters'!$B$13</f>
        <v/>
      </c>
      <c r="M125" s="139" t="str">
        <f>'1.Clusters'!$E$7</f>
        <v/>
      </c>
      <c r="N125" s="136" t="str">
        <f t="shared" si="20"/>
        <v>, </v>
      </c>
      <c r="O125" s="136" t="str">
        <f t="shared" si="21"/>
        <v/>
      </c>
      <c r="P125" s="159">
        <f>IFERROR(AVERAGEIFS('2.Base de Clientes'!$Q$5:$Q$1004,'2.Base de Clientes'!$C$5:$C$1004,L125,'2.Base de Clientes'!$D$5:$D$1004,M125)+(ROW()/1000000),0)</f>
        <v>0</v>
      </c>
      <c r="Q125" s="139">
        <f>IFERROR(COUNTIFS('2.Base de Clientes'!$C$5:$C$1004,L125,'2.Base de Clientes'!$D$5:$D$1004,M125),0)</f>
        <v>0</v>
      </c>
      <c r="R125" s="46" t="str">
        <f t="shared" si="22"/>
        <v>#DIV/0!</v>
      </c>
      <c r="S125" s="157">
        <f>IFERROR(AVERAGEIFS('2.Base de Clientes'!$F$5:$F$1004,'2.Base de Clientes'!$C$5:$C$1004,L125,'2.Base de Clientes'!$D$5:$D$1004,M125)+(ROW()/1000000),0)</f>
        <v>0</v>
      </c>
    </row>
    <row r="126" ht="12.75" customHeight="1">
      <c r="B126" s="136" t="str">
        <f>'1.Clusters'!$B$6</f>
        <v/>
      </c>
      <c r="C126" s="136" t="str">
        <f>'1.Clusters'!$E$13</f>
        <v/>
      </c>
      <c r="D126" s="136" t="str">
        <f>'1.Clusters'!$H$8</f>
        <v/>
      </c>
      <c r="E126" s="136" t="str">
        <f t="shared" si="17"/>
        <v>, , </v>
      </c>
      <c r="F126" s="136" t="str">
        <f t="shared" si="18"/>
        <v/>
      </c>
      <c r="G126" s="139">
        <f>IFERROR(AVERAGEIFS('2.Base de Clientes'!$Q$5:$Q$1004,'2.Base de Clientes'!$C$5:$C$1004,Apoio!B126,'2.Base de Clientes'!$D$5:$D$1004,Apoio!C126,'2.Base de Clientes'!$E$5:$E$1004,Apoio!D126)+(ROW()/1000000),0)</f>
        <v>0</v>
      </c>
      <c r="H126" s="139">
        <f>IFERROR(COUNTIFS('2.Base de Clientes'!$C$5:$C$1004,Apoio!B126,'2.Base de Clientes'!$D$5:$D$1004,Apoio!C126,'2.Base de Clientes'!$E$5:$E$1004,Apoio!D126),0)</f>
        <v>0</v>
      </c>
      <c r="I126" s="156">
        <f t="shared" si="19"/>
        <v>0</v>
      </c>
      <c r="J126" s="157">
        <f>IFERROR(AVERAGEIFS('2.Base de Clientes'!$F$5:$F$1004,'2.Base de Clientes'!$C$5:$C$1004,Apoio!B126,'2.Base de Clientes'!$D$5:$D$1004,Apoio!C126,'2.Base de Clientes'!$E$5:$E$1004,Apoio!D126)+(ROW()/1000000),0)</f>
        <v>0</v>
      </c>
      <c r="K126" s="139"/>
      <c r="L126" s="160" t="str">
        <f>'1.Clusters'!$B$13</f>
        <v/>
      </c>
      <c r="M126" s="139" t="str">
        <f>'1.Clusters'!$E$8</f>
        <v/>
      </c>
      <c r="N126" s="136" t="str">
        <f t="shared" si="20"/>
        <v>, </v>
      </c>
      <c r="O126" s="136" t="str">
        <f t="shared" si="21"/>
        <v/>
      </c>
      <c r="P126" s="159">
        <f>IFERROR(AVERAGEIFS('2.Base de Clientes'!$Q$5:$Q$1004,'2.Base de Clientes'!$C$5:$C$1004,L126,'2.Base de Clientes'!$D$5:$D$1004,M126)+(ROW()/1000000),0)</f>
        <v>0</v>
      </c>
      <c r="Q126" s="139">
        <f>IFERROR(COUNTIFS('2.Base de Clientes'!$C$5:$C$1004,L126,'2.Base de Clientes'!$D$5:$D$1004,M126),0)</f>
        <v>0</v>
      </c>
      <c r="R126" s="46" t="str">
        <f t="shared" si="22"/>
        <v>#DIV/0!</v>
      </c>
      <c r="S126" s="157">
        <f>IFERROR(AVERAGEIFS('2.Base de Clientes'!$F$5:$F$1004,'2.Base de Clientes'!$C$5:$C$1004,L126,'2.Base de Clientes'!$D$5:$D$1004,M126)+(ROW()/1000000),0)</f>
        <v>0</v>
      </c>
    </row>
    <row r="127" ht="12.75" customHeight="1">
      <c r="B127" s="136" t="str">
        <f>'1.Clusters'!$B$6</f>
        <v/>
      </c>
      <c r="C127" s="136" t="str">
        <f>'1.Clusters'!$E$13</f>
        <v/>
      </c>
      <c r="D127" s="136" t="str">
        <f>'1.Clusters'!$H$9</f>
        <v/>
      </c>
      <c r="E127" s="136" t="str">
        <f t="shared" si="17"/>
        <v>, , </v>
      </c>
      <c r="F127" s="136" t="str">
        <f t="shared" si="18"/>
        <v/>
      </c>
      <c r="G127" s="139">
        <f>IFERROR(AVERAGEIFS('2.Base de Clientes'!$Q$5:$Q$1004,'2.Base de Clientes'!$C$5:$C$1004,Apoio!B127,'2.Base de Clientes'!$D$5:$D$1004,Apoio!C127,'2.Base de Clientes'!$E$5:$E$1004,Apoio!D127)+(ROW()/1000000),0)</f>
        <v>0</v>
      </c>
      <c r="H127" s="139">
        <f>IFERROR(COUNTIFS('2.Base de Clientes'!$C$5:$C$1004,Apoio!B127,'2.Base de Clientes'!$D$5:$D$1004,Apoio!C127,'2.Base de Clientes'!$E$5:$E$1004,Apoio!D127),0)</f>
        <v>0</v>
      </c>
      <c r="I127" s="156">
        <f t="shared" si="19"/>
        <v>0</v>
      </c>
      <c r="J127" s="157">
        <f>IFERROR(AVERAGEIFS('2.Base de Clientes'!$F$5:$F$1004,'2.Base de Clientes'!$C$5:$C$1004,Apoio!B127,'2.Base de Clientes'!$D$5:$D$1004,Apoio!C127,'2.Base de Clientes'!$E$5:$E$1004,Apoio!D127)+(ROW()/1000000),0)</f>
        <v>0</v>
      </c>
      <c r="K127" s="139"/>
      <c r="L127" s="160" t="str">
        <f>'1.Clusters'!$B$13</f>
        <v/>
      </c>
      <c r="M127" s="139" t="str">
        <f>'1.Clusters'!$E$9</f>
        <v/>
      </c>
      <c r="N127" s="136" t="str">
        <f t="shared" si="20"/>
        <v>, </v>
      </c>
      <c r="O127" s="136" t="str">
        <f t="shared" si="21"/>
        <v/>
      </c>
      <c r="P127" s="159">
        <f>IFERROR(AVERAGEIFS('2.Base de Clientes'!$Q$5:$Q$1004,'2.Base de Clientes'!$C$5:$C$1004,L127,'2.Base de Clientes'!$D$5:$D$1004,M127)+(ROW()/1000000),0)</f>
        <v>0</v>
      </c>
      <c r="Q127" s="139">
        <f>IFERROR(COUNTIFS('2.Base de Clientes'!$C$5:$C$1004,L127,'2.Base de Clientes'!$D$5:$D$1004,M127),0)</f>
        <v>0</v>
      </c>
      <c r="R127" s="46" t="str">
        <f t="shared" si="22"/>
        <v>#DIV/0!</v>
      </c>
      <c r="S127" s="157">
        <f>IFERROR(AVERAGEIFS('2.Base de Clientes'!$F$5:$F$1004,'2.Base de Clientes'!$C$5:$C$1004,L127,'2.Base de Clientes'!$D$5:$D$1004,M127)+(ROW()/1000000),0)</f>
        <v>0</v>
      </c>
    </row>
    <row r="128" ht="12.75" customHeight="1">
      <c r="B128" s="136" t="str">
        <f>'1.Clusters'!$B$6</f>
        <v/>
      </c>
      <c r="C128" s="136" t="str">
        <f>'1.Clusters'!$E$13</f>
        <v/>
      </c>
      <c r="D128" s="136" t="str">
        <f>'1.Clusters'!$H$10</f>
        <v/>
      </c>
      <c r="E128" s="136" t="str">
        <f t="shared" si="17"/>
        <v>, , </v>
      </c>
      <c r="F128" s="136" t="str">
        <f t="shared" si="18"/>
        <v/>
      </c>
      <c r="G128" s="139">
        <f>IFERROR(AVERAGEIFS('2.Base de Clientes'!$Q$5:$Q$1004,'2.Base de Clientes'!$C$5:$C$1004,Apoio!B128,'2.Base de Clientes'!$D$5:$D$1004,Apoio!C128,'2.Base de Clientes'!$E$5:$E$1004,Apoio!D128)+(ROW()/1000000),0)</f>
        <v>0</v>
      </c>
      <c r="H128" s="139">
        <f>IFERROR(COUNTIFS('2.Base de Clientes'!$C$5:$C$1004,Apoio!B128,'2.Base de Clientes'!$D$5:$D$1004,Apoio!C128,'2.Base de Clientes'!$E$5:$E$1004,Apoio!D128),0)</f>
        <v>0</v>
      </c>
      <c r="I128" s="156">
        <f t="shared" si="19"/>
        <v>0</v>
      </c>
      <c r="J128" s="157">
        <f>IFERROR(AVERAGEIFS('2.Base de Clientes'!$F$5:$F$1004,'2.Base de Clientes'!$C$5:$C$1004,Apoio!B128,'2.Base de Clientes'!$D$5:$D$1004,Apoio!C128,'2.Base de Clientes'!$E$5:$E$1004,Apoio!D128)+(ROW()/1000000),0)</f>
        <v>0</v>
      </c>
      <c r="K128" s="139"/>
      <c r="L128" s="160" t="str">
        <f>'1.Clusters'!$B$13</f>
        <v/>
      </c>
      <c r="M128" s="139" t="str">
        <f>'1.Clusters'!$E$10</f>
        <v/>
      </c>
      <c r="N128" s="136" t="str">
        <f t="shared" si="20"/>
        <v>, </v>
      </c>
      <c r="O128" s="136" t="str">
        <f t="shared" si="21"/>
        <v/>
      </c>
      <c r="P128" s="159">
        <f>IFERROR(AVERAGEIFS('2.Base de Clientes'!$Q$5:$Q$1004,'2.Base de Clientes'!$C$5:$C$1004,L128,'2.Base de Clientes'!$D$5:$D$1004,M128)+(ROW()/1000000),0)</f>
        <v>0</v>
      </c>
      <c r="Q128" s="139">
        <f>IFERROR(COUNTIFS('2.Base de Clientes'!$C$5:$C$1004,L128,'2.Base de Clientes'!$D$5:$D$1004,M128),0)</f>
        <v>0</v>
      </c>
      <c r="R128" s="46" t="str">
        <f t="shared" si="22"/>
        <v>#DIV/0!</v>
      </c>
      <c r="S128" s="157">
        <f>IFERROR(AVERAGEIFS('2.Base de Clientes'!$F$5:$F$1004,'2.Base de Clientes'!$C$5:$C$1004,L128,'2.Base de Clientes'!$D$5:$D$1004,M128)+(ROW()/1000000),0)</f>
        <v>0</v>
      </c>
    </row>
    <row r="129" ht="12.75" customHeight="1">
      <c r="B129" s="136" t="str">
        <f>'1.Clusters'!$B$6</f>
        <v/>
      </c>
      <c r="C129" s="136" t="str">
        <f>'1.Clusters'!$E$13</f>
        <v/>
      </c>
      <c r="D129" s="136" t="str">
        <f>'1.Clusters'!$H$11</f>
        <v/>
      </c>
      <c r="E129" s="136" t="str">
        <f t="shared" si="17"/>
        <v>, , </v>
      </c>
      <c r="F129" s="136" t="str">
        <f t="shared" si="18"/>
        <v/>
      </c>
      <c r="G129" s="139">
        <f>IFERROR(AVERAGEIFS('2.Base de Clientes'!$Q$5:$Q$1004,'2.Base de Clientes'!$C$5:$C$1004,Apoio!B129,'2.Base de Clientes'!$D$5:$D$1004,Apoio!C129,'2.Base de Clientes'!$E$5:$E$1004,Apoio!D129)+(ROW()/1000000),0)</f>
        <v>0</v>
      </c>
      <c r="H129" s="139">
        <f>IFERROR(COUNTIFS('2.Base de Clientes'!$C$5:$C$1004,Apoio!B129,'2.Base de Clientes'!$D$5:$D$1004,Apoio!C129,'2.Base de Clientes'!$E$5:$E$1004,Apoio!D129),0)</f>
        <v>0</v>
      </c>
      <c r="I129" s="156">
        <f t="shared" si="19"/>
        <v>0</v>
      </c>
      <c r="J129" s="157">
        <f>IFERROR(AVERAGEIFS('2.Base de Clientes'!$F$5:$F$1004,'2.Base de Clientes'!$C$5:$C$1004,Apoio!B129,'2.Base de Clientes'!$D$5:$D$1004,Apoio!C129,'2.Base de Clientes'!$E$5:$E$1004,Apoio!D129)+(ROW()/1000000),0)</f>
        <v>0</v>
      </c>
      <c r="K129" s="139"/>
      <c r="L129" s="160" t="str">
        <f>'1.Clusters'!$B$13</f>
        <v/>
      </c>
      <c r="M129" s="139" t="str">
        <f>'1.Clusters'!$E$11</f>
        <v/>
      </c>
      <c r="N129" s="136" t="str">
        <f t="shared" si="20"/>
        <v>, </v>
      </c>
      <c r="O129" s="136" t="str">
        <f t="shared" si="21"/>
        <v/>
      </c>
      <c r="P129" s="159">
        <f>IFERROR(AVERAGEIFS('2.Base de Clientes'!$Q$5:$Q$1004,'2.Base de Clientes'!$C$5:$C$1004,L129,'2.Base de Clientes'!$D$5:$D$1004,M129)+(ROW()/1000000),0)</f>
        <v>0</v>
      </c>
      <c r="Q129" s="139">
        <f>IFERROR(COUNTIFS('2.Base de Clientes'!$C$5:$C$1004,L129,'2.Base de Clientes'!$D$5:$D$1004,M129),0)</f>
        <v>0</v>
      </c>
      <c r="R129" s="46" t="str">
        <f t="shared" si="22"/>
        <v>#DIV/0!</v>
      </c>
      <c r="S129" s="157">
        <f>IFERROR(AVERAGEIFS('2.Base de Clientes'!$F$5:$F$1004,'2.Base de Clientes'!$C$5:$C$1004,L129,'2.Base de Clientes'!$D$5:$D$1004,M129)+(ROW()/1000000),0)</f>
        <v>0</v>
      </c>
    </row>
    <row r="130" ht="12.75" customHeight="1">
      <c r="B130" s="136" t="str">
        <f>'1.Clusters'!$B$6</f>
        <v/>
      </c>
      <c r="C130" s="136" t="str">
        <f>'1.Clusters'!$E$13</f>
        <v/>
      </c>
      <c r="D130" s="136" t="str">
        <f>'1.Clusters'!$H$12</f>
        <v/>
      </c>
      <c r="E130" s="136" t="str">
        <f t="shared" si="17"/>
        <v>, , </v>
      </c>
      <c r="F130" s="136" t="str">
        <f t="shared" si="18"/>
        <v/>
      </c>
      <c r="G130" s="139">
        <f>IFERROR(AVERAGEIFS('2.Base de Clientes'!$Q$5:$Q$1004,'2.Base de Clientes'!$C$5:$C$1004,Apoio!B130,'2.Base de Clientes'!$D$5:$D$1004,Apoio!C130,'2.Base de Clientes'!$E$5:$E$1004,Apoio!D130)+(ROW()/1000000),0)</f>
        <v>0</v>
      </c>
      <c r="H130" s="139">
        <f>IFERROR(COUNTIFS('2.Base de Clientes'!$C$5:$C$1004,Apoio!B130,'2.Base de Clientes'!$D$5:$D$1004,Apoio!C130,'2.Base de Clientes'!$E$5:$E$1004,Apoio!D130),0)</f>
        <v>0</v>
      </c>
      <c r="I130" s="156">
        <f t="shared" si="19"/>
        <v>0</v>
      </c>
      <c r="J130" s="157">
        <f>IFERROR(AVERAGEIFS('2.Base de Clientes'!$F$5:$F$1004,'2.Base de Clientes'!$C$5:$C$1004,Apoio!B130,'2.Base de Clientes'!$D$5:$D$1004,Apoio!C130,'2.Base de Clientes'!$E$5:$E$1004,Apoio!D130)+(ROW()/1000000),0)</f>
        <v>0</v>
      </c>
      <c r="K130" s="139"/>
      <c r="L130" s="160" t="str">
        <f>'1.Clusters'!$B$13</f>
        <v/>
      </c>
      <c r="M130" s="139" t="str">
        <f>'1.Clusters'!$E$12</f>
        <v/>
      </c>
      <c r="N130" s="136" t="str">
        <f t="shared" si="20"/>
        <v>, </v>
      </c>
      <c r="O130" s="136" t="str">
        <f t="shared" si="21"/>
        <v/>
      </c>
      <c r="P130" s="159">
        <f>IFERROR(AVERAGEIFS('2.Base de Clientes'!$Q$5:$Q$1004,'2.Base de Clientes'!$C$5:$C$1004,L130,'2.Base de Clientes'!$D$5:$D$1004,M130)+(ROW()/1000000),0)</f>
        <v>0</v>
      </c>
      <c r="Q130" s="139">
        <f>IFERROR(COUNTIFS('2.Base de Clientes'!$C$5:$C$1004,L130,'2.Base de Clientes'!$D$5:$D$1004,M130),0)</f>
        <v>0</v>
      </c>
      <c r="R130" s="46" t="str">
        <f t="shared" si="22"/>
        <v>#DIV/0!</v>
      </c>
      <c r="S130" s="157">
        <f>IFERROR(AVERAGEIFS('2.Base de Clientes'!$F$5:$F$1004,'2.Base de Clientes'!$C$5:$C$1004,L130,'2.Base de Clientes'!$D$5:$D$1004,M130)+(ROW()/1000000),0)</f>
        <v>0</v>
      </c>
    </row>
    <row r="131" ht="12.75" customHeight="1">
      <c r="B131" s="136" t="str">
        <f>'1.Clusters'!$B$6</f>
        <v/>
      </c>
      <c r="C131" s="136" t="str">
        <f>'1.Clusters'!$E$13</f>
        <v/>
      </c>
      <c r="D131" s="136" t="str">
        <f>'1.Clusters'!$H$13</f>
        <v/>
      </c>
      <c r="E131" s="136" t="str">
        <f t="shared" si="17"/>
        <v>, , </v>
      </c>
      <c r="F131" s="136" t="str">
        <f t="shared" si="18"/>
        <v/>
      </c>
      <c r="G131" s="139">
        <f>IFERROR(AVERAGEIFS('2.Base de Clientes'!$Q$5:$Q$1004,'2.Base de Clientes'!$C$5:$C$1004,Apoio!B131,'2.Base de Clientes'!$D$5:$D$1004,Apoio!C131,'2.Base de Clientes'!$E$5:$E$1004,Apoio!D131)+(ROW()/1000000),0)</f>
        <v>0</v>
      </c>
      <c r="H131" s="139">
        <f>IFERROR(COUNTIFS('2.Base de Clientes'!$C$5:$C$1004,Apoio!B131,'2.Base de Clientes'!$D$5:$D$1004,Apoio!C131,'2.Base de Clientes'!$E$5:$E$1004,Apoio!D131),0)</f>
        <v>0</v>
      </c>
      <c r="I131" s="156">
        <f t="shared" si="19"/>
        <v>0</v>
      </c>
      <c r="J131" s="157">
        <f>IFERROR(AVERAGEIFS('2.Base de Clientes'!$F$5:$F$1004,'2.Base de Clientes'!$C$5:$C$1004,Apoio!B131,'2.Base de Clientes'!$D$5:$D$1004,Apoio!C131,'2.Base de Clientes'!$E$5:$E$1004,Apoio!D131)+(ROW()/1000000),0)</f>
        <v>0</v>
      </c>
      <c r="K131" s="139"/>
      <c r="L131" s="160" t="str">
        <f>'1.Clusters'!$B$13</f>
        <v/>
      </c>
      <c r="M131" s="139" t="str">
        <f>'1.Clusters'!$E$13</f>
        <v/>
      </c>
      <c r="N131" s="136" t="str">
        <f t="shared" si="20"/>
        <v>, </v>
      </c>
      <c r="O131" s="136" t="str">
        <f t="shared" si="21"/>
        <v/>
      </c>
      <c r="P131" s="159">
        <f>IFERROR(AVERAGEIFS('2.Base de Clientes'!$Q$5:$Q$1004,'2.Base de Clientes'!$C$5:$C$1004,L131,'2.Base de Clientes'!$D$5:$D$1004,M131)+(ROW()/1000000),0)</f>
        <v>0</v>
      </c>
      <c r="Q131" s="139">
        <f>IFERROR(COUNTIFS('2.Base de Clientes'!$C$5:$C$1004,L131,'2.Base de Clientes'!$D$5:$D$1004,M131),0)</f>
        <v>0</v>
      </c>
      <c r="R131" s="46" t="str">
        <f t="shared" si="22"/>
        <v>#DIV/0!</v>
      </c>
      <c r="S131" s="157">
        <f>IFERROR(AVERAGEIFS('2.Base de Clientes'!$F$5:$F$1004,'2.Base de Clientes'!$C$5:$C$1004,L131,'2.Base de Clientes'!$D$5:$D$1004,M131)+(ROW()/1000000),0)</f>
        <v>0</v>
      </c>
    </row>
    <row r="132" ht="12.75" customHeight="1">
      <c r="B132" s="136" t="str">
        <f>'1.Clusters'!$B$6</f>
        <v/>
      </c>
      <c r="C132" s="136" t="str">
        <f>'1.Clusters'!$E$13</f>
        <v/>
      </c>
      <c r="D132" s="136" t="str">
        <f>'1.Clusters'!$H$14</f>
        <v/>
      </c>
      <c r="E132" s="136" t="str">
        <f t="shared" si="17"/>
        <v>, , </v>
      </c>
      <c r="F132" s="136" t="str">
        <f t="shared" si="18"/>
        <v/>
      </c>
      <c r="G132" s="139">
        <f>IFERROR(AVERAGEIFS('2.Base de Clientes'!$Q$5:$Q$1004,'2.Base de Clientes'!$C$5:$C$1004,Apoio!B132,'2.Base de Clientes'!$D$5:$D$1004,Apoio!C132,'2.Base de Clientes'!$E$5:$E$1004,Apoio!D132)+(ROW()/1000000),0)</f>
        <v>0</v>
      </c>
      <c r="H132" s="139">
        <f>IFERROR(COUNTIFS('2.Base de Clientes'!$C$5:$C$1004,Apoio!B132,'2.Base de Clientes'!$D$5:$D$1004,Apoio!C132,'2.Base de Clientes'!$E$5:$E$1004,Apoio!D132),0)</f>
        <v>0</v>
      </c>
      <c r="I132" s="156">
        <f t="shared" si="19"/>
        <v>0</v>
      </c>
      <c r="J132" s="157">
        <f>IFERROR(AVERAGEIFS('2.Base de Clientes'!$F$5:$F$1004,'2.Base de Clientes'!$C$5:$C$1004,Apoio!B132,'2.Base de Clientes'!$D$5:$D$1004,Apoio!C132,'2.Base de Clientes'!$E$5:$E$1004,Apoio!D132)+(ROW()/1000000),0)</f>
        <v>0</v>
      </c>
      <c r="K132" s="139"/>
      <c r="L132" s="160" t="str">
        <f>'1.Clusters'!$B$13</f>
        <v/>
      </c>
      <c r="M132" s="139" t="str">
        <f>'1.Clusters'!$E$14</f>
        <v/>
      </c>
      <c r="N132" s="136" t="str">
        <f t="shared" si="20"/>
        <v>, </v>
      </c>
      <c r="O132" s="136" t="str">
        <f t="shared" si="21"/>
        <v/>
      </c>
      <c r="P132" s="159">
        <f>IFERROR(AVERAGEIFS('2.Base de Clientes'!$Q$5:$Q$1004,'2.Base de Clientes'!$C$5:$C$1004,L132,'2.Base de Clientes'!$D$5:$D$1004,M132)+(ROW()/1000000),0)</f>
        <v>0</v>
      </c>
      <c r="Q132" s="139">
        <f>IFERROR(COUNTIFS('2.Base de Clientes'!$C$5:$C$1004,L132,'2.Base de Clientes'!$D$5:$D$1004,M132),0)</f>
        <v>0</v>
      </c>
      <c r="R132" s="46" t="str">
        <f t="shared" si="22"/>
        <v>#DIV/0!</v>
      </c>
      <c r="S132" s="157">
        <f>IFERROR(AVERAGEIFS('2.Base de Clientes'!$F$5:$F$1004,'2.Base de Clientes'!$C$5:$C$1004,L132,'2.Base de Clientes'!$D$5:$D$1004,M132)+(ROW()/1000000),0)</f>
        <v>0</v>
      </c>
    </row>
    <row r="133" ht="12.75" customHeight="1">
      <c r="B133" s="136" t="str">
        <f>'1.Clusters'!$B$6</f>
        <v/>
      </c>
      <c r="C133" s="136" t="str">
        <f>'1.Clusters'!$E$13</f>
        <v/>
      </c>
      <c r="D133" s="136" t="str">
        <f>'1.Clusters'!$H$15</f>
        <v/>
      </c>
      <c r="E133" s="136" t="str">
        <f t="shared" si="17"/>
        <v>, , </v>
      </c>
      <c r="F133" s="136" t="str">
        <f t="shared" si="18"/>
        <v/>
      </c>
      <c r="G133" s="139">
        <f>IFERROR(AVERAGEIFS('2.Base de Clientes'!$Q$5:$Q$1004,'2.Base de Clientes'!$C$5:$C$1004,Apoio!B133,'2.Base de Clientes'!$D$5:$D$1004,Apoio!C133,'2.Base de Clientes'!$E$5:$E$1004,Apoio!D133)+(ROW()/1000000),0)</f>
        <v>0</v>
      </c>
      <c r="H133" s="139">
        <f>IFERROR(COUNTIFS('2.Base de Clientes'!$C$5:$C$1004,Apoio!B133,'2.Base de Clientes'!$D$5:$D$1004,Apoio!C133,'2.Base de Clientes'!$E$5:$E$1004,Apoio!D133),0)</f>
        <v>0</v>
      </c>
      <c r="I133" s="156">
        <f t="shared" si="19"/>
        <v>0</v>
      </c>
      <c r="J133" s="157">
        <f>IFERROR(AVERAGEIFS('2.Base de Clientes'!$F$5:$F$1004,'2.Base de Clientes'!$C$5:$C$1004,Apoio!B133,'2.Base de Clientes'!$D$5:$D$1004,Apoio!C133,'2.Base de Clientes'!$E$5:$E$1004,Apoio!D133)+(ROW()/1000000),0)</f>
        <v>0</v>
      </c>
      <c r="K133" s="139"/>
      <c r="L133" s="161" t="str">
        <f>'1.Clusters'!$B$13</f>
        <v/>
      </c>
      <c r="M133" s="139" t="str">
        <f>'1.Clusters'!$E$15</f>
        <v/>
      </c>
      <c r="N133" s="136" t="str">
        <f t="shared" si="20"/>
        <v>, </v>
      </c>
      <c r="O133" s="136" t="str">
        <f t="shared" si="21"/>
        <v/>
      </c>
      <c r="P133" s="159">
        <f>IFERROR(AVERAGEIFS('2.Base de Clientes'!$Q$5:$Q$1004,'2.Base de Clientes'!$C$5:$C$1004,L133,'2.Base de Clientes'!$D$5:$D$1004,M133)+(ROW()/1000000),0)</f>
        <v>0</v>
      </c>
      <c r="Q133" s="139">
        <f>IFERROR(COUNTIFS('2.Base de Clientes'!$C$5:$C$1004,L133,'2.Base de Clientes'!$D$5:$D$1004,M133),0)</f>
        <v>0</v>
      </c>
      <c r="R133" s="46" t="str">
        <f t="shared" si="22"/>
        <v>#DIV/0!</v>
      </c>
      <c r="S133" s="157">
        <f>IFERROR(AVERAGEIFS('2.Base de Clientes'!$F$5:$F$1004,'2.Base de Clientes'!$C$5:$C$1004,L133,'2.Base de Clientes'!$D$5:$D$1004,M133)+(ROW()/1000000),0)</f>
        <v>0</v>
      </c>
    </row>
    <row r="134" ht="12.75" customHeight="1">
      <c r="B134" s="136" t="str">
        <f>'1.Clusters'!$B$6</f>
        <v/>
      </c>
      <c r="C134" s="136" t="str">
        <f>'1.Clusters'!$E$14</f>
        <v/>
      </c>
      <c r="D134" s="136" t="str">
        <f>'1.Clusters'!$H$6</f>
        <v/>
      </c>
      <c r="E134" s="136" t="str">
        <f t="shared" si="17"/>
        <v>, , </v>
      </c>
      <c r="F134" s="136" t="str">
        <f t="shared" si="18"/>
        <v/>
      </c>
      <c r="G134" s="139">
        <f>IFERROR(AVERAGEIFS('2.Base de Clientes'!$Q$5:$Q$1004,'2.Base de Clientes'!$C$5:$C$1004,Apoio!B134,'2.Base de Clientes'!$D$5:$D$1004,Apoio!C134,'2.Base de Clientes'!$E$5:$E$1004,Apoio!D134)+(ROW()/1000000),0)</f>
        <v>0</v>
      </c>
      <c r="H134" s="139">
        <f>IFERROR(COUNTIFS('2.Base de Clientes'!$C$5:$C$1004,Apoio!B134,'2.Base de Clientes'!$D$5:$D$1004,Apoio!C134,'2.Base de Clientes'!$E$5:$E$1004,Apoio!D134),0)</f>
        <v>0</v>
      </c>
      <c r="I134" s="156">
        <f t="shared" si="19"/>
        <v>0</v>
      </c>
      <c r="J134" s="157">
        <f>IFERROR(AVERAGEIFS('2.Base de Clientes'!$F$5:$F$1004,'2.Base de Clientes'!$C$5:$C$1004,Apoio!B134,'2.Base de Clientes'!$D$5:$D$1004,Apoio!C134,'2.Base de Clientes'!$E$5:$E$1004,Apoio!D134)+(ROW()/1000000),0)</f>
        <v>0</v>
      </c>
      <c r="K134" s="139"/>
      <c r="L134" s="158" t="str">
        <f>'1.Clusters'!$B$14</f>
        <v/>
      </c>
      <c r="M134" s="139" t="str">
        <f>'1.Clusters'!$E$6</f>
        <v/>
      </c>
      <c r="N134" s="136" t="str">
        <f t="shared" si="20"/>
        <v>, </v>
      </c>
      <c r="O134" s="136" t="str">
        <f t="shared" si="21"/>
        <v/>
      </c>
      <c r="P134" s="159">
        <f>IFERROR(AVERAGEIFS('2.Base de Clientes'!$Q$5:$Q$1004,'2.Base de Clientes'!$C$5:$C$1004,L134,'2.Base de Clientes'!$D$5:$D$1004,M134)+(ROW()/1000000),0)</f>
        <v>0</v>
      </c>
      <c r="Q134" s="139">
        <f>IFERROR(COUNTIFS('2.Base de Clientes'!$C$5:$C$1004,L134,'2.Base de Clientes'!$D$5:$D$1004,M134),0)</f>
        <v>0</v>
      </c>
      <c r="R134" s="46" t="str">
        <f t="shared" si="22"/>
        <v>#DIV/0!</v>
      </c>
      <c r="S134" s="157">
        <f>IFERROR(AVERAGEIFS('2.Base de Clientes'!$F$5:$F$1004,'2.Base de Clientes'!$C$5:$C$1004,L134,'2.Base de Clientes'!$D$5:$D$1004,M134)+(ROW()/1000000),0)</f>
        <v>0</v>
      </c>
    </row>
    <row r="135" ht="12.75" customHeight="1">
      <c r="B135" s="136" t="str">
        <f>'1.Clusters'!$B$6</f>
        <v/>
      </c>
      <c r="C135" s="136" t="str">
        <f>'1.Clusters'!$E$14</f>
        <v/>
      </c>
      <c r="D135" s="136" t="str">
        <f>'1.Clusters'!$H$7</f>
        <v/>
      </c>
      <c r="E135" s="136" t="str">
        <f t="shared" si="17"/>
        <v>, , </v>
      </c>
      <c r="F135" s="136" t="str">
        <f t="shared" si="18"/>
        <v/>
      </c>
      <c r="G135" s="139">
        <f>IFERROR(AVERAGEIFS('2.Base de Clientes'!$Q$5:$Q$1004,'2.Base de Clientes'!$C$5:$C$1004,Apoio!B135,'2.Base de Clientes'!$D$5:$D$1004,Apoio!C135,'2.Base de Clientes'!$E$5:$E$1004,Apoio!D135)+(ROW()/1000000),0)</f>
        <v>0</v>
      </c>
      <c r="H135" s="139">
        <f>IFERROR(COUNTIFS('2.Base de Clientes'!$C$5:$C$1004,Apoio!B135,'2.Base de Clientes'!$D$5:$D$1004,Apoio!C135,'2.Base de Clientes'!$E$5:$E$1004,Apoio!D135),0)</f>
        <v>0</v>
      </c>
      <c r="I135" s="156">
        <f t="shared" si="19"/>
        <v>0</v>
      </c>
      <c r="J135" s="157">
        <f>IFERROR(AVERAGEIFS('2.Base de Clientes'!$F$5:$F$1004,'2.Base de Clientes'!$C$5:$C$1004,Apoio!B135,'2.Base de Clientes'!$D$5:$D$1004,Apoio!C135,'2.Base de Clientes'!$E$5:$E$1004,Apoio!D135)+(ROW()/1000000),0)</f>
        <v>0</v>
      </c>
      <c r="K135" s="139"/>
      <c r="L135" s="160" t="str">
        <f>'1.Clusters'!$B$14</f>
        <v/>
      </c>
      <c r="M135" s="139" t="str">
        <f>'1.Clusters'!$E$7</f>
        <v/>
      </c>
      <c r="N135" s="136" t="str">
        <f t="shared" si="20"/>
        <v>, </v>
      </c>
      <c r="O135" s="136" t="str">
        <f t="shared" si="21"/>
        <v/>
      </c>
      <c r="P135" s="159">
        <f>IFERROR(AVERAGEIFS('2.Base de Clientes'!$Q$5:$Q$1004,'2.Base de Clientes'!$C$5:$C$1004,L135,'2.Base de Clientes'!$D$5:$D$1004,M135)+(ROW()/1000000),0)</f>
        <v>0</v>
      </c>
      <c r="Q135" s="139">
        <f>IFERROR(COUNTIFS('2.Base de Clientes'!$C$5:$C$1004,L135,'2.Base de Clientes'!$D$5:$D$1004,M135),0)</f>
        <v>0</v>
      </c>
      <c r="R135" s="46" t="str">
        <f t="shared" si="22"/>
        <v>#DIV/0!</v>
      </c>
      <c r="S135" s="157">
        <f>IFERROR(AVERAGEIFS('2.Base de Clientes'!$F$5:$F$1004,'2.Base de Clientes'!$C$5:$C$1004,L135,'2.Base de Clientes'!$D$5:$D$1004,M135)+(ROW()/1000000),0)</f>
        <v>0</v>
      </c>
    </row>
    <row r="136" ht="12.75" customHeight="1">
      <c r="B136" s="136" t="str">
        <f>'1.Clusters'!$B$6</f>
        <v/>
      </c>
      <c r="C136" s="136" t="str">
        <f>'1.Clusters'!$E$14</f>
        <v/>
      </c>
      <c r="D136" s="136" t="str">
        <f>'1.Clusters'!$H$8</f>
        <v/>
      </c>
      <c r="E136" s="136" t="str">
        <f t="shared" si="17"/>
        <v>, , </v>
      </c>
      <c r="F136" s="136" t="str">
        <f t="shared" si="18"/>
        <v/>
      </c>
      <c r="G136" s="139">
        <f>IFERROR(AVERAGEIFS('2.Base de Clientes'!$Q$5:$Q$1004,'2.Base de Clientes'!$C$5:$C$1004,Apoio!B136,'2.Base de Clientes'!$D$5:$D$1004,Apoio!C136,'2.Base de Clientes'!$E$5:$E$1004,Apoio!D136)+(ROW()/1000000),0)</f>
        <v>0</v>
      </c>
      <c r="H136" s="139">
        <f>IFERROR(COUNTIFS('2.Base de Clientes'!$C$5:$C$1004,Apoio!B136,'2.Base de Clientes'!$D$5:$D$1004,Apoio!C136,'2.Base de Clientes'!$E$5:$E$1004,Apoio!D136),0)</f>
        <v>0</v>
      </c>
      <c r="I136" s="156">
        <f t="shared" si="19"/>
        <v>0</v>
      </c>
      <c r="J136" s="157">
        <f>IFERROR(AVERAGEIFS('2.Base de Clientes'!$F$5:$F$1004,'2.Base de Clientes'!$C$5:$C$1004,Apoio!B136,'2.Base de Clientes'!$D$5:$D$1004,Apoio!C136,'2.Base de Clientes'!$E$5:$E$1004,Apoio!D136)+(ROW()/1000000),0)</f>
        <v>0</v>
      </c>
      <c r="K136" s="139"/>
      <c r="L136" s="160" t="str">
        <f>'1.Clusters'!$B$14</f>
        <v/>
      </c>
      <c r="M136" s="139" t="str">
        <f>'1.Clusters'!$E$8</f>
        <v/>
      </c>
      <c r="N136" s="136" t="str">
        <f t="shared" si="20"/>
        <v>, </v>
      </c>
      <c r="O136" s="136" t="str">
        <f t="shared" si="21"/>
        <v/>
      </c>
      <c r="P136" s="159">
        <f>IFERROR(AVERAGEIFS('2.Base de Clientes'!$Q$5:$Q$1004,'2.Base de Clientes'!$C$5:$C$1004,L136,'2.Base de Clientes'!$D$5:$D$1004,M136)+(ROW()/1000000),0)</f>
        <v>0</v>
      </c>
      <c r="Q136" s="139">
        <f>IFERROR(COUNTIFS('2.Base de Clientes'!$C$5:$C$1004,L136,'2.Base de Clientes'!$D$5:$D$1004,M136),0)</f>
        <v>0</v>
      </c>
      <c r="R136" s="46" t="str">
        <f t="shared" si="22"/>
        <v>#DIV/0!</v>
      </c>
      <c r="S136" s="157">
        <f>IFERROR(AVERAGEIFS('2.Base de Clientes'!$F$5:$F$1004,'2.Base de Clientes'!$C$5:$C$1004,L136,'2.Base de Clientes'!$D$5:$D$1004,M136)+(ROW()/1000000),0)</f>
        <v>0</v>
      </c>
    </row>
    <row r="137" ht="12.75" customHeight="1">
      <c r="B137" s="136" t="str">
        <f>'1.Clusters'!$B$6</f>
        <v/>
      </c>
      <c r="C137" s="136" t="str">
        <f>'1.Clusters'!$E$14</f>
        <v/>
      </c>
      <c r="D137" s="136" t="str">
        <f>'1.Clusters'!$H$9</f>
        <v/>
      </c>
      <c r="E137" s="136" t="str">
        <f t="shared" si="17"/>
        <v>, , </v>
      </c>
      <c r="F137" s="136" t="str">
        <f t="shared" si="18"/>
        <v/>
      </c>
      <c r="G137" s="139">
        <f>IFERROR(AVERAGEIFS('2.Base de Clientes'!$Q$5:$Q$1004,'2.Base de Clientes'!$C$5:$C$1004,Apoio!B137,'2.Base de Clientes'!$D$5:$D$1004,Apoio!C137,'2.Base de Clientes'!$E$5:$E$1004,Apoio!D137)+(ROW()/1000000),0)</f>
        <v>0</v>
      </c>
      <c r="H137" s="139">
        <f>IFERROR(COUNTIFS('2.Base de Clientes'!$C$5:$C$1004,Apoio!B137,'2.Base de Clientes'!$D$5:$D$1004,Apoio!C137,'2.Base de Clientes'!$E$5:$E$1004,Apoio!D137),0)</f>
        <v>0</v>
      </c>
      <c r="I137" s="156">
        <f t="shared" si="19"/>
        <v>0</v>
      </c>
      <c r="J137" s="157">
        <f>IFERROR(AVERAGEIFS('2.Base de Clientes'!$F$5:$F$1004,'2.Base de Clientes'!$C$5:$C$1004,Apoio!B137,'2.Base de Clientes'!$D$5:$D$1004,Apoio!C137,'2.Base de Clientes'!$E$5:$E$1004,Apoio!D137)+(ROW()/1000000),0)</f>
        <v>0</v>
      </c>
      <c r="K137" s="139"/>
      <c r="L137" s="160" t="str">
        <f>'1.Clusters'!$B$14</f>
        <v/>
      </c>
      <c r="M137" s="139" t="str">
        <f>'1.Clusters'!$E$9</f>
        <v/>
      </c>
      <c r="N137" s="136" t="str">
        <f t="shared" si="20"/>
        <v>, </v>
      </c>
      <c r="O137" s="136" t="str">
        <f t="shared" si="21"/>
        <v/>
      </c>
      <c r="P137" s="159">
        <f>IFERROR(AVERAGEIFS('2.Base de Clientes'!$Q$5:$Q$1004,'2.Base de Clientes'!$C$5:$C$1004,L137,'2.Base de Clientes'!$D$5:$D$1004,M137)+(ROW()/1000000),0)</f>
        <v>0</v>
      </c>
      <c r="Q137" s="139">
        <f>IFERROR(COUNTIFS('2.Base de Clientes'!$C$5:$C$1004,L137,'2.Base de Clientes'!$D$5:$D$1004,M137),0)</f>
        <v>0</v>
      </c>
      <c r="R137" s="46" t="str">
        <f t="shared" si="22"/>
        <v>#DIV/0!</v>
      </c>
      <c r="S137" s="157">
        <f>IFERROR(AVERAGEIFS('2.Base de Clientes'!$F$5:$F$1004,'2.Base de Clientes'!$C$5:$C$1004,L137,'2.Base de Clientes'!$D$5:$D$1004,M137)+(ROW()/1000000),0)</f>
        <v>0</v>
      </c>
    </row>
    <row r="138" ht="12.75" customHeight="1">
      <c r="B138" s="136" t="str">
        <f>'1.Clusters'!$B$6</f>
        <v/>
      </c>
      <c r="C138" s="136" t="str">
        <f>'1.Clusters'!$E$14</f>
        <v/>
      </c>
      <c r="D138" s="136" t="str">
        <f>'1.Clusters'!$H$10</f>
        <v/>
      </c>
      <c r="E138" s="136" t="str">
        <f t="shared" si="17"/>
        <v>, , </v>
      </c>
      <c r="F138" s="136" t="str">
        <f t="shared" si="18"/>
        <v/>
      </c>
      <c r="G138" s="139">
        <f>IFERROR(AVERAGEIFS('2.Base de Clientes'!$Q$5:$Q$1004,'2.Base de Clientes'!$C$5:$C$1004,Apoio!B138,'2.Base de Clientes'!$D$5:$D$1004,Apoio!C138,'2.Base de Clientes'!$E$5:$E$1004,Apoio!D138)+(ROW()/1000000),0)</f>
        <v>0</v>
      </c>
      <c r="H138" s="139">
        <f>IFERROR(COUNTIFS('2.Base de Clientes'!$C$5:$C$1004,Apoio!B138,'2.Base de Clientes'!$D$5:$D$1004,Apoio!C138,'2.Base de Clientes'!$E$5:$E$1004,Apoio!D138),0)</f>
        <v>0</v>
      </c>
      <c r="I138" s="156">
        <f t="shared" si="19"/>
        <v>0</v>
      </c>
      <c r="J138" s="157">
        <f>IFERROR(AVERAGEIFS('2.Base de Clientes'!$F$5:$F$1004,'2.Base de Clientes'!$C$5:$C$1004,Apoio!B138,'2.Base de Clientes'!$D$5:$D$1004,Apoio!C138,'2.Base de Clientes'!$E$5:$E$1004,Apoio!D138)+(ROW()/1000000),0)</f>
        <v>0</v>
      </c>
      <c r="K138" s="139"/>
      <c r="L138" s="160" t="str">
        <f>'1.Clusters'!$B$14</f>
        <v/>
      </c>
      <c r="M138" s="139" t="str">
        <f>'1.Clusters'!$E$10</f>
        <v/>
      </c>
      <c r="N138" s="136" t="str">
        <f t="shared" si="20"/>
        <v>, </v>
      </c>
      <c r="O138" s="136" t="str">
        <f t="shared" si="21"/>
        <v/>
      </c>
      <c r="P138" s="159">
        <f>IFERROR(AVERAGEIFS('2.Base de Clientes'!$Q$5:$Q$1004,'2.Base de Clientes'!$C$5:$C$1004,L138,'2.Base de Clientes'!$D$5:$D$1004,M138)+(ROW()/1000000),0)</f>
        <v>0</v>
      </c>
      <c r="Q138" s="139">
        <f>IFERROR(COUNTIFS('2.Base de Clientes'!$C$5:$C$1004,L138,'2.Base de Clientes'!$D$5:$D$1004,M138),0)</f>
        <v>0</v>
      </c>
      <c r="R138" s="46" t="str">
        <f t="shared" si="22"/>
        <v>#DIV/0!</v>
      </c>
      <c r="S138" s="157">
        <f>IFERROR(AVERAGEIFS('2.Base de Clientes'!$F$5:$F$1004,'2.Base de Clientes'!$C$5:$C$1004,L138,'2.Base de Clientes'!$D$5:$D$1004,M138)+(ROW()/1000000),0)</f>
        <v>0</v>
      </c>
    </row>
    <row r="139" ht="12.75" customHeight="1">
      <c r="B139" s="136" t="str">
        <f>'1.Clusters'!$B$6</f>
        <v/>
      </c>
      <c r="C139" s="136" t="str">
        <f>'1.Clusters'!$E$14</f>
        <v/>
      </c>
      <c r="D139" s="136" t="str">
        <f>'1.Clusters'!$H$11</f>
        <v/>
      </c>
      <c r="E139" s="136" t="str">
        <f t="shared" si="17"/>
        <v>, , </v>
      </c>
      <c r="F139" s="136" t="str">
        <f t="shared" si="18"/>
        <v/>
      </c>
      <c r="G139" s="139">
        <f>IFERROR(AVERAGEIFS('2.Base de Clientes'!$Q$5:$Q$1004,'2.Base de Clientes'!$C$5:$C$1004,Apoio!B139,'2.Base de Clientes'!$D$5:$D$1004,Apoio!C139,'2.Base de Clientes'!$E$5:$E$1004,Apoio!D139)+(ROW()/1000000),0)</f>
        <v>0</v>
      </c>
      <c r="H139" s="139">
        <f>IFERROR(COUNTIFS('2.Base de Clientes'!$C$5:$C$1004,Apoio!B139,'2.Base de Clientes'!$D$5:$D$1004,Apoio!C139,'2.Base de Clientes'!$E$5:$E$1004,Apoio!D139),0)</f>
        <v>0</v>
      </c>
      <c r="I139" s="156">
        <f t="shared" si="19"/>
        <v>0</v>
      </c>
      <c r="J139" s="157">
        <f>IFERROR(AVERAGEIFS('2.Base de Clientes'!$F$5:$F$1004,'2.Base de Clientes'!$C$5:$C$1004,Apoio!B139,'2.Base de Clientes'!$D$5:$D$1004,Apoio!C139,'2.Base de Clientes'!$E$5:$E$1004,Apoio!D139)+(ROW()/1000000),0)</f>
        <v>0</v>
      </c>
      <c r="K139" s="139"/>
      <c r="L139" s="160" t="str">
        <f>'1.Clusters'!$B$14</f>
        <v/>
      </c>
      <c r="M139" s="139" t="str">
        <f>'1.Clusters'!$E$11</f>
        <v/>
      </c>
      <c r="N139" s="136" t="str">
        <f t="shared" si="20"/>
        <v>, </v>
      </c>
      <c r="O139" s="136" t="str">
        <f t="shared" si="21"/>
        <v/>
      </c>
      <c r="P139" s="159">
        <f>IFERROR(AVERAGEIFS('2.Base de Clientes'!$Q$5:$Q$1004,'2.Base de Clientes'!$C$5:$C$1004,L139,'2.Base de Clientes'!$D$5:$D$1004,M139)+(ROW()/1000000),0)</f>
        <v>0</v>
      </c>
      <c r="Q139" s="139">
        <f>IFERROR(COUNTIFS('2.Base de Clientes'!$C$5:$C$1004,L139,'2.Base de Clientes'!$D$5:$D$1004,M139),0)</f>
        <v>0</v>
      </c>
      <c r="R139" s="46" t="str">
        <f t="shared" si="22"/>
        <v>#DIV/0!</v>
      </c>
      <c r="S139" s="157">
        <f>IFERROR(AVERAGEIFS('2.Base de Clientes'!$F$5:$F$1004,'2.Base de Clientes'!$C$5:$C$1004,L139,'2.Base de Clientes'!$D$5:$D$1004,M139)+(ROW()/1000000),0)</f>
        <v>0</v>
      </c>
    </row>
    <row r="140" ht="12.75" customHeight="1">
      <c r="B140" s="136" t="str">
        <f>'1.Clusters'!$B$6</f>
        <v/>
      </c>
      <c r="C140" s="136" t="str">
        <f>'1.Clusters'!$E$14</f>
        <v/>
      </c>
      <c r="D140" s="136" t="str">
        <f>'1.Clusters'!$H$12</f>
        <v/>
      </c>
      <c r="E140" s="136" t="str">
        <f t="shared" si="17"/>
        <v>, , </v>
      </c>
      <c r="F140" s="136" t="str">
        <f t="shared" si="18"/>
        <v/>
      </c>
      <c r="G140" s="139">
        <f>IFERROR(AVERAGEIFS('2.Base de Clientes'!$Q$5:$Q$1004,'2.Base de Clientes'!$C$5:$C$1004,Apoio!B140,'2.Base de Clientes'!$D$5:$D$1004,Apoio!C140,'2.Base de Clientes'!$E$5:$E$1004,Apoio!D140)+(ROW()/1000000),0)</f>
        <v>0</v>
      </c>
      <c r="H140" s="139">
        <f>IFERROR(COUNTIFS('2.Base de Clientes'!$C$5:$C$1004,Apoio!B140,'2.Base de Clientes'!$D$5:$D$1004,Apoio!C140,'2.Base de Clientes'!$E$5:$E$1004,Apoio!D140),0)</f>
        <v>0</v>
      </c>
      <c r="I140" s="156">
        <f t="shared" si="19"/>
        <v>0</v>
      </c>
      <c r="J140" s="157">
        <f>IFERROR(AVERAGEIFS('2.Base de Clientes'!$F$5:$F$1004,'2.Base de Clientes'!$C$5:$C$1004,Apoio!B140,'2.Base de Clientes'!$D$5:$D$1004,Apoio!C140,'2.Base de Clientes'!$E$5:$E$1004,Apoio!D140)+(ROW()/1000000),0)</f>
        <v>0</v>
      </c>
      <c r="K140" s="139"/>
      <c r="L140" s="160" t="str">
        <f>'1.Clusters'!$B$14</f>
        <v/>
      </c>
      <c r="M140" s="139" t="str">
        <f>'1.Clusters'!$E$12</f>
        <v/>
      </c>
      <c r="N140" s="136" t="str">
        <f t="shared" si="20"/>
        <v>, </v>
      </c>
      <c r="O140" s="136" t="str">
        <f t="shared" si="21"/>
        <v/>
      </c>
      <c r="P140" s="159">
        <f>IFERROR(AVERAGEIFS('2.Base de Clientes'!$Q$5:$Q$1004,'2.Base de Clientes'!$C$5:$C$1004,L140,'2.Base de Clientes'!$D$5:$D$1004,M140)+(ROW()/1000000),0)</f>
        <v>0</v>
      </c>
      <c r="Q140" s="139">
        <f>IFERROR(COUNTIFS('2.Base de Clientes'!$C$5:$C$1004,L140,'2.Base de Clientes'!$D$5:$D$1004,M140),0)</f>
        <v>0</v>
      </c>
      <c r="R140" s="46" t="str">
        <f t="shared" si="22"/>
        <v>#DIV/0!</v>
      </c>
      <c r="S140" s="157">
        <f>IFERROR(AVERAGEIFS('2.Base de Clientes'!$F$5:$F$1004,'2.Base de Clientes'!$C$5:$C$1004,L140,'2.Base de Clientes'!$D$5:$D$1004,M140)+(ROW()/1000000),0)</f>
        <v>0</v>
      </c>
    </row>
    <row r="141" ht="12.75" customHeight="1">
      <c r="B141" s="136" t="str">
        <f>'1.Clusters'!$B$6</f>
        <v/>
      </c>
      <c r="C141" s="136" t="str">
        <f>'1.Clusters'!$E$14</f>
        <v/>
      </c>
      <c r="D141" s="136" t="str">
        <f>'1.Clusters'!$H$13</f>
        <v/>
      </c>
      <c r="E141" s="136" t="str">
        <f t="shared" si="17"/>
        <v>, , </v>
      </c>
      <c r="F141" s="136" t="str">
        <f t="shared" si="18"/>
        <v/>
      </c>
      <c r="G141" s="139">
        <f>IFERROR(AVERAGEIFS('2.Base de Clientes'!$Q$5:$Q$1004,'2.Base de Clientes'!$C$5:$C$1004,Apoio!B141,'2.Base de Clientes'!$D$5:$D$1004,Apoio!C141,'2.Base de Clientes'!$E$5:$E$1004,Apoio!D141)+(ROW()/1000000),0)</f>
        <v>0</v>
      </c>
      <c r="H141" s="139">
        <f>IFERROR(COUNTIFS('2.Base de Clientes'!$C$5:$C$1004,Apoio!B141,'2.Base de Clientes'!$D$5:$D$1004,Apoio!C141,'2.Base de Clientes'!$E$5:$E$1004,Apoio!D141),0)</f>
        <v>0</v>
      </c>
      <c r="I141" s="156">
        <f t="shared" si="19"/>
        <v>0</v>
      </c>
      <c r="J141" s="157">
        <f>IFERROR(AVERAGEIFS('2.Base de Clientes'!$F$5:$F$1004,'2.Base de Clientes'!$C$5:$C$1004,Apoio!B141,'2.Base de Clientes'!$D$5:$D$1004,Apoio!C141,'2.Base de Clientes'!$E$5:$E$1004,Apoio!D141)+(ROW()/1000000),0)</f>
        <v>0</v>
      </c>
      <c r="K141" s="139"/>
      <c r="L141" s="160" t="str">
        <f>'1.Clusters'!$B$14</f>
        <v/>
      </c>
      <c r="M141" s="139" t="str">
        <f>'1.Clusters'!$E$13</f>
        <v/>
      </c>
      <c r="N141" s="136" t="str">
        <f t="shared" si="20"/>
        <v>, </v>
      </c>
      <c r="O141" s="136" t="str">
        <f t="shared" si="21"/>
        <v/>
      </c>
      <c r="P141" s="159">
        <f>IFERROR(AVERAGEIFS('2.Base de Clientes'!$Q$5:$Q$1004,'2.Base de Clientes'!$C$5:$C$1004,L141,'2.Base de Clientes'!$D$5:$D$1004,M141)+(ROW()/1000000),0)</f>
        <v>0</v>
      </c>
      <c r="Q141" s="139">
        <f>IFERROR(COUNTIFS('2.Base de Clientes'!$C$5:$C$1004,L141,'2.Base de Clientes'!$D$5:$D$1004,M141),0)</f>
        <v>0</v>
      </c>
      <c r="R141" s="46" t="str">
        <f t="shared" si="22"/>
        <v>#DIV/0!</v>
      </c>
      <c r="S141" s="157">
        <f>IFERROR(AVERAGEIFS('2.Base de Clientes'!$F$5:$F$1004,'2.Base de Clientes'!$C$5:$C$1004,L141,'2.Base de Clientes'!$D$5:$D$1004,M141)+(ROW()/1000000),0)</f>
        <v>0</v>
      </c>
    </row>
    <row r="142" ht="12.75" customHeight="1">
      <c r="B142" s="136" t="str">
        <f>'1.Clusters'!$B$6</f>
        <v/>
      </c>
      <c r="C142" s="136" t="str">
        <f>'1.Clusters'!$E$14</f>
        <v/>
      </c>
      <c r="D142" s="136" t="str">
        <f>'1.Clusters'!$H$14</f>
        <v/>
      </c>
      <c r="E142" s="136" t="str">
        <f t="shared" si="17"/>
        <v>, , </v>
      </c>
      <c r="F142" s="136" t="str">
        <f t="shared" si="18"/>
        <v/>
      </c>
      <c r="G142" s="139">
        <f>IFERROR(AVERAGEIFS('2.Base de Clientes'!$Q$5:$Q$1004,'2.Base de Clientes'!$C$5:$C$1004,Apoio!B142,'2.Base de Clientes'!$D$5:$D$1004,Apoio!C142,'2.Base de Clientes'!$E$5:$E$1004,Apoio!D142)+(ROW()/1000000),0)</f>
        <v>0</v>
      </c>
      <c r="H142" s="139">
        <f>IFERROR(COUNTIFS('2.Base de Clientes'!$C$5:$C$1004,Apoio!B142,'2.Base de Clientes'!$D$5:$D$1004,Apoio!C142,'2.Base de Clientes'!$E$5:$E$1004,Apoio!D142),0)</f>
        <v>0</v>
      </c>
      <c r="I142" s="156">
        <f t="shared" si="19"/>
        <v>0</v>
      </c>
      <c r="J142" s="157">
        <f>IFERROR(AVERAGEIFS('2.Base de Clientes'!$F$5:$F$1004,'2.Base de Clientes'!$C$5:$C$1004,Apoio!B142,'2.Base de Clientes'!$D$5:$D$1004,Apoio!C142,'2.Base de Clientes'!$E$5:$E$1004,Apoio!D142)+(ROW()/1000000),0)</f>
        <v>0</v>
      </c>
      <c r="K142" s="139"/>
      <c r="L142" s="160" t="str">
        <f>'1.Clusters'!$B$14</f>
        <v/>
      </c>
      <c r="M142" s="139" t="str">
        <f>'1.Clusters'!$E$14</f>
        <v/>
      </c>
      <c r="N142" s="136" t="str">
        <f t="shared" si="20"/>
        <v>, </v>
      </c>
      <c r="O142" s="136" t="str">
        <f t="shared" si="21"/>
        <v/>
      </c>
      <c r="P142" s="159">
        <f>IFERROR(AVERAGEIFS('2.Base de Clientes'!$Q$5:$Q$1004,'2.Base de Clientes'!$C$5:$C$1004,L142,'2.Base de Clientes'!$D$5:$D$1004,M142)+(ROW()/1000000),0)</f>
        <v>0</v>
      </c>
      <c r="Q142" s="139">
        <f>IFERROR(COUNTIFS('2.Base de Clientes'!$C$5:$C$1004,L142,'2.Base de Clientes'!$D$5:$D$1004,M142),0)</f>
        <v>0</v>
      </c>
      <c r="R142" s="46" t="str">
        <f t="shared" si="22"/>
        <v>#DIV/0!</v>
      </c>
      <c r="S142" s="157">
        <f>IFERROR(AVERAGEIFS('2.Base de Clientes'!$F$5:$F$1004,'2.Base de Clientes'!$C$5:$C$1004,L142,'2.Base de Clientes'!$D$5:$D$1004,M142)+(ROW()/1000000),0)</f>
        <v>0</v>
      </c>
    </row>
    <row r="143" ht="12.75" customHeight="1">
      <c r="B143" s="136" t="str">
        <f>'1.Clusters'!$B$6</f>
        <v/>
      </c>
      <c r="C143" s="136" t="str">
        <f>'1.Clusters'!$E$14</f>
        <v/>
      </c>
      <c r="D143" s="136" t="str">
        <f>'1.Clusters'!$H$15</f>
        <v/>
      </c>
      <c r="E143" s="136" t="str">
        <f t="shared" si="17"/>
        <v>, , </v>
      </c>
      <c r="F143" s="136" t="str">
        <f t="shared" si="18"/>
        <v/>
      </c>
      <c r="G143" s="139">
        <f>IFERROR(AVERAGEIFS('2.Base de Clientes'!$Q$5:$Q$1004,'2.Base de Clientes'!$C$5:$C$1004,Apoio!B143,'2.Base de Clientes'!$D$5:$D$1004,Apoio!C143,'2.Base de Clientes'!$E$5:$E$1004,Apoio!D143)+(ROW()/1000000),0)</f>
        <v>0</v>
      </c>
      <c r="H143" s="139">
        <f>IFERROR(COUNTIFS('2.Base de Clientes'!$C$5:$C$1004,Apoio!B143,'2.Base de Clientes'!$D$5:$D$1004,Apoio!C143,'2.Base de Clientes'!$E$5:$E$1004,Apoio!D143),0)</f>
        <v>0</v>
      </c>
      <c r="I143" s="156">
        <f t="shared" si="19"/>
        <v>0</v>
      </c>
      <c r="J143" s="157">
        <f>IFERROR(AVERAGEIFS('2.Base de Clientes'!$F$5:$F$1004,'2.Base de Clientes'!$C$5:$C$1004,Apoio!B143,'2.Base de Clientes'!$D$5:$D$1004,Apoio!C143,'2.Base de Clientes'!$E$5:$E$1004,Apoio!D143)+(ROW()/1000000),0)</f>
        <v>0</v>
      </c>
      <c r="K143" s="139"/>
      <c r="L143" s="161" t="str">
        <f>'1.Clusters'!$B$14</f>
        <v/>
      </c>
      <c r="M143" s="139" t="str">
        <f>'1.Clusters'!$E$15</f>
        <v/>
      </c>
      <c r="N143" s="136" t="str">
        <f t="shared" si="20"/>
        <v>, </v>
      </c>
      <c r="O143" s="136" t="str">
        <f t="shared" si="21"/>
        <v/>
      </c>
      <c r="P143" s="159">
        <f>IFERROR(AVERAGEIFS('2.Base de Clientes'!$Q$5:$Q$1004,'2.Base de Clientes'!$C$5:$C$1004,L143,'2.Base de Clientes'!$D$5:$D$1004,M143)+(ROW()/1000000),0)</f>
        <v>0</v>
      </c>
      <c r="Q143" s="139">
        <f>IFERROR(COUNTIFS('2.Base de Clientes'!$C$5:$C$1004,L143,'2.Base de Clientes'!$D$5:$D$1004,M143),0)</f>
        <v>0</v>
      </c>
      <c r="R143" s="46" t="str">
        <f t="shared" si="22"/>
        <v>#DIV/0!</v>
      </c>
      <c r="S143" s="157">
        <f>IFERROR(AVERAGEIFS('2.Base de Clientes'!$F$5:$F$1004,'2.Base de Clientes'!$C$5:$C$1004,L143,'2.Base de Clientes'!$D$5:$D$1004,M143)+(ROW()/1000000),0)</f>
        <v>0</v>
      </c>
    </row>
    <row r="144" ht="12.75" customHeight="1">
      <c r="B144" s="136" t="str">
        <f>'1.Clusters'!$B$6</f>
        <v/>
      </c>
      <c r="C144" s="136" t="str">
        <f>'1.Clusters'!$E$15</f>
        <v/>
      </c>
      <c r="D144" s="136" t="str">
        <f>'1.Clusters'!$H$6</f>
        <v/>
      </c>
      <c r="E144" s="136" t="str">
        <f t="shared" si="17"/>
        <v>, , </v>
      </c>
      <c r="F144" s="136" t="str">
        <f t="shared" si="18"/>
        <v/>
      </c>
      <c r="G144" s="139">
        <f>IFERROR(AVERAGEIFS('2.Base de Clientes'!$Q$5:$Q$1004,'2.Base de Clientes'!$C$5:$C$1004,Apoio!B144,'2.Base de Clientes'!$D$5:$D$1004,Apoio!C144,'2.Base de Clientes'!$E$5:$E$1004,Apoio!D144)+(ROW()/1000000),0)</f>
        <v>0</v>
      </c>
      <c r="H144" s="139">
        <f>IFERROR(COUNTIFS('2.Base de Clientes'!$C$5:$C$1004,Apoio!B144,'2.Base de Clientes'!$D$5:$D$1004,Apoio!C144,'2.Base de Clientes'!$E$5:$E$1004,Apoio!D144),0)</f>
        <v>0</v>
      </c>
      <c r="I144" s="156">
        <f t="shared" si="19"/>
        <v>0</v>
      </c>
      <c r="J144" s="157">
        <f>IFERROR(AVERAGEIFS('2.Base de Clientes'!$F$5:$F$1004,'2.Base de Clientes'!$C$5:$C$1004,Apoio!B144,'2.Base de Clientes'!$D$5:$D$1004,Apoio!C144,'2.Base de Clientes'!$E$5:$E$1004,Apoio!D144)+(ROW()/1000000),0)</f>
        <v>0</v>
      </c>
      <c r="K144" s="139"/>
      <c r="L144" s="158" t="str">
        <f>'1.Clusters'!$B$15</f>
        <v/>
      </c>
      <c r="M144" s="139" t="str">
        <f>'1.Clusters'!$E$6</f>
        <v/>
      </c>
      <c r="N144" s="136" t="str">
        <f t="shared" si="20"/>
        <v>, </v>
      </c>
      <c r="O144" s="136" t="str">
        <f t="shared" si="21"/>
        <v/>
      </c>
      <c r="P144" s="159">
        <f>IFERROR(AVERAGEIFS('2.Base de Clientes'!$Q$5:$Q$1004,'2.Base de Clientes'!$C$5:$C$1004,L144,'2.Base de Clientes'!$D$5:$D$1004,M144)+(ROW()/1000000),0)</f>
        <v>0</v>
      </c>
      <c r="Q144" s="139">
        <f>IFERROR(COUNTIFS('2.Base de Clientes'!$C$5:$C$1004,L144,'2.Base de Clientes'!$D$5:$D$1004,M144),0)</f>
        <v>0</v>
      </c>
      <c r="R144" s="46" t="str">
        <f t="shared" si="22"/>
        <v>#DIV/0!</v>
      </c>
      <c r="S144" s="157">
        <f>IFERROR(AVERAGEIFS('2.Base de Clientes'!$F$5:$F$1004,'2.Base de Clientes'!$C$5:$C$1004,L144,'2.Base de Clientes'!$D$5:$D$1004,M144)+(ROW()/1000000),0)</f>
        <v>0</v>
      </c>
    </row>
    <row r="145" ht="12.75" customHeight="1">
      <c r="B145" s="136" t="str">
        <f>'1.Clusters'!$B$6</f>
        <v/>
      </c>
      <c r="C145" s="136" t="str">
        <f>'1.Clusters'!$E$15</f>
        <v/>
      </c>
      <c r="D145" s="136" t="str">
        <f>'1.Clusters'!$H$7</f>
        <v/>
      </c>
      <c r="E145" s="136" t="str">
        <f t="shared" si="17"/>
        <v>, , </v>
      </c>
      <c r="F145" s="136" t="str">
        <f t="shared" si="18"/>
        <v/>
      </c>
      <c r="G145" s="139">
        <f>IFERROR(AVERAGEIFS('2.Base de Clientes'!$Q$5:$Q$1004,'2.Base de Clientes'!$C$5:$C$1004,Apoio!B145,'2.Base de Clientes'!$D$5:$D$1004,Apoio!C145,'2.Base de Clientes'!$E$5:$E$1004,Apoio!D145)+(ROW()/1000000),0)</f>
        <v>0</v>
      </c>
      <c r="H145" s="139">
        <f>IFERROR(COUNTIFS('2.Base de Clientes'!$C$5:$C$1004,Apoio!B145,'2.Base de Clientes'!$D$5:$D$1004,Apoio!C145,'2.Base de Clientes'!$E$5:$E$1004,Apoio!D145),0)</f>
        <v>0</v>
      </c>
      <c r="I145" s="156">
        <f t="shared" si="19"/>
        <v>0</v>
      </c>
      <c r="J145" s="157">
        <f>IFERROR(AVERAGEIFS('2.Base de Clientes'!$F$5:$F$1004,'2.Base de Clientes'!$C$5:$C$1004,Apoio!B145,'2.Base de Clientes'!$D$5:$D$1004,Apoio!C145,'2.Base de Clientes'!$E$5:$E$1004,Apoio!D145)+(ROW()/1000000),0)</f>
        <v>0</v>
      </c>
      <c r="K145" s="139"/>
      <c r="L145" s="160" t="str">
        <f>'1.Clusters'!$B$15</f>
        <v/>
      </c>
      <c r="M145" s="139" t="str">
        <f>'1.Clusters'!$E$7</f>
        <v/>
      </c>
      <c r="N145" s="136" t="str">
        <f t="shared" si="20"/>
        <v>, </v>
      </c>
      <c r="O145" s="136" t="str">
        <f t="shared" si="21"/>
        <v/>
      </c>
      <c r="P145" s="159">
        <f>IFERROR(AVERAGEIFS('2.Base de Clientes'!$Q$5:$Q$1004,'2.Base de Clientes'!$C$5:$C$1004,L145,'2.Base de Clientes'!$D$5:$D$1004,M145)+(ROW()/1000000),0)</f>
        <v>0</v>
      </c>
      <c r="Q145" s="139">
        <f>IFERROR(COUNTIFS('2.Base de Clientes'!$C$5:$C$1004,L145,'2.Base de Clientes'!$D$5:$D$1004,M145),0)</f>
        <v>0</v>
      </c>
      <c r="R145" s="46" t="str">
        <f t="shared" si="22"/>
        <v>#DIV/0!</v>
      </c>
      <c r="S145" s="157">
        <f>IFERROR(AVERAGEIFS('2.Base de Clientes'!$F$5:$F$1004,'2.Base de Clientes'!$C$5:$C$1004,L145,'2.Base de Clientes'!$D$5:$D$1004,M145)+(ROW()/1000000),0)</f>
        <v>0</v>
      </c>
    </row>
    <row r="146" ht="12.75" customHeight="1">
      <c r="B146" s="136" t="str">
        <f>'1.Clusters'!$B$6</f>
        <v/>
      </c>
      <c r="C146" s="136" t="str">
        <f>'1.Clusters'!$E$15</f>
        <v/>
      </c>
      <c r="D146" s="136" t="str">
        <f>'1.Clusters'!$H$8</f>
        <v/>
      </c>
      <c r="E146" s="136" t="str">
        <f t="shared" si="17"/>
        <v>, , </v>
      </c>
      <c r="F146" s="136" t="str">
        <f t="shared" si="18"/>
        <v/>
      </c>
      <c r="G146" s="139">
        <f>IFERROR(AVERAGEIFS('2.Base de Clientes'!$Q$5:$Q$1004,'2.Base de Clientes'!$C$5:$C$1004,Apoio!B146,'2.Base de Clientes'!$D$5:$D$1004,Apoio!C146,'2.Base de Clientes'!$E$5:$E$1004,Apoio!D146)+(ROW()/1000000),0)</f>
        <v>0</v>
      </c>
      <c r="H146" s="139">
        <f>IFERROR(COUNTIFS('2.Base de Clientes'!$C$5:$C$1004,Apoio!B146,'2.Base de Clientes'!$D$5:$D$1004,Apoio!C146,'2.Base de Clientes'!$E$5:$E$1004,Apoio!D146),0)</f>
        <v>0</v>
      </c>
      <c r="I146" s="156">
        <f t="shared" si="19"/>
        <v>0</v>
      </c>
      <c r="J146" s="157">
        <f>IFERROR(AVERAGEIFS('2.Base de Clientes'!$F$5:$F$1004,'2.Base de Clientes'!$C$5:$C$1004,Apoio!B146,'2.Base de Clientes'!$D$5:$D$1004,Apoio!C146,'2.Base de Clientes'!$E$5:$E$1004,Apoio!D146)+(ROW()/1000000),0)</f>
        <v>0</v>
      </c>
      <c r="K146" s="139"/>
      <c r="L146" s="160" t="str">
        <f>'1.Clusters'!$B$15</f>
        <v/>
      </c>
      <c r="M146" s="139" t="str">
        <f>'1.Clusters'!$E$8</f>
        <v/>
      </c>
      <c r="N146" s="136" t="str">
        <f t="shared" si="20"/>
        <v>, </v>
      </c>
      <c r="O146" s="136" t="str">
        <f t="shared" si="21"/>
        <v/>
      </c>
      <c r="P146" s="159">
        <f>IFERROR(AVERAGEIFS('2.Base de Clientes'!$Q$5:$Q$1004,'2.Base de Clientes'!$C$5:$C$1004,L146,'2.Base de Clientes'!$D$5:$D$1004,M146)+(ROW()/1000000),0)</f>
        <v>0</v>
      </c>
      <c r="Q146" s="139">
        <f>IFERROR(COUNTIFS('2.Base de Clientes'!$C$5:$C$1004,L146,'2.Base de Clientes'!$D$5:$D$1004,M146),0)</f>
        <v>0</v>
      </c>
      <c r="R146" s="46" t="str">
        <f t="shared" si="22"/>
        <v>#DIV/0!</v>
      </c>
      <c r="S146" s="157">
        <f>IFERROR(AVERAGEIFS('2.Base de Clientes'!$F$5:$F$1004,'2.Base de Clientes'!$C$5:$C$1004,L146,'2.Base de Clientes'!$D$5:$D$1004,M146)+(ROW()/1000000),0)</f>
        <v>0</v>
      </c>
    </row>
    <row r="147" ht="12.75" customHeight="1">
      <c r="B147" s="136" t="str">
        <f>'1.Clusters'!$B$6</f>
        <v/>
      </c>
      <c r="C147" s="136" t="str">
        <f>'1.Clusters'!$E$15</f>
        <v/>
      </c>
      <c r="D147" s="136" t="str">
        <f>'1.Clusters'!$H$9</f>
        <v/>
      </c>
      <c r="E147" s="136" t="str">
        <f t="shared" si="17"/>
        <v>, , </v>
      </c>
      <c r="F147" s="136" t="str">
        <f t="shared" si="18"/>
        <v/>
      </c>
      <c r="G147" s="139">
        <f>IFERROR(AVERAGEIFS('2.Base de Clientes'!$Q$5:$Q$1004,'2.Base de Clientes'!$C$5:$C$1004,Apoio!B147,'2.Base de Clientes'!$D$5:$D$1004,Apoio!C147,'2.Base de Clientes'!$E$5:$E$1004,Apoio!D147)+(ROW()/1000000),0)</f>
        <v>0</v>
      </c>
      <c r="H147" s="139">
        <f>IFERROR(COUNTIFS('2.Base de Clientes'!$C$5:$C$1004,Apoio!B147,'2.Base de Clientes'!$D$5:$D$1004,Apoio!C147,'2.Base de Clientes'!$E$5:$E$1004,Apoio!D147),0)</f>
        <v>0</v>
      </c>
      <c r="I147" s="156">
        <f t="shared" si="19"/>
        <v>0</v>
      </c>
      <c r="J147" s="157">
        <f>IFERROR(AVERAGEIFS('2.Base de Clientes'!$F$5:$F$1004,'2.Base de Clientes'!$C$5:$C$1004,Apoio!B147,'2.Base de Clientes'!$D$5:$D$1004,Apoio!C147,'2.Base de Clientes'!$E$5:$E$1004,Apoio!D147)+(ROW()/1000000),0)</f>
        <v>0</v>
      </c>
      <c r="K147" s="139"/>
      <c r="L147" s="160" t="str">
        <f>'1.Clusters'!$B$15</f>
        <v/>
      </c>
      <c r="M147" s="139" t="str">
        <f>'1.Clusters'!$E$9</f>
        <v/>
      </c>
      <c r="N147" s="136" t="str">
        <f t="shared" si="20"/>
        <v>, </v>
      </c>
      <c r="O147" s="136" t="str">
        <f t="shared" si="21"/>
        <v/>
      </c>
      <c r="P147" s="159">
        <f>IFERROR(AVERAGEIFS('2.Base de Clientes'!$Q$5:$Q$1004,'2.Base de Clientes'!$C$5:$C$1004,L147,'2.Base de Clientes'!$D$5:$D$1004,M147)+(ROW()/1000000),0)</f>
        <v>0</v>
      </c>
      <c r="Q147" s="139">
        <f>IFERROR(COUNTIFS('2.Base de Clientes'!$C$5:$C$1004,L147,'2.Base de Clientes'!$D$5:$D$1004,M147),0)</f>
        <v>0</v>
      </c>
      <c r="R147" s="46" t="str">
        <f t="shared" si="22"/>
        <v>#DIV/0!</v>
      </c>
      <c r="S147" s="157">
        <f>IFERROR(AVERAGEIFS('2.Base de Clientes'!$F$5:$F$1004,'2.Base de Clientes'!$C$5:$C$1004,L147,'2.Base de Clientes'!$D$5:$D$1004,M147)+(ROW()/1000000),0)</f>
        <v>0</v>
      </c>
    </row>
    <row r="148" ht="12.75" customHeight="1">
      <c r="B148" s="136" t="str">
        <f>'1.Clusters'!$B$6</f>
        <v/>
      </c>
      <c r="C148" s="136" t="str">
        <f>'1.Clusters'!$E$15</f>
        <v/>
      </c>
      <c r="D148" s="136" t="str">
        <f>'1.Clusters'!$H$10</f>
        <v/>
      </c>
      <c r="E148" s="136" t="str">
        <f t="shared" si="17"/>
        <v>, , </v>
      </c>
      <c r="F148" s="136" t="str">
        <f t="shared" si="18"/>
        <v/>
      </c>
      <c r="G148" s="139">
        <f>IFERROR(AVERAGEIFS('2.Base de Clientes'!$Q$5:$Q$1004,'2.Base de Clientes'!$C$5:$C$1004,Apoio!B148,'2.Base de Clientes'!$D$5:$D$1004,Apoio!C148,'2.Base de Clientes'!$E$5:$E$1004,Apoio!D148)+(ROW()/1000000),0)</f>
        <v>0</v>
      </c>
      <c r="H148" s="139">
        <f>IFERROR(COUNTIFS('2.Base de Clientes'!$C$5:$C$1004,Apoio!B148,'2.Base de Clientes'!$D$5:$D$1004,Apoio!C148,'2.Base de Clientes'!$E$5:$E$1004,Apoio!D148),0)</f>
        <v>0</v>
      </c>
      <c r="I148" s="156">
        <f t="shared" si="19"/>
        <v>0</v>
      </c>
      <c r="J148" s="157">
        <f>IFERROR(AVERAGEIFS('2.Base de Clientes'!$F$5:$F$1004,'2.Base de Clientes'!$C$5:$C$1004,Apoio!B148,'2.Base de Clientes'!$D$5:$D$1004,Apoio!C148,'2.Base de Clientes'!$E$5:$E$1004,Apoio!D148)+(ROW()/1000000),0)</f>
        <v>0</v>
      </c>
      <c r="K148" s="139"/>
      <c r="L148" s="160" t="str">
        <f>'1.Clusters'!$B$15</f>
        <v/>
      </c>
      <c r="M148" s="139" t="str">
        <f>'1.Clusters'!$E$10</f>
        <v/>
      </c>
      <c r="N148" s="136" t="str">
        <f t="shared" si="20"/>
        <v>, </v>
      </c>
      <c r="O148" s="136" t="str">
        <f t="shared" si="21"/>
        <v/>
      </c>
      <c r="P148" s="159">
        <f>IFERROR(AVERAGEIFS('2.Base de Clientes'!$Q$5:$Q$1004,'2.Base de Clientes'!$C$5:$C$1004,L148,'2.Base de Clientes'!$D$5:$D$1004,M148)+(ROW()/1000000),0)</f>
        <v>0</v>
      </c>
      <c r="Q148" s="139">
        <f>IFERROR(COUNTIFS('2.Base de Clientes'!$C$5:$C$1004,L148,'2.Base de Clientes'!$D$5:$D$1004,M148),0)</f>
        <v>0</v>
      </c>
      <c r="R148" s="46" t="str">
        <f t="shared" si="22"/>
        <v>#DIV/0!</v>
      </c>
      <c r="S148" s="157">
        <f>IFERROR(AVERAGEIFS('2.Base de Clientes'!$F$5:$F$1004,'2.Base de Clientes'!$C$5:$C$1004,L148,'2.Base de Clientes'!$D$5:$D$1004,M148)+(ROW()/1000000),0)</f>
        <v>0</v>
      </c>
    </row>
    <row r="149" ht="12.75" customHeight="1">
      <c r="B149" s="136" t="str">
        <f>'1.Clusters'!$B$6</f>
        <v/>
      </c>
      <c r="C149" s="136" t="str">
        <f>'1.Clusters'!$E$15</f>
        <v/>
      </c>
      <c r="D149" s="136" t="str">
        <f>'1.Clusters'!$H$11</f>
        <v/>
      </c>
      <c r="E149" s="136" t="str">
        <f t="shared" si="17"/>
        <v>, , </v>
      </c>
      <c r="F149" s="136" t="str">
        <f t="shared" si="18"/>
        <v/>
      </c>
      <c r="G149" s="139">
        <f>IFERROR(AVERAGEIFS('2.Base de Clientes'!$Q$5:$Q$1004,'2.Base de Clientes'!$C$5:$C$1004,Apoio!B149,'2.Base de Clientes'!$D$5:$D$1004,Apoio!C149,'2.Base de Clientes'!$E$5:$E$1004,Apoio!D149)+(ROW()/1000000),0)</f>
        <v>0</v>
      </c>
      <c r="H149" s="139">
        <f>IFERROR(COUNTIFS('2.Base de Clientes'!$C$5:$C$1004,Apoio!B149,'2.Base de Clientes'!$D$5:$D$1004,Apoio!C149,'2.Base de Clientes'!$E$5:$E$1004,Apoio!D149),0)</f>
        <v>0</v>
      </c>
      <c r="I149" s="156">
        <f t="shared" si="19"/>
        <v>0</v>
      </c>
      <c r="J149" s="157">
        <f>IFERROR(AVERAGEIFS('2.Base de Clientes'!$F$5:$F$1004,'2.Base de Clientes'!$C$5:$C$1004,Apoio!B149,'2.Base de Clientes'!$D$5:$D$1004,Apoio!C149,'2.Base de Clientes'!$E$5:$E$1004,Apoio!D149)+(ROW()/1000000),0)</f>
        <v>0</v>
      </c>
      <c r="K149" s="139"/>
      <c r="L149" s="160" t="str">
        <f>'1.Clusters'!$B$15</f>
        <v/>
      </c>
      <c r="M149" s="139" t="str">
        <f>'1.Clusters'!$E$11</f>
        <v/>
      </c>
      <c r="N149" s="136" t="str">
        <f t="shared" si="20"/>
        <v>, </v>
      </c>
      <c r="O149" s="136" t="str">
        <f t="shared" si="21"/>
        <v/>
      </c>
      <c r="P149" s="159">
        <f>IFERROR(AVERAGEIFS('2.Base de Clientes'!$Q$5:$Q$1004,'2.Base de Clientes'!$C$5:$C$1004,L149,'2.Base de Clientes'!$D$5:$D$1004,M149)+(ROW()/1000000),0)</f>
        <v>0</v>
      </c>
      <c r="Q149" s="139">
        <f>IFERROR(COUNTIFS('2.Base de Clientes'!$C$5:$C$1004,L149,'2.Base de Clientes'!$D$5:$D$1004,M149),0)</f>
        <v>0</v>
      </c>
      <c r="R149" s="46" t="str">
        <f t="shared" si="22"/>
        <v>#DIV/0!</v>
      </c>
      <c r="S149" s="157">
        <f>IFERROR(AVERAGEIFS('2.Base de Clientes'!$F$5:$F$1004,'2.Base de Clientes'!$C$5:$C$1004,L149,'2.Base de Clientes'!$D$5:$D$1004,M149)+(ROW()/1000000),0)</f>
        <v>0</v>
      </c>
    </row>
    <row r="150" ht="12.75" customHeight="1">
      <c r="B150" s="136" t="str">
        <f>'1.Clusters'!$B$6</f>
        <v/>
      </c>
      <c r="C150" s="136" t="str">
        <f>'1.Clusters'!$E$15</f>
        <v/>
      </c>
      <c r="D150" s="136" t="str">
        <f>'1.Clusters'!$H$12</f>
        <v/>
      </c>
      <c r="E150" s="136" t="str">
        <f t="shared" si="17"/>
        <v>, , </v>
      </c>
      <c r="F150" s="136" t="str">
        <f t="shared" si="18"/>
        <v/>
      </c>
      <c r="G150" s="139">
        <f>IFERROR(AVERAGEIFS('2.Base de Clientes'!$Q$5:$Q$1004,'2.Base de Clientes'!$C$5:$C$1004,Apoio!B150,'2.Base de Clientes'!$D$5:$D$1004,Apoio!C150,'2.Base de Clientes'!$E$5:$E$1004,Apoio!D150)+(ROW()/1000000),0)</f>
        <v>0</v>
      </c>
      <c r="H150" s="139">
        <f>IFERROR(COUNTIFS('2.Base de Clientes'!$C$5:$C$1004,Apoio!B150,'2.Base de Clientes'!$D$5:$D$1004,Apoio!C150,'2.Base de Clientes'!$E$5:$E$1004,Apoio!D150),0)</f>
        <v>0</v>
      </c>
      <c r="I150" s="156">
        <f t="shared" si="19"/>
        <v>0</v>
      </c>
      <c r="J150" s="157">
        <f>IFERROR(AVERAGEIFS('2.Base de Clientes'!$F$5:$F$1004,'2.Base de Clientes'!$C$5:$C$1004,Apoio!B150,'2.Base de Clientes'!$D$5:$D$1004,Apoio!C150,'2.Base de Clientes'!$E$5:$E$1004,Apoio!D150)+(ROW()/1000000),0)</f>
        <v>0</v>
      </c>
      <c r="K150" s="139"/>
      <c r="L150" s="160" t="str">
        <f>'1.Clusters'!$B$15</f>
        <v/>
      </c>
      <c r="M150" s="139" t="str">
        <f>'1.Clusters'!$E$12</f>
        <v/>
      </c>
      <c r="N150" s="136" t="str">
        <f t="shared" si="20"/>
        <v>, </v>
      </c>
      <c r="O150" s="136" t="str">
        <f t="shared" si="21"/>
        <v/>
      </c>
      <c r="P150" s="159">
        <f>IFERROR(AVERAGEIFS('2.Base de Clientes'!$Q$5:$Q$1004,'2.Base de Clientes'!$C$5:$C$1004,L150,'2.Base de Clientes'!$D$5:$D$1004,M150)+(ROW()/1000000),0)</f>
        <v>0</v>
      </c>
      <c r="Q150" s="139">
        <f>IFERROR(COUNTIFS('2.Base de Clientes'!$C$5:$C$1004,L150,'2.Base de Clientes'!$D$5:$D$1004,M150),0)</f>
        <v>0</v>
      </c>
      <c r="R150" s="46" t="str">
        <f t="shared" si="22"/>
        <v>#DIV/0!</v>
      </c>
      <c r="S150" s="157">
        <f>IFERROR(AVERAGEIFS('2.Base de Clientes'!$F$5:$F$1004,'2.Base de Clientes'!$C$5:$C$1004,L150,'2.Base de Clientes'!$D$5:$D$1004,M150)+(ROW()/1000000),0)</f>
        <v>0</v>
      </c>
    </row>
    <row r="151" ht="12.75" customHeight="1">
      <c r="B151" s="136" t="str">
        <f>'1.Clusters'!$B$6</f>
        <v/>
      </c>
      <c r="C151" s="136" t="str">
        <f>'1.Clusters'!$E$15</f>
        <v/>
      </c>
      <c r="D151" s="136" t="str">
        <f>'1.Clusters'!$H$13</f>
        <v/>
      </c>
      <c r="E151" s="136" t="str">
        <f t="shared" si="17"/>
        <v>, , </v>
      </c>
      <c r="F151" s="136" t="str">
        <f t="shared" si="18"/>
        <v/>
      </c>
      <c r="G151" s="139">
        <f>IFERROR(AVERAGEIFS('2.Base de Clientes'!$Q$5:$Q$1004,'2.Base de Clientes'!$C$5:$C$1004,Apoio!B151,'2.Base de Clientes'!$D$5:$D$1004,Apoio!C151,'2.Base de Clientes'!$E$5:$E$1004,Apoio!D151)+(ROW()/1000000),0)</f>
        <v>0</v>
      </c>
      <c r="H151" s="139">
        <f>IFERROR(COUNTIFS('2.Base de Clientes'!$C$5:$C$1004,Apoio!B151,'2.Base de Clientes'!$D$5:$D$1004,Apoio!C151,'2.Base de Clientes'!$E$5:$E$1004,Apoio!D151),0)</f>
        <v>0</v>
      </c>
      <c r="I151" s="156">
        <f t="shared" si="19"/>
        <v>0</v>
      </c>
      <c r="J151" s="157">
        <f>IFERROR(AVERAGEIFS('2.Base de Clientes'!$F$5:$F$1004,'2.Base de Clientes'!$C$5:$C$1004,Apoio!B151,'2.Base de Clientes'!$D$5:$D$1004,Apoio!C151,'2.Base de Clientes'!$E$5:$E$1004,Apoio!D151)+(ROW()/1000000),0)</f>
        <v>0</v>
      </c>
      <c r="K151" s="139"/>
      <c r="L151" s="160" t="str">
        <f>'1.Clusters'!$B$15</f>
        <v/>
      </c>
      <c r="M151" s="139" t="str">
        <f>'1.Clusters'!$E$13</f>
        <v/>
      </c>
      <c r="N151" s="136" t="str">
        <f t="shared" si="20"/>
        <v>, </v>
      </c>
      <c r="O151" s="136" t="str">
        <f t="shared" si="21"/>
        <v/>
      </c>
      <c r="P151" s="159">
        <f>IFERROR(AVERAGEIFS('2.Base de Clientes'!$Q$5:$Q$1004,'2.Base de Clientes'!$C$5:$C$1004,L151,'2.Base de Clientes'!$D$5:$D$1004,M151)+(ROW()/1000000),0)</f>
        <v>0</v>
      </c>
      <c r="Q151" s="139">
        <f>IFERROR(COUNTIFS('2.Base de Clientes'!$C$5:$C$1004,L151,'2.Base de Clientes'!$D$5:$D$1004,M151),0)</f>
        <v>0</v>
      </c>
      <c r="R151" s="46" t="str">
        <f t="shared" si="22"/>
        <v>#DIV/0!</v>
      </c>
      <c r="S151" s="157">
        <f>IFERROR(AVERAGEIFS('2.Base de Clientes'!$F$5:$F$1004,'2.Base de Clientes'!$C$5:$C$1004,L151,'2.Base de Clientes'!$D$5:$D$1004,M151)+(ROW()/1000000),0)</f>
        <v>0</v>
      </c>
    </row>
    <row r="152" ht="12.75" customHeight="1">
      <c r="B152" s="136" t="str">
        <f>'1.Clusters'!$B$6</f>
        <v/>
      </c>
      <c r="C152" s="136" t="str">
        <f>'1.Clusters'!$E$15</f>
        <v/>
      </c>
      <c r="D152" s="136" t="str">
        <f>'1.Clusters'!$H$14</f>
        <v/>
      </c>
      <c r="E152" s="136" t="str">
        <f t="shared" si="17"/>
        <v>, , </v>
      </c>
      <c r="F152" s="136" t="str">
        <f t="shared" si="18"/>
        <v/>
      </c>
      <c r="G152" s="139">
        <f>IFERROR(AVERAGEIFS('2.Base de Clientes'!$Q$5:$Q$1004,'2.Base de Clientes'!$C$5:$C$1004,Apoio!B152,'2.Base de Clientes'!$D$5:$D$1004,Apoio!C152,'2.Base de Clientes'!$E$5:$E$1004,Apoio!D152)+(ROW()/1000000),0)</f>
        <v>0</v>
      </c>
      <c r="H152" s="139">
        <f>IFERROR(COUNTIFS('2.Base de Clientes'!$C$5:$C$1004,Apoio!B152,'2.Base de Clientes'!$D$5:$D$1004,Apoio!C152,'2.Base de Clientes'!$E$5:$E$1004,Apoio!D152),0)</f>
        <v>0</v>
      </c>
      <c r="I152" s="156">
        <f t="shared" si="19"/>
        <v>0</v>
      </c>
      <c r="J152" s="157">
        <f>IFERROR(AVERAGEIFS('2.Base de Clientes'!$F$5:$F$1004,'2.Base de Clientes'!$C$5:$C$1004,Apoio!B152,'2.Base de Clientes'!$D$5:$D$1004,Apoio!C152,'2.Base de Clientes'!$E$5:$E$1004,Apoio!D152)+(ROW()/1000000),0)</f>
        <v>0</v>
      </c>
      <c r="K152" s="139"/>
      <c r="L152" s="160" t="str">
        <f>'1.Clusters'!$B$15</f>
        <v/>
      </c>
      <c r="M152" s="139" t="str">
        <f>'1.Clusters'!$E$14</f>
        <v/>
      </c>
      <c r="N152" s="136" t="str">
        <f t="shared" si="20"/>
        <v>, </v>
      </c>
      <c r="O152" s="136" t="str">
        <f t="shared" si="21"/>
        <v/>
      </c>
      <c r="P152" s="159">
        <f>IFERROR(AVERAGEIFS('2.Base de Clientes'!$Q$5:$Q$1004,'2.Base de Clientes'!$C$5:$C$1004,L152,'2.Base de Clientes'!$D$5:$D$1004,M152)+(ROW()/1000000),0)</f>
        <v>0</v>
      </c>
      <c r="Q152" s="139">
        <f>IFERROR(COUNTIFS('2.Base de Clientes'!$C$5:$C$1004,L152,'2.Base de Clientes'!$D$5:$D$1004,M152),0)</f>
        <v>0</v>
      </c>
      <c r="R152" s="46" t="str">
        <f t="shared" si="22"/>
        <v>#DIV/0!</v>
      </c>
      <c r="S152" s="157">
        <f>IFERROR(AVERAGEIFS('2.Base de Clientes'!$F$5:$F$1004,'2.Base de Clientes'!$C$5:$C$1004,L152,'2.Base de Clientes'!$D$5:$D$1004,M152)+(ROW()/1000000),0)</f>
        <v>0</v>
      </c>
    </row>
    <row r="153" ht="12.75" customHeight="1">
      <c r="B153" s="136" t="str">
        <f>'1.Clusters'!$B$6</f>
        <v/>
      </c>
      <c r="C153" s="136" t="str">
        <f>'1.Clusters'!$E$15</f>
        <v/>
      </c>
      <c r="D153" s="136" t="str">
        <f>'1.Clusters'!$H$15</f>
        <v/>
      </c>
      <c r="E153" s="136" t="str">
        <f t="shared" si="17"/>
        <v>, , </v>
      </c>
      <c r="F153" s="136" t="str">
        <f t="shared" si="18"/>
        <v/>
      </c>
      <c r="G153" s="139">
        <f>IFERROR(AVERAGEIFS('2.Base de Clientes'!$Q$5:$Q$1004,'2.Base de Clientes'!$C$5:$C$1004,Apoio!B153,'2.Base de Clientes'!$D$5:$D$1004,Apoio!C153,'2.Base de Clientes'!$E$5:$E$1004,Apoio!D153)+(ROW()/1000000),0)</f>
        <v>0</v>
      </c>
      <c r="H153" s="139">
        <f>IFERROR(COUNTIFS('2.Base de Clientes'!$C$5:$C$1004,Apoio!B153,'2.Base de Clientes'!$D$5:$D$1004,Apoio!C153,'2.Base de Clientes'!$E$5:$E$1004,Apoio!D153),0)</f>
        <v>0</v>
      </c>
      <c r="I153" s="156">
        <f t="shared" si="19"/>
        <v>0</v>
      </c>
      <c r="J153" s="157">
        <f>IFERROR(AVERAGEIFS('2.Base de Clientes'!$F$5:$F$1004,'2.Base de Clientes'!$C$5:$C$1004,Apoio!B153,'2.Base de Clientes'!$D$5:$D$1004,Apoio!C153,'2.Base de Clientes'!$E$5:$E$1004,Apoio!D153)+(ROW()/1000000),0)</f>
        <v>0</v>
      </c>
      <c r="K153" s="139"/>
      <c r="L153" s="161" t="str">
        <f>'1.Clusters'!$B$15</f>
        <v/>
      </c>
      <c r="M153" s="139" t="str">
        <f>'1.Clusters'!$E$15</f>
        <v/>
      </c>
      <c r="N153" s="136" t="str">
        <f t="shared" si="20"/>
        <v>, </v>
      </c>
      <c r="O153" s="136" t="str">
        <f t="shared" si="21"/>
        <v/>
      </c>
      <c r="P153" s="159">
        <f>IFERROR(AVERAGEIFS('2.Base de Clientes'!$Q$5:$Q$1004,'2.Base de Clientes'!$C$5:$C$1004,L153,'2.Base de Clientes'!$D$5:$D$1004,M153)+(ROW()/1000000),0)</f>
        <v>0</v>
      </c>
      <c r="Q153" s="139">
        <f>IFERROR(COUNTIFS('2.Base de Clientes'!$C$5:$C$1004,L153,'2.Base de Clientes'!$D$5:$D$1004,M153),0)</f>
        <v>0</v>
      </c>
      <c r="R153" s="46" t="str">
        <f t="shared" si="22"/>
        <v>#DIV/0!</v>
      </c>
      <c r="S153" s="157">
        <f>IFERROR(AVERAGEIFS('2.Base de Clientes'!$F$5:$F$1004,'2.Base de Clientes'!$C$5:$C$1004,L153,'2.Base de Clientes'!$D$5:$D$1004,M153)+(ROW()/1000000),0)</f>
        <v>0</v>
      </c>
    </row>
    <row r="154" ht="12.75" customHeight="1">
      <c r="B154" s="136" t="str">
        <f>'1.Clusters'!$B$7</f>
        <v/>
      </c>
      <c r="C154" s="136" t="str">
        <f>'1.Clusters'!$E$6</f>
        <v/>
      </c>
      <c r="D154" s="136" t="str">
        <f>'1.Clusters'!$H$6</f>
        <v/>
      </c>
      <c r="E154" s="136" t="str">
        <f t="shared" si="17"/>
        <v>, , </v>
      </c>
      <c r="F154" s="136" t="str">
        <f t="shared" si="18"/>
        <v/>
      </c>
      <c r="G154" s="139">
        <f>IFERROR(AVERAGEIFS('2.Base de Clientes'!$Q$5:$Q$1004,'2.Base de Clientes'!$C$5:$C$1004,Apoio!B154,'2.Base de Clientes'!$D$5:$D$1004,Apoio!C154,'2.Base de Clientes'!$E$5:$E$1004,Apoio!D154)+(ROW()/1000000),0)</f>
        <v>0</v>
      </c>
      <c r="H154" s="139">
        <f>IFERROR(COUNTIFS('2.Base de Clientes'!$C$5:$C$1004,Apoio!B154,'2.Base de Clientes'!$D$5:$D$1004,Apoio!C154,'2.Base de Clientes'!$E$5:$E$1004,Apoio!D154),0)</f>
        <v>0</v>
      </c>
      <c r="I154" s="156">
        <f t="shared" si="19"/>
        <v>0</v>
      </c>
      <c r="J154" s="157">
        <f>IFERROR(AVERAGEIFS('2.Base de Clientes'!$F$5:$F$1004,'2.Base de Clientes'!$C$5:$C$1004,Apoio!B154,'2.Base de Clientes'!$D$5:$D$1004,Apoio!C154,'2.Base de Clientes'!$E$5:$E$1004,Apoio!D154)+(ROW()/1000000),0)</f>
        <v>0</v>
      </c>
      <c r="K154" s="139"/>
      <c r="L154" s="139"/>
      <c r="M154" s="139"/>
      <c r="N154" s="136"/>
      <c r="O154" s="136"/>
      <c r="P154" s="136"/>
    </row>
    <row r="155" ht="12.75" customHeight="1">
      <c r="B155" s="136" t="str">
        <f>'1.Clusters'!$B$7</f>
        <v/>
      </c>
      <c r="C155" s="136" t="str">
        <f>'1.Clusters'!$E$6</f>
        <v/>
      </c>
      <c r="D155" s="136" t="str">
        <f>'1.Clusters'!$H$7</f>
        <v/>
      </c>
      <c r="E155" s="136" t="str">
        <f t="shared" si="17"/>
        <v>, , </v>
      </c>
      <c r="F155" s="136" t="str">
        <f t="shared" si="18"/>
        <v/>
      </c>
      <c r="G155" s="139">
        <f>IFERROR(AVERAGEIFS('2.Base de Clientes'!$Q$5:$Q$1004,'2.Base de Clientes'!$C$5:$C$1004,Apoio!B155,'2.Base de Clientes'!$D$5:$D$1004,Apoio!C155,'2.Base de Clientes'!$E$5:$E$1004,Apoio!D155)+(ROW()/1000000),0)</f>
        <v>0</v>
      </c>
      <c r="H155" s="139">
        <f>IFERROR(COUNTIFS('2.Base de Clientes'!$C$5:$C$1004,Apoio!B155,'2.Base de Clientes'!$D$5:$D$1004,Apoio!C155,'2.Base de Clientes'!$E$5:$E$1004,Apoio!D155),0)</f>
        <v>0</v>
      </c>
      <c r="I155" s="156">
        <f t="shared" si="19"/>
        <v>0</v>
      </c>
      <c r="J155" s="157">
        <f>IFERROR(AVERAGEIFS('2.Base de Clientes'!$F$5:$F$1004,'2.Base de Clientes'!$C$5:$C$1004,Apoio!B155,'2.Base de Clientes'!$D$5:$D$1004,Apoio!C155,'2.Base de Clientes'!$E$5:$E$1004,Apoio!D155)+(ROW()/1000000),0)</f>
        <v>0</v>
      </c>
      <c r="K155" s="139"/>
      <c r="L155" s="139"/>
      <c r="M155" s="139"/>
      <c r="N155" s="136"/>
      <c r="O155" s="136"/>
      <c r="P155" s="136"/>
    </row>
    <row r="156" ht="12.75" customHeight="1">
      <c r="B156" s="136" t="str">
        <f>'1.Clusters'!$B$7</f>
        <v/>
      </c>
      <c r="C156" s="136" t="str">
        <f>'1.Clusters'!$E$6</f>
        <v/>
      </c>
      <c r="D156" s="136" t="str">
        <f>'1.Clusters'!$H$8</f>
        <v/>
      </c>
      <c r="E156" s="136" t="str">
        <f t="shared" si="17"/>
        <v>, , </v>
      </c>
      <c r="F156" s="136" t="str">
        <f t="shared" si="18"/>
        <v/>
      </c>
      <c r="G156" s="139">
        <f>IFERROR(AVERAGEIFS('2.Base de Clientes'!$Q$5:$Q$1004,'2.Base de Clientes'!$C$5:$C$1004,Apoio!B156,'2.Base de Clientes'!$D$5:$D$1004,Apoio!C156,'2.Base de Clientes'!$E$5:$E$1004,Apoio!D156)+(ROW()/1000000),0)</f>
        <v>0</v>
      </c>
      <c r="H156" s="139">
        <f>IFERROR(COUNTIFS('2.Base de Clientes'!$C$5:$C$1004,Apoio!B156,'2.Base de Clientes'!$D$5:$D$1004,Apoio!C156,'2.Base de Clientes'!$E$5:$E$1004,Apoio!D156),0)</f>
        <v>0</v>
      </c>
      <c r="I156" s="156">
        <f t="shared" si="19"/>
        <v>0</v>
      </c>
      <c r="J156" s="157">
        <f>IFERROR(AVERAGEIFS('2.Base de Clientes'!$F$5:$F$1004,'2.Base de Clientes'!$C$5:$C$1004,Apoio!B156,'2.Base de Clientes'!$D$5:$D$1004,Apoio!C156,'2.Base de Clientes'!$E$5:$E$1004,Apoio!D156)+(ROW()/1000000),0)</f>
        <v>0</v>
      </c>
      <c r="K156" s="139"/>
      <c r="L156" s="139"/>
      <c r="M156" s="139"/>
      <c r="N156" s="136"/>
      <c r="O156" s="136"/>
      <c r="P156" s="136"/>
    </row>
    <row r="157" ht="12.75" customHeight="1">
      <c r="B157" s="136" t="str">
        <f>'1.Clusters'!$B$7</f>
        <v/>
      </c>
      <c r="C157" s="136" t="str">
        <f>'1.Clusters'!$E$6</f>
        <v/>
      </c>
      <c r="D157" s="136" t="str">
        <f>'1.Clusters'!$H$9</f>
        <v/>
      </c>
      <c r="E157" s="136" t="str">
        <f t="shared" si="17"/>
        <v>, , </v>
      </c>
      <c r="F157" s="136" t="str">
        <f t="shared" si="18"/>
        <v/>
      </c>
      <c r="G157" s="139">
        <f>IFERROR(AVERAGEIFS('2.Base de Clientes'!$Q$5:$Q$1004,'2.Base de Clientes'!$C$5:$C$1004,Apoio!B157,'2.Base de Clientes'!$D$5:$D$1004,Apoio!C157,'2.Base de Clientes'!$E$5:$E$1004,Apoio!D157)+(ROW()/1000000),0)</f>
        <v>0</v>
      </c>
      <c r="H157" s="139">
        <f>IFERROR(COUNTIFS('2.Base de Clientes'!$C$5:$C$1004,Apoio!B157,'2.Base de Clientes'!$D$5:$D$1004,Apoio!C157,'2.Base de Clientes'!$E$5:$E$1004,Apoio!D157),0)</f>
        <v>0</v>
      </c>
      <c r="I157" s="156">
        <f t="shared" si="19"/>
        <v>0</v>
      </c>
      <c r="J157" s="157">
        <f>IFERROR(AVERAGEIFS('2.Base de Clientes'!$F$5:$F$1004,'2.Base de Clientes'!$C$5:$C$1004,Apoio!B157,'2.Base de Clientes'!$D$5:$D$1004,Apoio!C157,'2.Base de Clientes'!$E$5:$E$1004,Apoio!D157)+(ROW()/1000000),0)</f>
        <v>0</v>
      </c>
      <c r="K157" s="139"/>
      <c r="L157" s="139"/>
      <c r="M157" s="139"/>
      <c r="N157" s="136"/>
      <c r="O157" s="136"/>
      <c r="P157" s="136"/>
    </row>
    <row r="158" ht="12.75" customHeight="1">
      <c r="B158" s="136" t="str">
        <f>'1.Clusters'!$B$7</f>
        <v/>
      </c>
      <c r="C158" s="136" t="str">
        <f>'1.Clusters'!$E$6</f>
        <v/>
      </c>
      <c r="D158" s="136" t="str">
        <f>'1.Clusters'!$H$10</f>
        <v/>
      </c>
      <c r="E158" s="136" t="str">
        <f t="shared" si="17"/>
        <v>, , </v>
      </c>
      <c r="F158" s="136" t="str">
        <f t="shared" si="18"/>
        <v/>
      </c>
      <c r="G158" s="139">
        <f>IFERROR(AVERAGEIFS('2.Base de Clientes'!$Q$5:$Q$1004,'2.Base de Clientes'!$C$5:$C$1004,Apoio!B158,'2.Base de Clientes'!$D$5:$D$1004,Apoio!C158,'2.Base de Clientes'!$E$5:$E$1004,Apoio!D158)+(ROW()/1000000),0)</f>
        <v>0</v>
      </c>
      <c r="H158" s="139">
        <f>IFERROR(COUNTIFS('2.Base de Clientes'!$C$5:$C$1004,Apoio!B158,'2.Base de Clientes'!$D$5:$D$1004,Apoio!C158,'2.Base de Clientes'!$E$5:$E$1004,Apoio!D158),0)</f>
        <v>0</v>
      </c>
      <c r="I158" s="156">
        <f t="shared" si="19"/>
        <v>0</v>
      </c>
      <c r="J158" s="157">
        <f>IFERROR(AVERAGEIFS('2.Base de Clientes'!$F$5:$F$1004,'2.Base de Clientes'!$C$5:$C$1004,Apoio!B158,'2.Base de Clientes'!$D$5:$D$1004,Apoio!C158,'2.Base de Clientes'!$E$5:$E$1004,Apoio!D158)+(ROW()/1000000),0)</f>
        <v>0</v>
      </c>
      <c r="K158" s="139"/>
      <c r="L158" s="139"/>
      <c r="M158" s="139"/>
      <c r="N158" s="136"/>
      <c r="O158" s="136"/>
      <c r="P158" s="136"/>
    </row>
    <row r="159" ht="12.75" customHeight="1">
      <c r="B159" s="136" t="str">
        <f>'1.Clusters'!$B$7</f>
        <v/>
      </c>
      <c r="C159" s="136" t="str">
        <f>'1.Clusters'!$E$6</f>
        <v/>
      </c>
      <c r="D159" s="136" t="str">
        <f>'1.Clusters'!$H$11</f>
        <v/>
      </c>
      <c r="E159" s="136" t="str">
        <f t="shared" si="17"/>
        <v>, , </v>
      </c>
      <c r="F159" s="136" t="str">
        <f t="shared" si="18"/>
        <v/>
      </c>
      <c r="G159" s="139">
        <f>IFERROR(AVERAGEIFS('2.Base de Clientes'!$Q$5:$Q$1004,'2.Base de Clientes'!$C$5:$C$1004,Apoio!B159,'2.Base de Clientes'!$D$5:$D$1004,Apoio!C159,'2.Base de Clientes'!$E$5:$E$1004,Apoio!D159)+(ROW()/1000000),0)</f>
        <v>0</v>
      </c>
      <c r="H159" s="139">
        <f>IFERROR(COUNTIFS('2.Base de Clientes'!$C$5:$C$1004,Apoio!B159,'2.Base de Clientes'!$D$5:$D$1004,Apoio!C159,'2.Base de Clientes'!$E$5:$E$1004,Apoio!D159),0)</f>
        <v>0</v>
      </c>
      <c r="I159" s="156">
        <f t="shared" si="19"/>
        <v>0</v>
      </c>
      <c r="J159" s="157">
        <f>IFERROR(AVERAGEIFS('2.Base de Clientes'!$F$5:$F$1004,'2.Base de Clientes'!$C$5:$C$1004,Apoio!B159,'2.Base de Clientes'!$D$5:$D$1004,Apoio!C159,'2.Base de Clientes'!$E$5:$E$1004,Apoio!D159)+(ROW()/1000000),0)</f>
        <v>0</v>
      </c>
      <c r="K159" s="139"/>
      <c r="L159" s="139"/>
      <c r="M159" s="139"/>
      <c r="N159" s="136"/>
      <c r="O159" s="136"/>
      <c r="P159" s="136"/>
    </row>
    <row r="160" ht="12.75" customHeight="1">
      <c r="B160" s="136" t="str">
        <f>'1.Clusters'!$B$7</f>
        <v/>
      </c>
      <c r="C160" s="136" t="str">
        <f>'1.Clusters'!$E$6</f>
        <v/>
      </c>
      <c r="D160" s="136" t="str">
        <f>'1.Clusters'!$H$12</f>
        <v/>
      </c>
      <c r="E160" s="136" t="str">
        <f t="shared" si="17"/>
        <v>, , </v>
      </c>
      <c r="F160" s="136" t="str">
        <f t="shared" si="18"/>
        <v/>
      </c>
      <c r="G160" s="139">
        <f>IFERROR(AVERAGEIFS('2.Base de Clientes'!$Q$5:$Q$1004,'2.Base de Clientes'!$C$5:$C$1004,Apoio!B160,'2.Base de Clientes'!$D$5:$D$1004,Apoio!C160,'2.Base de Clientes'!$E$5:$E$1004,Apoio!D160)+(ROW()/1000000),0)</f>
        <v>0</v>
      </c>
      <c r="H160" s="139">
        <f>IFERROR(COUNTIFS('2.Base de Clientes'!$C$5:$C$1004,Apoio!B160,'2.Base de Clientes'!$D$5:$D$1004,Apoio!C160,'2.Base de Clientes'!$E$5:$E$1004,Apoio!D160),0)</f>
        <v>0</v>
      </c>
      <c r="I160" s="156">
        <f t="shared" si="19"/>
        <v>0</v>
      </c>
      <c r="J160" s="157">
        <f>IFERROR(AVERAGEIFS('2.Base de Clientes'!$F$5:$F$1004,'2.Base de Clientes'!$C$5:$C$1004,Apoio!B160,'2.Base de Clientes'!$D$5:$D$1004,Apoio!C160,'2.Base de Clientes'!$E$5:$E$1004,Apoio!D160)+(ROW()/1000000),0)</f>
        <v>0</v>
      </c>
      <c r="K160" s="139"/>
      <c r="L160" s="139"/>
      <c r="M160" s="139"/>
      <c r="N160" s="136"/>
      <c r="O160" s="136"/>
      <c r="P160" s="136"/>
    </row>
    <row r="161" ht="12.75" customHeight="1">
      <c r="B161" s="136" t="str">
        <f>'1.Clusters'!$B$7</f>
        <v/>
      </c>
      <c r="C161" s="136" t="str">
        <f>'1.Clusters'!$E$6</f>
        <v/>
      </c>
      <c r="D161" s="136" t="str">
        <f>'1.Clusters'!$H$13</f>
        <v/>
      </c>
      <c r="E161" s="136" t="str">
        <f t="shared" si="17"/>
        <v>, , </v>
      </c>
      <c r="F161" s="136" t="str">
        <f t="shared" si="18"/>
        <v/>
      </c>
      <c r="G161" s="139">
        <f>IFERROR(AVERAGEIFS('2.Base de Clientes'!$Q$5:$Q$1004,'2.Base de Clientes'!$C$5:$C$1004,Apoio!B161,'2.Base de Clientes'!$D$5:$D$1004,Apoio!C161,'2.Base de Clientes'!$E$5:$E$1004,Apoio!D161)+(ROW()/1000000),0)</f>
        <v>0</v>
      </c>
      <c r="H161" s="139">
        <f>IFERROR(COUNTIFS('2.Base de Clientes'!$C$5:$C$1004,Apoio!B161,'2.Base de Clientes'!$D$5:$D$1004,Apoio!C161,'2.Base de Clientes'!$E$5:$E$1004,Apoio!D161),0)</f>
        <v>0</v>
      </c>
      <c r="I161" s="156">
        <f t="shared" si="19"/>
        <v>0</v>
      </c>
      <c r="J161" s="157">
        <f>IFERROR(AVERAGEIFS('2.Base de Clientes'!$F$5:$F$1004,'2.Base de Clientes'!$C$5:$C$1004,Apoio!B161,'2.Base de Clientes'!$D$5:$D$1004,Apoio!C161,'2.Base de Clientes'!$E$5:$E$1004,Apoio!D161)+(ROW()/1000000),0)</f>
        <v>0</v>
      </c>
      <c r="K161" s="139"/>
      <c r="L161" s="139"/>
      <c r="M161" s="139"/>
      <c r="N161" s="136"/>
      <c r="O161" s="136"/>
      <c r="P161" s="136"/>
    </row>
    <row r="162" ht="12.75" customHeight="1">
      <c r="B162" s="136" t="str">
        <f>'1.Clusters'!$B$7</f>
        <v/>
      </c>
      <c r="C162" s="136" t="str">
        <f>'1.Clusters'!$E$6</f>
        <v/>
      </c>
      <c r="D162" s="136" t="str">
        <f>'1.Clusters'!$H$14</f>
        <v/>
      </c>
      <c r="E162" s="136" t="str">
        <f t="shared" si="17"/>
        <v>, , </v>
      </c>
      <c r="F162" s="136" t="str">
        <f t="shared" si="18"/>
        <v/>
      </c>
      <c r="G162" s="139">
        <f>IFERROR(AVERAGEIFS('2.Base de Clientes'!$Q$5:$Q$1004,'2.Base de Clientes'!$C$5:$C$1004,Apoio!B162,'2.Base de Clientes'!$D$5:$D$1004,Apoio!C162,'2.Base de Clientes'!$E$5:$E$1004,Apoio!D162)+(ROW()/1000000),0)</f>
        <v>0</v>
      </c>
      <c r="H162" s="139">
        <f>IFERROR(COUNTIFS('2.Base de Clientes'!$C$5:$C$1004,Apoio!B162,'2.Base de Clientes'!$D$5:$D$1004,Apoio!C162,'2.Base de Clientes'!$E$5:$E$1004,Apoio!D162),0)</f>
        <v>0</v>
      </c>
      <c r="I162" s="156">
        <f t="shared" si="19"/>
        <v>0</v>
      </c>
      <c r="J162" s="157">
        <f>IFERROR(AVERAGEIFS('2.Base de Clientes'!$F$5:$F$1004,'2.Base de Clientes'!$C$5:$C$1004,Apoio!B162,'2.Base de Clientes'!$D$5:$D$1004,Apoio!C162,'2.Base de Clientes'!$E$5:$E$1004,Apoio!D162)+(ROW()/1000000),0)</f>
        <v>0</v>
      </c>
      <c r="K162" s="139"/>
      <c r="L162" s="139"/>
      <c r="M162" s="139"/>
      <c r="N162" s="136"/>
      <c r="O162" s="136"/>
      <c r="P162" s="136"/>
    </row>
    <row r="163" ht="12.75" customHeight="1">
      <c r="B163" s="136" t="str">
        <f>'1.Clusters'!$B$7</f>
        <v/>
      </c>
      <c r="C163" s="136" t="str">
        <f>'1.Clusters'!$E$6</f>
        <v/>
      </c>
      <c r="D163" s="136" t="str">
        <f>'1.Clusters'!$H$15</f>
        <v/>
      </c>
      <c r="E163" s="136" t="str">
        <f t="shared" si="17"/>
        <v>, , </v>
      </c>
      <c r="F163" s="136" t="str">
        <f t="shared" si="18"/>
        <v/>
      </c>
      <c r="G163" s="139">
        <f>IFERROR(AVERAGEIFS('2.Base de Clientes'!$Q$5:$Q$1004,'2.Base de Clientes'!$C$5:$C$1004,Apoio!B163,'2.Base de Clientes'!$D$5:$D$1004,Apoio!C163,'2.Base de Clientes'!$E$5:$E$1004,Apoio!D163)+(ROW()/1000000),0)</f>
        <v>0</v>
      </c>
      <c r="H163" s="139">
        <f>IFERROR(COUNTIFS('2.Base de Clientes'!$C$5:$C$1004,Apoio!B163,'2.Base de Clientes'!$D$5:$D$1004,Apoio!C163,'2.Base de Clientes'!$E$5:$E$1004,Apoio!D163),0)</f>
        <v>0</v>
      </c>
      <c r="I163" s="156">
        <f t="shared" si="19"/>
        <v>0</v>
      </c>
      <c r="J163" s="157">
        <f>IFERROR(AVERAGEIFS('2.Base de Clientes'!$F$5:$F$1004,'2.Base de Clientes'!$C$5:$C$1004,Apoio!B163,'2.Base de Clientes'!$D$5:$D$1004,Apoio!C163,'2.Base de Clientes'!$E$5:$E$1004,Apoio!D163)+(ROW()/1000000),0)</f>
        <v>0</v>
      </c>
      <c r="K163" s="139"/>
      <c r="L163" s="139"/>
      <c r="M163" s="139"/>
      <c r="N163" s="136"/>
      <c r="O163" s="136"/>
      <c r="P163" s="136"/>
    </row>
    <row r="164" ht="12.75" customHeight="1">
      <c r="B164" s="136" t="str">
        <f>'1.Clusters'!$B$7</f>
        <v/>
      </c>
      <c r="C164" s="136" t="str">
        <f>'1.Clusters'!$E$7</f>
        <v/>
      </c>
      <c r="D164" s="136" t="str">
        <f>'1.Clusters'!$H$6</f>
        <v/>
      </c>
      <c r="E164" s="136" t="str">
        <f t="shared" si="17"/>
        <v>, , </v>
      </c>
      <c r="F164" s="136" t="str">
        <f t="shared" si="18"/>
        <v/>
      </c>
      <c r="G164" s="139">
        <f>IFERROR(AVERAGEIFS('2.Base de Clientes'!$Q$5:$Q$1004,'2.Base de Clientes'!$C$5:$C$1004,Apoio!B164,'2.Base de Clientes'!$D$5:$D$1004,Apoio!C164,'2.Base de Clientes'!$E$5:$E$1004,Apoio!D164)+(ROW()/1000000),0)</f>
        <v>0</v>
      </c>
      <c r="H164" s="139">
        <f>IFERROR(COUNTIFS('2.Base de Clientes'!$C$5:$C$1004,Apoio!B164,'2.Base de Clientes'!$D$5:$D$1004,Apoio!C164,'2.Base de Clientes'!$E$5:$E$1004,Apoio!D164),0)</f>
        <v>0</v>
      </c>
      <c r="I164" s="156">
        <f t="shared" si="19"/>
        <v>0</v>
      </c>
      <c r="J164" s="157">
        <f>IFERROR(AVERAGEIFS('2.Base de Clientes'!$F$5:$F$1004,'2.Base de Clientes'!$C$5:$C$1004,Apoio!B164,'2.Base de Clientes'!$D$5:$D$1004,Apoio!C164,'2.Base de Clientes'!$E$5:$E$1004,Apoio!D164)+(ROW()/1000000),0)</f>
        <v>0</v>
      </c>
      <c r="K164" s="139"/>
      <c r="L164" s="139"/>
      <c r="M164" s="139"/>
      <c r="N164" s="136"/>
      <c r="O164" s="136"/>
      <c r="P164" s="136"/>
    </row>
    <row r="165" ht="12.75" customHeight="1">
      <c r="B165" s="136" t="str">
        <f>'1.Clusters'!$B$7</f>
        <v/>
      </c>
      <c r="C165" s="136" t="str">
        <f>'1.Clusters'!$E$7</f>
        <v/>
      </c>
      <c r="D165" s="136" t="str">
        <f>'1.Clusters'!$H$7</f>
        <v/>
      </c>
      <c r="E165" s="136" t="str">
        <f t="shared" si="17"/>
        <v>, , </v>
      </c>
      <c r="F165" s="136" t="str">
        <f t="shared" si="18"/>
        <v/>
      </c>
      <c r="G165" s="139">
        <f>IFERROR(AVERAGEIFS('2.Base de Clientes'!$Q$5:$Q$1004,'2.Base de Clientes'!$C$5:$C$1004,Apoio!B165,'2.Base de Clientes'!$D$5:$D$1004,Apoio!C165,'2.Base de Clientes'!$E$5:$E$1004,Apoio!D165)+(ROW()/1000000),0)</f>
        <v>0</v>
      </c>
      <c r="H165" s="139">
        <f>IFERROR(COUNTIFS('2.Base de Clientes'!$C$5:$C$1004,Apoio!B165,'2.Base de Clientes'!$D$5:$D$1004,Apoio!C165,'2.Base de Clientes'!$E$5:$E$1004,Apoio!D165),0)</f>
        <v>0</v>
      </c>
      <c r="I165" s="156">
        <f t="shared" si="19"/>
        <v>0</v>
      </c>
      <c r="J165" s="157">
        <f>IFERROR(AVERAGEIFS('2.Base de Clientes'!$F$5:$F$1004,'2.Base de Clientes'!$C$5:$C$1004,Apoio!B165,'2.Base de Clientes'!$D$5:$D$1004,Apoio!C165,'2.Base de Clientes'!$E$5:$E$1004,Apoio!D165)+(ROW()/1000000),0)</f>
        <v>0</v>
      </c>
      <c r="K165" s="139"/>
      <c r="L165" s="139"/>
      <c r="M165" s="139"/>
      <c r="N165" s="136"/>
      <c r="O165" s="136"/>
      <c r="P165" s="136"/>
    </row>
    <row r="166" ht="12.75" customHeight="1">
      <c r="B166" s="136" t="str">
        <f>'1.Clusters'!$B$7</f>
        <v/>
      </c>
      <c r="C166" s="136" t="str">
        <f>'1.Clusters'!$E$7</f>
        <v/>
      </c>
      <c r="D166" s="136" t="str">
        <f>'1.Clusters'!$H$8</f>
        <v/>
      </c>
      <c r="E166" s="136" t="str">
        <f t="shared" si="17"/>
        <v>, , </v>
      </c>
      <c r="F166" s="136" t="str">
        <f t="shared" si="18"/>
        <v/>
      </c>
      <c r="G166" s="139">
        <f>IFERROR(AVERAGEIFS('2.Base de Clientes'!$Q$5:$Q$1004,'2.Base de Clientes'!$C$5:$C$1004,Apoio!B166,'2.Base de Clientes'!$D$5:$D$1004,Apoio!C166,'2.Base de Clientes'!$E$5:$E$1004,Apoio!D166)+(ROW()/1000000),0)</f>
        <v>0</v>
      </c>
      <c r="H166" s="139">
        <f>IFERROR(COUNTIFS('2.Base de Clientes'!$C$5:$C$1004,Apoio!B166,'2.Base de Clientes'!$D$5:$D$1004,Apoio!C166,'2.Base de Clientes'!$E$5:$E$1004,Apoio!D166),0)</f>
        <v>0</v>
      </c>
      <c r="I166" s="156">
        <f t="shared" si="19"/>
        <v>0</v>
      </c>
      <c r="J166" s="157">
        <f>IFERROR(AVERAGEIFS('2.Base de Clientes'!$F$5:$F$1004,'2.Base de Clientes'!$C$5:$C$1004,Apoio!B166,'2.Base de Clientes'!$D$5:$D$1004,Apoio!C166,'2.Base de Clientes'!$E$5:$E$1004,Apoio!D166)+(ROW()/1000000),0)</f>
        <v>0</v>
      </c>
      <c r="K166" s="139"/>
      <c r="L166" s="139"/>
      <c r="M166" s="139"/>
      <c r="N166" s="136"/>
      <c r="O166" s="136"/>
      <c r="P166" s="136"/>
    </row>
    <row r="167" ht="12.75" customHeight="1">
      <c r="B167" s="136" t="str">
        <f>'1.Clusters'!$B$7</f>
        <v/>
      </c>
      <c r="C167" s="136" t="str">
        <f>'1.Clusters'!$E$7</f>
        <v/>
      </c>
      <c r="D167" s="136" t="str">
        <f>'1.Clusters'!$H$9</f>
        <v/>
      </c>
      <c r="E167" s="136" t="str">
        <f t="shared" si="17"/>
        <v>, , </v>
      </c>
      <c r="F167" s="136" t="str">
        <f t="shared" si="18"/>
        <v/>
      </c>
      <c r="G167" s="139">
        <f>IFERROR(AVERAGEIFS('2.Base de Clientes'!$Q$5:$Q$1004,'2.Base de Clientes'!$C$5:$C$1004,Apoio!B167,'2.Base de Clientes'!$D$5:$D$1004,Apoio!C167,'2.Base de Clientes'!$E$5:$E$1004,Apoio!D167)+(ROW()/1000000),0)</f>
        <v>0</v>
      </c>
      <c r="H167" s="139">
        <f>IFERROR(COUNTIFS('2.Base de Clientes'!$C$5:$C$1004,Apoio!B167,'2.Base de Clientes'!$D$5:$D$1004,Apoio!C167,'2.Base de Clientes'!$E$5:$E$1004,Apoio!D167),0)</f>
        <v>0</v>
      </c>
      <c r="I167" s="156">
        <f t="shared" si="19"/>
        <v>0</v>
      </c>
      <c r="J167" s="157">
        <f>IFERROR(AVERAGEIFS('2.Base de Clientes'!$F$5:$F$1004,'2.Base de Clientes'!$C$5:$C$1004,Apoio!B167,'2.Base de Clientes'!$D$5:$D$1004,Apoio!C167,'2.Base de Clientes'!$E$5:$E$1004,Apoio!D167)+(ROW()/1000000),0)</f>
        <v>0</v>
      </c>
      <c r="K167" s="139"/>
      <c r="L167" s="139"/>
      <c r="M167" s="139"/>
      <c r="N167" s="136"/>
      <c r="O167" s="136"/>
      <c r="P167" s="136"/>
    </row>
    <row r="168" ht="12.75" customHeight="1">
      <c r="B168" s="136" t="str">
        <f>'1.Clusters'!$B$7</f>
        <v/>
      </c>
      <c r="C168" s="136" t="str">
        <f>'1.Clusters'!$E$7</f>
        <v/>
      </c>
      <c r="D168" s="136" t="str">
        <f>'1.Clusters'!$H$10</f>
        <v/>
      </c>
      <c r="E168" s="136" t="str">
        <f t="shared" si="17"/>
        <v>, , </v>
      </c>
      <c r="F168" s="136" t="str">
        <f t="shared" si="18"/>
        <v/>
      </c>
      <c r="G168" s="139">
        <f>IFERROR(AVERAGEIFS('2.Base de Clientes'!$Q$5:$Q$1004,'2.Base de Clientes'!$C$5:$C$1004,Apoio!B168,'2.Base de Clientes'!$D$5:$D$1004,Apoio!C168,'2.Base de Clientes'!$E$5:$E$1004,Apoio!D168)+(ROW()/1000000),0)</f>
        <v>0</v>
      </c>
      <c r="H168" s="139">
        <f>IFERROR(COUNTIFS('2.Base de Clientes'!$C$5:$C$1004,Apoio!B168,'2.Base de Clientes'!$D$5:$D$1004,Apoio!C168,'2.Base de Clientes'!$E$5:$E$1004,Apoio!D168),0)</f>
        <v>0</v>
      </c>
      <c r="I168" s="156">
        <f t="shared" si="19"/>
        <v>0</v>
      </c>
      <c r="J168" s="157">
        <f>IFERROR(AVERAGEIFS('2.Base de Clientes'!$F$5:$F$1004,'2.Base de Clientes'!$C$5:$C$1004,Apoio!B168,'2.Base de Clientes'!$D$5:$D$1004,Apoio!C168,'2.Base de Clientes'!$E$5:$E$1004,Apoio!D168)+(ROW()/1000000),0)</f>
        <v>0</v>
      </c>
      <c r="K168" s="139"/>
      <c r="L168" s="139"/>
      <c r="M168" s="139"/>
      <c r="N168" s="136"/>
      <c r="O168" s="136"/>
      <c r="P168" s="136"/>
    </row>
    <row r="169" ht="12.75" customHeight="1">
      <c r="B169" s="136" t="str">
        <f>'1.Clusters'!$B$7</f>
        <v/>
      </c>
      <c r="C169" s="136" t="str">
        <f>'1.Clusters'!$E$7</f>
        <v/>
      </c>
      <c r="D169" s="136" t="str">
        <f>'1.Clusters'!$H$11</f>
        <v/>
      </c>
      <c r="E169" s="136" t="str">
        <f t="shared" si="17"/>
        <v>, , </v>
      </c>
      <c r="F169" s="136" t="str">
        <f t="shared" si="18"/>
        <v/>
      </c>
      <c r="G169" s="139">
        <f>IFERROR(AVERAGEIFS('2.Base de Clientes'!$Q$5:$Q$1004,'2.Base de Clientes'!$C$5:$C$1004,Apoio!B169,'2.Base de Clientes'!$D$5:$D$1004,Apoio!C169,'2.Base de Clientes'!$E$5:$E$1004,Apoio!D169)+(ROW()/1000000),0)</f>
        <v>0</v>
      </c>
      <c r="H169" s="139">
        <f>IFERROR(COUNTIFS('2.Base de Clientes'!$C$5:$C$1004,Apoio!B169,'2.Base de Clientes'!$D$5:$D$1004,Apoio!C169,'2.Base de Clientes'!$E$5:$E$1004,Apoio!D169),0)</f>
        <v>0</v>
      </c>
      <c r="I169" s="156">
        <f t="shared" si="19"/>
        <v>0</v>
      </c>
      <c r="J169" s="157">
        <f>IFERROR(AVERAGEIFS('2.Base de Clientes'!$F$5:$F$1004,'2.Base de Clientes'!$C$5:$C$1004,Apoio!B169,'2.Base de Clientes'!$D$5:$D$1004,Apoio!C169,'2.Base de Clientes'!$E$5:$E$1004,Apoio!D169)+(ROW()/1000000),0)</f>
        <v>0</v>
      </c>
      <c r="K169" s="139"/>
      <c r="L169" s="139"/>
      <c r="M169" s="139"/>
      <c r="N169" s="136"/>
      <c r="O169" s="136"/>
      <c r="P169" s="136"/>
    </row>
    <row r="170" ht="12.75" customHeight="1">
      <c r="B170" s="136" t="str">
        <f>'1.Clusters'!$B$7</f>
        <v/>
      </c>
      <c r="C170" s="136" t="str">
        <f>'1.Clusters'!$E$7</f>
        <v/>
      </c>
      <c r="D170" s="136" t="str">
        <f>'1.Clusters'!$H$12</f>
        <v/>
      </c>
      <c r="E170" s="136" t="str">
        <f t="shared" si="17"/>
        <v>, , </v>
      </c>
      <c r="F170" s="136" t="str">
        <f t="shared" si="18"/>
        <v/>
      </c>
      <c r="G170" s="139">
        <f>IFERROR(AVERAGEIFS('2.Base de Clientes'!$Q$5:$Q$1004,'2.Base de Clientes'!$C$5:$C$1004,Apoio!B170,'2.Base de Clientes'!$D$5:$D$1004,Apoio!C170,'2.Base de Clientes'!$E$5:$E$1004,Apoio!D170)+(ROW()/1000000),0)</f>
        <v>0</v>
      </c>
      <c r="H170" s="139">
        <f>IFERROR(COUNTIFS('2.Base de Clientes'!$C$5:$C$1004,Apoio!B170,'2.Base de Clientes'!$D$5:$D$1004,Apoio!C170,'2.Base de Clientes'!$E$5:$E$1004,Apoio!D170),0)</f>
        <v>0</v>
      </c>
      <c r="I170" s="156">
        <f t="shared" si="19"/>
        <v>0</v>
      </c>
      <c r="J170" s="157">
        <f>IFERROR(AVERAGEIFS('2.Base de Clientes'!$F$5:$F$1004,'2.Base de Clientes'!$C$5:$C$1004,Apoio!B170,'2.Base de Clientes'!$D$5:$D$1004,Apoio!C170,'2.Base de Clientes'!$E$5:$E$1004,Apoio!D170)+(ROW()/1000000),0)</f>
        <v>0</v>
      </c>
      <c r="K170" s="139"/>
      <c r="L170" s="139"/>
      <c r="M170" s="139"/>
      <c r="N170" s="136"/>
      <c r="O170" s="136"/>
      <c r="P170" s="136"/>
    </row>
    <row r="171" ht="12.75" customHeight="1">
      <c r="B171" s="136" t="str">
        <f>'1.Clusters'!$B$7</f>
        <v/>
      </c>
      <c r="C171" s="136" t="str">
        <f>'1.Clusters'!$E$7</f>
        <v/>
      </c>
      <c r="D171" s="136" t="str">
        <f>'1.Clusters'!$H$13</f>
        <v/>
      </c>
      <c r="E171" s="136" t="str">
        <f t="shared" si="17"/>
        <v>, , </v>
      </c>
      <c r="F171" s="136" t="str">
        <f t="shared" si="18"/>
        <v/>
      </c>
      <c r="G171" s="139">
        <f>IFERROR(AVERAGEIFS('2.Base de Clientes'!$Q$5:$Q$1004,'2.Base de Clientes'!$C$5:$C$1004,Apoio!B171,'2.Base de Clientes'!$D$5:$D$1004,Apoio!C171,'2.Base de Clientes'!$E$5:$E$1004,Apoio!D171)+(ROW()/1000000),0)</f>
        <v>0</v>
      </c>
      <c r="H171" s="139">
        <f>IFERROR(COUNTIFS('2.Base de Clientes'!$C$5:$C$1004,Apoio!B171,'2.Base de Clientes'!$D$5:$D$1004,Apoio!C171,'2.Base de Clientes'!$E$5:$E$1004,Apoio!D171),0)</f>
        <v>0</v>
      </c>
      <c r="I171" s="156">
        <f t="shared" si="19"/>
        <v>0</v>
      </c>
      <c r="J171" s="157">
        <f>IFERROR(AVERAGEIFS('2.Base de Clientes'!$F$5:$F$1004,'2.Base de Clientes'!$C$5:$C$1004,Apoio!B171,'2.Base de Clientes'!$D$5:$D$1004,Apoio!C171,'2.Base de Clientes'!$E$5:$E$1004,Apoio!D171)+(ROW()/1000000),0)</f>
        <v>0</v>
      </c>
      <c r="K171" s="139"/>
      <c r="L171" s="139"/>
      <c r="M171" s="139"/>
      <c r="N171" s="136"/>
      <c r="O171" s="136"/>
      <c r="P171" s="136"/>
    </row>
    <row r="172" ht="12.75" customHeight="1">
      <c r="B172" s="136" t="str">
        <f>'1.Clusters'!$B$7</f>
        <v/>
      </c>
      <c r="C172" s="136" t="str">
        <f>'1.Clusters'!$E$7</f>
        <v/>
      </c>
      <c r="D172" s="136" t="str">
        <f>'1.Clusters'!$H$14</f>
        <v/>
      </c>
      <c r="E172" s="136" t="str">
        <f t="shared" si="17"/>
        <v>, , </v>
      </c>
      <c r="F172" s="136" t="str">
        <f t="shared" si="18"/>
        <v/>
      </c>
      <c r="G172" s="139">
        <f>IFERROR(AVERAGEIFS('2.Base de Clientes'!$Q$5:$Q$1004,'2.Base de Clientes'!$C$5:$C$1004,Apoio!B172,'2.Base de Clientes'!$D$5:$D$1004,Apoio!C172,'2.Base de Clientes'!$E$5:$E$1004,Apoio!D172)+(ROW()/1000000),0)</f>
        <v>0</v>
      </c>
      <c r="H172" s="139">
        <f>IFERROR(COUNTIFS('2.Base de Clientes'!$C$5:$C$1004,Apoio!B172,'2.Base de Clientes'!$D$5:$D$1004,Apoio!C172,'2.Base de Clientes'!$E$5:$E$1004,Apoio!D172),0)</f>
        <v>0</v>
      </c>
      <c r="I172" s="156">
        <f t="shared" si="19"/>
        <v>0</v>
      </c>
      <c r="J172" s="157">
        <f>IFERROR(AVERAGEIFS('2.Base de Clientes'!$F$5:$F$1004,'2.Base de Clientes'!$C$5:$C$1004,Apoio!B172,'2.Base de Clientes'!$D$5:$D$1004,Apoio!C172,'2.Base de Clientes'!$E$5:$E$1004,Apoio!D172)+(ROW()/1000000),0)</f>
        <v>0</v>
      </c>
      <c r="K172" s="139"/>
      <c r="L172" s="139"/>
      <c r="M172" s="139"/>
      <c r="N172" s="136"/>
      <c r="O172" s="136"/>
      <c r="P172" s="136"/>
    </row>
    <row r="173" ht="12.75" customHeight="1">
      <c r="B173" s="136" t="str">
        <f>'1.Clusters'!$B$7</f>
        <v/>
      </c>
      <c r="C173" s="136" t="str">
        <f>'1.Clusters'!$E$7</f>
        <v/>
      </c>
      <c r="D173" s="136" t="str">
        <f>'1.Clusters'!$H$15</f>
        <v/>
      </c>
      <c r="E173" s="136" t="str">
        <f t="shared" si="17"/>
        <v>, , </v>
      </c>
      <c r="F173" s="136" t="str">
        <f t="shared" si="18"/>
        <v/>
      </c>
      <c r="G173" s="139">
        <f>IFERROR(AVERAGEIFS('2.Base de Clientes'!$Q$5:$Q$1004,'2.Base de Clientes'!$C$5:$C$1004,Apoio!B173,'2.Base de Clientes'!$D$5:$D$1004,Apoio!C173,'2.Base de Clientes'!$E$5:$E$1004,Apoio!D173)+(ROW()/1000000),0)</f>
        <v>0</v>
      </c>
      <c r="H173" s="139">
        <f>IFERROR(COUNTIFS('2.Base de Clientes'!$C$5:$C$1004,Apoio!B173,'2.Base de Clientes'!$D$5:$D$1004,Apoio!C173,'2.Base de Clientes'!$E$5:$E$1004,Apoio!D173),0)</f>
        <v>0</v>
      </c>
      <c r="I173" s="156">
        <f t="shared" si="19"/>
        <v>0</v>
      </c>
      <c r="J173" s="157">
        <f>IFERROR(AVERAGEIFS('2.Base de Clientes'!$F$5:$F$1004,'2.Base de Clientes'!$C$5:$C$1004,Apoio!B173,'2.Base de Clientes'!$D$5:$D$1004,Apoio!C173,'2.Base de Clientes'!$E$5:$E$1004,Apoio!D173)+(ROW()/1000000),0)</f>
        <v>0</v>
      </c>
      <c r="K173" s="139"/>
      <c r="L173" s="139"/>
      <c r="M173" s="139"/>
      <c r="N173" s="136"/>
      <c r="O173" s="136"/>
      <c r="P173" s="136"/>
    </row>
    <row r="174" ht="12.75" customHeight="1">
      <c r="B174" s="136" t="str">
        <f>'1.Clusters'!$B$7</f>
        <v/>
      </c>
      <c r="C174" s="136" t="str">
        <f>'1.Clusters'!$E$8</f>
        <v/>
      </c>
      <c r="D174" s="136" t="str">
        <f>'1.Clusters'!$H$6</f>
        <v/>
      </c>
      <c r="E174" s="136" t="str">
        <f t="shared" si="17"/>
        <v>, , </v>
      </c>
      <c r="F174" s="136" t="str">
        <f t="shared" si="18"/>
        <v/>
      </c>
      <c r="G174" s="139">
        <f>IFERROR(AVERAGEIFS('2.Base de Clientes'!$Q$5:$Q$1004,'2.Base de Clientes'!$C$5:$C$1004,Apoio!B174,'2.Base de Clientes'!$D$5:$D$1004,Apoio!C174,'2.Base de Clientes'!$E$5:$E$1004,Apoio!D174)+(ROW()/1000000),0)</f>
        <v>0</v>
      </c>
      <c r="H174" s="139">
        <f>IFERROR(COUNTIFS('2.Base de Clientes'!$C$5:$C$1004,Apoio!B174,'2.Base de Clientes'!$D$5:$D$1004,Apoio!C174,'2.Base de Clientes'!$E$5:$E$1004,Apoio!D174),0)</f>
        <v>0</v>
      </c>
      <c r="I174" s="156">
        <f t="shared" si="19"/>
        <v>0</v>
      </c>
      <c r="J174" s="157">
        <f>IFERROR(AVERAGEIFS('2.Base de Clientes'!$F$5:$F$1004,'2.Base de Clientes'!$C$5:$C$1004,Apoio!B174,'2.Base de Clientes'!$D$5:$D$1004,Apoio!C174,'2.Base de Clientes'!$E$5:$E$1004,Apoio!D174)+(ROW()/1000000),0)</f>
        <v>0</v>
      </c>
      <c r="K174" s="139"/>
      <c r="L174" s="139"/>
      <c r="M174" s="139"/>
      <c r="N174" s="136"/>
      <c r="O174" s="136"/>
      <c r="P174" s="136"/>
    </row>
    <row r="175" ht="12.75" customHeight="1">
      <c r="B175" s="136" t="str">
        <f>'1.Clusters'!$B$7</f>
        <v/>
      </c>
      <c r="C175" s="136" t="str">
        <f>'1.Clusters'!$E$8</f>
        <v/>
      </c>
      <c r="D175" s="136" t="str">
        <f>'1.Clusters'!$H$7</f>
        <v/>
      </c>
      <c r="E175" s="136" t="str">
        <f t="shared" si="17"/>
        <v>, , </v>
      </c>
      <c r="F175" s="136" t="str">
        <f t="shared" si="18"/>
        <v/>
      </c>
      <c r="G175" s="139">
        <f>IFERROR(AVERAGEIFS('2.Base de Clientes'!$Q$5:$Q$1004,'2.Base de Clientes'!$C$5:$C$1004,Apoio!B175,'2.Base de Clientes'!$D$5:$D$1004,Apoio!C175,'2.Base de Clientes'!$E$5:$E$1004,Apoio!D175)+(ROW()/1000000),0)</f>
        <v>0</v>
      </c>
      <c r="H175" s="139">
        <f>IFERROR(COUNTIFS('2.Base de Clientes'!$C$5:$C$1004,Apoio!B175,'2.Base de Clientes'!$D$5:$D$1004,Apoio!C175,'2.Base de Clientes'!$E$5:$E$1004,Apoio!D175),0)</f>
        <v>0</v>
      </c>
      <c r="I175" s="156">
        <f t="shared" si="19"/>
        <v>0</v>
      </c>
      <c r="J175" s="157">
        <f>IFERROR(AVERAGEIFS('2.Base de Clientes'!$F$5:$F$1004,'2.Base de Clientes'!$C$5:$C$1004,Apoio!B175,'2.Base de Clientes'!$D$5:$D$1004,Apoio!C175,'2.Base de Clientes'!$E$5:$E$1004,Apoio!D175)+(ROW()/1000000),0)</f>
        <v>0</v>
      </c>
      <c r="K175" s="139"/>
      <c r="L175" s="139"/>
      <c r="M175" s="139"/>
      <c r="N175" s="136"/>
      <c r="O175" s="136"/>
      <c r="P175" s="136"/>
    </row>
    <row r="176" ht="12.75" customHeight="1">
      <c r="B176" s="136" t="str">
        <f>'1.Clusters'!$B$7</f>
        <v/>
      </c>
      <c r="C176" s="136" t="str">
        <f>'1.Clusters'!$E$8</f>
        <v/>
      </c>
      <c r="D176" s="136" t="str">
        <f>'1.Clusters'!$H$8</f>
        <v/>
      </c>
      <c r="E176" s="136" t="str">
        <f t="shared" si="17"/>
        <v>, , </v>
      </c>
      <c r="F176" s="136" t="str">
        <f t="shared" si="18"/>
        <v/>
      </c>
      <c r="G176" s="139">
        <f>IFERROR(AVERAGEIFS('2.Base de Clientes'!$Q$5:$Q$1004,'2.Base de Clientes'!$C$5:$C$1004,Apoio!B176,'2.Base de Clientes'!$D$5:$D$1004,Apoio!C176,'2.Base de Clientes'!$E$5:$E$1004,Apoio!D176)+(ROW()/1000000),0)</f>
        <v>0</v>
      </c>
      <c r="H176" s="139">
        <f>IFERROR(COUNTIFS('2.Base de Clientes'!$C$5:$C$1004,Apoio!B176,'2.Base de Clientes'!$D$5:$D$1004,Apoio!C176,'2.Base de Clientes'!$E$5:$E$1004,Apoio!D176),0)</f>
        <v>0</v>
      </c>
      <c r="I176" s="156">
        <f t="shared" si="19"/>
        <v>0</v>
      </c>
      <c r="J176" s="157">
        <f>IFERROR(AVERAGEIFS('2.Base de Clientes'!$F$5:$F$1004,'2.Base de Clientes'!$C$5:$C$1004,Apoio!B176,'2.Base de Clientes'!$D$5:$D$1004,Apoio!C176,'2.Base de Clientes'!$E$5:$E$1004,Apoio!D176)+(ROW()/1000000),0)</f>
        <v>0</v>
      </c>
      <c r="K176" s="139"/>
      <c r="L176" s="139"/>
      <c r="M176" s="139"/>
      <c r="N176" s="136"/>
      <c r="O176" s="136"/>
      <c r="P176" s="136"/>
    </row>
    <row r="177" ht="12.75" customHeight="1">
      <c r="B177" s="136" t="str">
        <f>'1.Clusters'!$B$7</f>
        <v/>
      </c>
      <c r="C177" s="136" t="str">
        <f>'1.Clusters'!$E$8</f>
        <v/>
      </c>
      <c r="D177" s="136" t="str">
        <f>'1.Clusters'!$H$9</f>
        <v/>
      </c>
      <c r="E177" s="136" t="str">
        <f t="shared" si="17"/>
        <v>, , </v>
      </c>
      <c r="F177" s="136" t="str">
        <f t="shared" si="18"/>
        <v/>
      </c>
      <c r="G177" s="139">
        <f>IFERROR(AVERAGEIFS('2.Base de Clientes'!$Q$5:$Q$1004,'2.Base de Clientes'!$C$5:$C$1004,Apoio!B177,'2.Base de Clientes'!$D$5:$D$1004,Apoio!C177,'2.Base de Clientes'!$E$5:$E$1004,Apoio!D177)+(ROW()/1000000),0)</f>
        <v>0</v>
      </c>
      <c r="H177" s="139">
        <f>IFERROR(COUNTIFS('2.Base de Clientes'!$C$5:$C$1004,Apoio!B177,'2.Base de Clientes'!$D$5:$D$1004,Apoio!C177,'2.Base de Clientes'!$E$5:$E$1004,Apoio!D177),0)</f>
        <v>0</v>
      </c>
      <c r="I177" s="156">
        <f t="shared" si="19"/>
        <v>0</v>
      </c>
      <c r="J177" s="157">
        <f>IFERROR(AVERAGEIFS('2.Base de Clientes'!$F$5:$F$1004,'2.Base de Clientes'!$C$5:$C$1004,Apoio!B177,'2.Base de Clientes'!$D$5:$D$1004,Apoio!C177,'2.Base de Clientes'!$E$5:$E$1004,Apoio!D177)+(ROW()/1000000),0)</f>
        <v>0</v>
      </c>
      <c r="K177" s="139"/>
      <c r="L177" s="139"/>
      <c r="M177" s="139"/>
      <c r="N177" s="136"/>
      <c r="O177" s="136"/>
      <c r="P177" s="136"/>
    </row>
    <row r="178" ht="12.75" customHeight="1">
      <c r="B178" s="136" t="str">
        <f>'1.Clusters'!$B$7</f>
        <v/>
      </c>
      <c r="C178" s="136" t="str">
        <f>'1.Clusters'!$E$8</f>
        <v/>
      </c>
      <c r="D178" s="136" t="str">
        <f>'1.Clusters'!$H$10</f>
        <v/>
      </c>
      <c r="E178" s="136" t="str">
        <f t="shared" si="17"/>
        <v>, , </v>
      </c>
      <c r="F178" s="136" t="str">
        <f t="shared" si="18"/>
        <v/>
      </c>
      <c r="G178" s="139">
        <f>IFERROR(AVERAGEIFS('2.Base de Clientes'!$Q$5:$Q$1004,'2.Base de Clientes'!$C$5:$C$1004,Apoio!B178,'2.Base de Clientes'!$D$5:$D$1004,Apoio!C178,'2.Base de Clientes'!$E$5:$E$1004,Apoio!D178)+(ROW()/1000000),0)</f>
        <v>0</v>
      </c>
      <c r="H178" s="139">
        <f>IFERROR(COUNTIFS('2.Base de Clientes'!$C$5:$C$1004,Apoio!B178,'2.Base de Clientes'!$D$5:$D$1004,Apoio!C178,'2.Base de Clientes'!$E$5:$E$1004,Apoio!D178),0)</f>
        <v>0</v>
      </c>
      <c r="I178" s="156">
        <f t="shared" si="19"/>
        <v>0</v>
      </c>
      <c r="J178" s="157">
        <f>IFERROR(AVERAGEIFS('2.Base de Clientes'!$F$5:$F$1004,'2.Base de Clientes'!$C$5:$C$1004,Apoio!B178,'2.Base de Clientes'!$D$5:$D$1004,Apoio!C178,'2.Base de Clientes'!$E$5:$E$1004,Apoio!D178)+(ROW()/1000000),0)</f>
        <v>0</v>
      </c>
      <c r="K178" s="139"/>
      <c r="L178" s="139"/>
      <c r="M178" s="139"/>
      <c r="N178" s="136"/>
      <c r="O178" s="136"/>
      <c r="P178" s="136"/>
    </row>
    <row r="179" ht="12.75" customHeight="1">
      <c r="B179" s="136" t="str">
        <f>'1.Clusters'!$B$7</f>
        <v/>
      </c>
      <c r="C179" s="136" t="str">
        <f>'1.Clusters'!$E$8</f>
        <v/>
      </c>
      <c r="D179" s="136" t="str">
        <f>'1.Clusters'!$H$11</f>
        <v/>
      </c>
      <c r="E179" s="136" t="str">
        <f t="shared" si="17"/>
        <v>, , </v>
      </c>
      <c r="F179" s="136" t="str">
        <f t="shared" si="18"/>
        <v/>
      </c>
      <c r="G179" s="139">
        <f>IFERROR(AVERAGEIFS('2.Base de Clientes'!$Q$5:$Q$1004,'2.Base de Clientes'!$C$5:$C$1004,Apoio!B179,'2.Base de Clientes'!$D$5:$D$1004,Apoio!C179,'2.Base de Clientes'!$E$5:$E$1004,Apoio!D179)+(ROW()/1000000),0)</f>
        <v>0</v>
      </c>
      <c r="H179" s="139">
        <f>IFERROR(COUNTIFS('2.Base de Clientes'!$C$5:$C$1004,Apoio!B179,'2.Base de Clientes'!$D$5:$D$1004,Apoio!C179,'2.Base de Clientes'!$E$5:$E$1004,Apoio!D179),0)</f>
        <v>0</v>
      </c>
      <c r="I179" s="156">
        <f t="shared" si="19"/>
        <v>0</v>
      </c>
      <c r="J179" s="157">
        <f>IFERROR(AVERAGEIFS('2.Base de Clientes'!$F$5:$F$1004,'2.Base de Clientes'!$C$5:$C$1004,Apoio!B179,'2.Base de Clientes'!$D$5:$D$1004,Apoio!C179,'2.Base de Clientes'!$E$5:$E$1004,Apoio!D179)+(ROW()/1000000),0)</f>
        <v>0</v>
      </c>
      <c r="K179" s="21"/>
      <c r="L179" s="21"/>
      <c r="M179" s="21"/>
    </row>
    <row r="180" ht="12.75" customHeight="1">
      <c r="B180" s="136" t="str">
        <f>'1.Clusters'!$B$7</f>
        <v/>
      </c>
      <c r="C180" s="136" t="str">
        <f>'1.Clusters'!$E$8</f>
        <v/>
      </c>
      <c r="D180" s="136" t="str">
        <f>'1.Clusters'!$H$12</f>
        <v/>
      </c>
      <c r="E180" s="136" t="str">
        <f t="shared" si="17"/>
        <v>, , </v>
      </c>
      <c r="F180" s="136" t="str">
        <f t="shared" si="18"/>
        <v/>
      </c>
      <c r="G180" s="139">
        <f>IFERROR(AVERAGEIFS('2.Base de Clientes'!$Q$5:$Q$1004,'2.Base de Clientes'!$C$5:$C$1004,Apoio!B180,'2.Base de Clientes'!$D$5:$D$1004,Apoio!C180,'2.Base de Clientes'!$E$5:$E$1004,Apoio!D180)+(ROW()/1000000),0)</f>
        <v>0</v>
      </c>
      <c r="H180" s="139">
        <f>IFERROR(COUNTIFS('2.Base de Clientes'!$C$5:$C$1004,Apoio!B180,'2.Base de Clientes'!$D$5:$D$1004,Apoio!C180,'2.Base de Clientes'!$E$5:$E$1004,Apoio!D180),0)</f>
        <v>0</v>
      </c>
      <c r="I180" s="156">
        <f t="shared" si="19"/>
        <v>0</v>
      </c>
      <c r="J180" s="157">
        <f>IFERROR(AVERAGEIFS('2.Base de Clientes'!$F$5:$F$1004,'2.Base de Clientes'!$C$5:$C$1004,Apoio!B180,'2.Base de Clientes'!$D$5:$D$1004,Apoio!C180,'2.Base de Clientes'!$E$5:$E$1004,Apoio!D180)+(ROW()/1000000),0)</f>
        <v>0</v>
      </c>
      <c r="K180" s="21"/>
      <c r="L180" s="21"/>
      <c r="M180" s="21"/>
    </row>
    <row r="181" ht="12.75" customHeight="1">
      <c r="B181" s="136" t="str">
        <f>'1.Clusters'!$B$7</f>
        <v/>
      </c>
      <c r="C181" s="136" t="str">
        <f>'1.Clusters'!$E$8</f>
        <v/>
      </c>
      <c r="D181" s="136" t="str">
        <f>'1.Clusters'!$H$13</f>
        <v/>
      </c>
      <c r="E181" s="136" t="str">
        <f t="shared" si="17"/>
        <v>, , </v>
      </c>
      <c r="F181" s="136" t="str">
        <f t="shared" si="18"/>
        <v/>
      </c>
      <c r="G181" s="139">
        <f>IFERROR(AVERAGEIFS('2.Base de Clientes'!$Q$5:$Q$1004,'2.Base de Clientes'!$C$5:$C$1004,Apoio!B181,'2.Base de Clientes'!$D$5:$D$1004,Apoio!C181,'2.Base de Clientes'!$E$5:$E$1004,Apoio!D181)+(ROW()/1000000),0)</f>
        <v>0</v>
      </c>
      <c r="H181" s="139">
        <f>IFERROR(COUNTIFS('2.Base de Clientes'!$C$5:$C$1004,Apoio!B181,'2.Base de Clientes'!$D$5:$D$1004,Apoio!C181,'2.Base de Clientes'!$E$5:$E$1004,Apoio!D181),0)</f>
        <v>0</v>
      </c>
      <c r="I181" s="156">
        <f t="shared" si="19"/>
        <v>0</v>
      </c>
      <c r="J181" s="157">
        <f>IFERROR(AVERAGEIFS('2.Base de Clientes'!$F$5:$F$1004,'2.Base de Clientes'!$C$5:$C$1004,Apoio!B181,'2.Base de Clientes'!$D$5:$D$1004,Apoio!C181,'2.Base de Clientes'!$E$5:$E$1004,Apoio!D181)+(ROW()/1000000),0)</f>
        <v>0</v>
      </c>
      <c r="K181" s="21"/>
      <c r="L181" s="21"/>
      <c r="M181" s="21"/>
    </row>
    <row r="182" ht="12.75" customHeight="1">
      <c r="B182" s="136" t="str">
        <f>'1.Clusters'!$B$7</f>
        <v/>
      </c>
      <c r="C182" s="136" t="str">
        <f>'1.Clusters'!$E$8</f>
        <v/>
      </c>
      <c r="D182" s="136" t="str">
        <f>'1.Clusters'!$H$14</f>
        <v/>
      </c>
      <c r="E182" s="136" t="str">
        <f t="shared" si="17"/>
        <v>, , </v>
      </c>
      <c r="F182" s="136" t="str">
        <f t="shared" si="18"/>
        <v/>
      </c>
      <c r="G182" s="139">
        <f>IFERROR(AVERAGEIFS('2.Base de Clientes'!$Q$5:$Q$1004,'2.Base de Clientes'!$C$5:$C$1004,Apoio!B182,'2.Base de Clientes'!$D$5:$D$1004,Apoio!C182,'2.Base de Clientes'!$E$5:$E$1004,Apoio!D182)+(ROW()/1000000),0)</f>
        <v>0</v>
      </c>
      <c r="H182" s="139">
        <f>IFERROR(COUNTIFS('2.Base de Clientes'!$C$5:$C$1004,Apoio!B182,'2.Base de Clientes'!$D$5:$D$1004,Apoio!C182,'2.Base de Clientes'!$E$5:$E$1004,Apoio!D182),0)</f>
        <v>0</v>
      </c>
      <c r="I182" s="156">
        <f t="shared" si="19"/>
        <v>0</v>
      </c>
      <c r="J182" s="157">
        <f>IFERROR(AVERAGEIFS('2.Base de Clientes'!$F$5:$F$1004,'2.Base de Clientes'!$C$5:$C$1004,Apoio!B182,'2.Base de Clientes'!$D$5:$D$1004,Apoio!C182,'2.Base de Clientes'!$E$5:$E$1004,Apoio!D182)+(ROW()/1000000),0)</f>
        <v>0</v>
      </c>
      <c r="K182" s="21"/>
      <c r="L182" s="21"/>
      <c r="M182" s="21"/>
    </row>
    <row r="183" ht="12.75" customHeight="1">
      <c r="B183" s="136" t="str">
        <f>'1.Clusters'!$B$7</f>
        <v/>
      </c>
      <c r="C183" s="136" t="str">
        <f>'1.Clusters'!$E$8</f>
        <v/>
      </c>
      <c r="D183" s="136" t="str">
        <f>'1.Clusters'!$H$15</f>
        <v/>
      </c>
      <c r="E183" s="136" t="str">
        <f t="shared" si="17"/>
        <v>, , </v>
      </c>
      <c r="F183" s="136" t="str">
        <f t="shared" si="18"/>
        <v/>
      </c>
      <c r="G183" s="139">
        <f>IFERROR(AVERAGEIFS('2.Base de Clientes'!$Q$5:$Q$1004,'2.Base de Clientes'!$C$5:$C$1004,Apoio!B183,'2.Base de Clientes'!$D$5:$D$1004,Apoio!C183,'2.Base de Clientes'!$E$5:$E$1004,Apoio!D183)+(ROW()/1000000),0)</f>
        <v>0</v>
      </c>
      <c r="H183" s="139">
        <f>IFERROR(COUNTIFS('2.Base de Clientes'!$C$5:$C$1004,Apoio!B183,'2.Base de Clientes'!$D$5:$D$1004,Apoio!C183,'2.Base de Clientes'!$E$5:$E$1004,Apoio!D183),0)</f>
        <v>0</v>
      </c>
      <c r="I183" s="156">
        <f t="shared" si="19"/>
        <v>0</v>
      </c>
      <c r="J183" s="157">
        <f>IFERROR(AVERAGEIFS('2.Base de Clientes'!$F$5:$F$1004,'2.Base de Clientes'!$C$5:$C$1004,Apoio!B183,'2.Base de Clientes'!$D$5:$D$1004,Apoio!C183,'2.Base de Clientes'!$E$5:$E$1004,Apoio!D183)+(ROW()/1000000),0)</f>
        <v>0</v>
      </c>
      <c r="K183" s="21"/>
      <c r="L183" s="21"/>
      <c r="M183" s="21"/>
    </row>
    <row r="184" ht="12.75" customHeight="1">
      <c r="B184" s="136" t="str">
        <f>'1.Clusters'!$B$7</f>
        <v/>
      </c>
      <c r="C184" s="136" t="str">
        <f>'1.Clusters'!$E$9</f>
        <v/>
      </c>
      <c r="D184" s="136" t="str">
        <f>'1.Clusters'!$H$6</f>
        <v/>
      </c>
      <c r="E184" s="136" t="str">
        <f t="shared" si="17"/>
        <v>, , </v>
      </c>
      <c r="F184" s="136" t="str">
        <f t="shared" si="18"/>
        <v/>
      </c>
      <c r="G184" s="139">
        <f>IFERROR(AVERAGEIFS('2.Base de Clientes'!$Q$5:$Q$1004,'2.Base de Clientes'!$C$5:$C$1004,Apoio!B184,'2.Base de Clientes'!$D$5:$D$1004,Apoio!C184,'2.Base de Clientes'!$E$5:$E$1004,Apoio!D184)+(ROW()/1000000),0)</f>
        <v>0</v>
      </c>
      <c r="H184" s="139">
        <f>IFERROR(COUNTIFS('2.Base de Clientes'!$C$5:$C$1004,Apoio!B184,'2.Base de Clientes'!$D$5:$D$1004,Apoio!C184,'2.Base de Clientes'!$E$5:$E$1004,Apoio!D184),0)</f>
        <v>0</v>
      </c>
      <c r="I184" s="156">
        <f t="shared" si="19"/>
        <v>0</v>
      </c>
      <c r="J184" s="157">
        <f>IFERROR(AVERAGEIFS('2.Base de Clientes'!$F$5:$F$1004,'2.Base de Clientes'!$C$5:$C$1004,Apoio!B184,'2.Base de Clientes'!$D$5:$D$1004,Apoio!C184,'2.Base de Clientes'!$E$5:$E$1004,Apoio!D184)+(ROW()/1000000),0)</f>
        <v>0</v>
      </c>
      <c r="K184" s="21"/>
      <c r="L184" s="21"/>
      <c r="M184" s="21"/>
    </row>
    <row r="185" ht="12.75" customHeight="1">
      <c r="B185" s="136" t="str">
        <f>'1.Clusters'!$B$7</f>
        <v/>
      </c>
      <c r="C185" s="136" t="str">
        <f>'1.Clusters'!$E$9</f>
        <v/>
      </c>
      <c r="D185" s="136" t="str">
        <f>'1.Clusters'!$H$7</f>
        <v/>
      </c>
      <c r="E185" s="136" t="str">
        <f t="shared" si="17"/>
        <v>, , </v>
      </c>
      <c r="F185" s="136" t="str">
        <f t="shared" si="18"/>
        <v/>
      </c>
      <c r="G185" s="139">
        <f>IFERROR(AVERAGEIFS('2.Base de Clientes'!$Q$5:$Q$1004,'2.Base de Clientes'!$C$5:$C$1004,Apoio!B185,'2.Base de Clientes'!$D$5:$D$1004,Apoio!C185,'2.Base de Clientes'!$E$5:$E$1004,Apoio!D185)+(ROW()/1000000),0)</f>
        <v>0</v>
      </c>
      <c r="H185" s="139">
        <f>IFERROR(COUNTIFS('2.Base de Clientes'!$C$5:$C$1004,Apoio!B185,'2.Base de Clientes'!$D$5:$D$1004,Apoio!C185,'2.Base de Clientes'!$E$5:$E$1004,Apoio!D185),0)</f>
        <v>0</v>
      </c>
      <c r="I185" s="156">
        <f t="shared" si="19"/>
        <v>0</v>
      </c>
      <c r="J185" s="157">
        <f>IFERROR(AVERAGEIFS('2.Base de Clientes'!$F$5:$F$1004,'2.Base de Clientes'!$C$5:$C$1004,Apoio!B185,'2.Base de Clientes'!$D$5:$D$1004,Apoio!C185,'2.Base de Clientes'!$E$5:$E$1004,Apoio!D185)+(ROW()/1000000),0)</f>
        <v>0</v>
      </c>
      <c r="K185" s="21"/>
      <c r="L185" s="21"/>
      <c r="M185" s="21"/>
    </row>
    <row r="186" ht="12.75" customHeight="1">
      <c r="B186" s="136" t="str">
        <f>'1.Clusters'!$B$7</f>
        <v/>
      </c>
      <c r="C186" s="136" t="str">
        <f>'1.Clusters'!$E$9</f>
        <v/>
      </c>
      <c r="D186" s="136" t="str">
        <f>'1.Clusters'!$H$8</f>
        <v/>
      </c>
      <c r="E186" s="136" t="str">
        <f t="shared" si="17"/>
        <v>, , </v>
      </c>
      <c r="F186" s="136" t="str">
        <f t="shared" si="18"/>
        <v/>
      </c>
      <c r="G186" s="139">
        <f>IFERROR(AVERAGEIFS('2.Base de Clientes'!$Q$5:$Q$1004,'2.Base de Clientes'!$C$5:$C$1004,Apoio!B186,'2.Base de Clientes'!$D$5:$D$1004,Apoio!C186,'2.Base de Clientes'!$E$5:$E$1004,Apoio!D186)+(ROW()/1000000),0)</f>
        <v>0</v>
      </c>
      <c r="H186" s="139">
        <f>IFERROR(COUNTIFS('2.Base de Clientes'!$C$5:$C$1004,Apoio!B186,'2.Base de Clientes'!$D$5:$D$1004,Apoio!C186,'2.Base de Clientes'!$E$5:$E$1004,Apoio!D186),0)</f>
        <v>0</v>
      </c>
      <c r="I186" s="156">
        <f t="shared" si="19"/>
        <v>0</v>
      </c>
      <c r="J186" s="157">
        <f>IFERROR(AVERAGEIFS('2.Base de Clientes'!$F$5:$F$1004,'2.Base de Clientes'!$C$5:$C$1004,Apoio!B186,'2.Base de Clientes'!$D$5:$D$1004,Apoio!C186,'2.Base de Clientes'!$E$5:$E$1004,Apoio!D186)+(ROW()/1000000),0)</f>
        <v>0</v>
      </c>
      <c r="K186" s="21"/>
      <c r="L186" s="21"/>
      <c r="M186" s="21"/>
    </row>
    <row r="187" ht="12.75" customHeight="1">
      <c r="B187" s="136" t="str">
        <f>'1.Clusters'!$B$7</f>
        <v/>
      </c>
      <c r="C187" s="136" t="str">
        <f>'1.Clusters'!$E$9</f>
        <v/>
      </c>
      <c r="D187" s="136" t="str">
        <f>'1.Clusters'!$H$9</f>
        <v/>
      </c>
      <c r="E187" s="136" t="str">
        <f t="shared" si="17"/>
        <v>, , </v>
      </c>
      <c r="F187" s="136" t="str">
        <f t="shared" si="18"/>
        <v/>
      </c>
      <c r="G187" s="139">
        <f>IFERROR(AVERAGEIFS('2.Base de Clientes'!$Q$5:$Q$1004,'2.Base de Clientes'!$C$5:$C$1004,Apoio!B187,'2.Base de Clientes'!$D$5:$D$1004,Apoio!C187,'2.Base de Clientes'!$E$5:$E$1004,Apoio!D187)+(ROW()/1000000),0)</f>
        <v>0</v>
      </c>
      <c r="H187" s="139">
        <f>IFERROR(COUNTIFS('2.Base de Clientes'!$C$5:$C$1004,Apoio!B187,'2.Base de Clientes'!$D$5:$D$1004,Apoio!C187,'2.Base de Clientes'!$E$5:$E$1004,Apoio!D187),0)</f>
        <v>0</v>
      </c>
      <c r="I187" s="156">
        <f t="shared" si="19"/>
        <v>0</v>
      </c>
      <c r="J187" s="157">
        <f>IFERROR(AVERAGEIFS('2.Base de Clientes'!$F$5:$F$1004,'2.Base de Clientes'!$C$5:$C$1004,Apoio!B187,'2.Base de Clientes'!$D$5:$D$1004,Apoio!C187,'2.Base de Clientes'!$E$5:$E$1004,Apoio!D187)+(ROW()/1000000),0)</f>
        <v>0</v>
      </c>
      <c r="K187" s="21"/>
      <c r="L187" s="21"/>
      <c r="M187" s="21"/>
    </row>
    <row r="188" ht="12.75" customHeight="1">
      <c r="B188" s="136" t="str">
        <f>'1.Clusters'!$B$7</f>
        <v/>
      </c>
      <c r="C188" s="136" t="str">
        <f>'1.Clusters'!$E$9</f>
        <v/>
      </c>
      <c r="D188" s="136" t="str">
        <f>'1.Clusters'!$H$10</f>
        <v/>
      </c>
      <c r="E188" s="136" t="str">
        <f t="shared" si="17"/>
        <v>, , </v>
      </c>
      <c r="F188" s="136" t="str">
        <f t="shared" si="18"/>
        <v/>
      </c>
      <c r="G188" s="139">
        <f>IFERROR(AVERAGEIFS('2.Base de Clientes'!$Q$5:$Q$1004,'2.Base de Clientes'!$C$5:$C$1004,Apoio!B188,'2.Base de Clientes'!$D$5:$D$1004,Apoio!C188,'2.Base de Clientes'!$E$5:$E$1004,Apoio!D188)+(ROW()/1000000),0)</f>
        <v>0</v>
      </c>
      <c r="H188" s="139">
        <f>IFERROR(COUNTIFS('2.Base de Clientes'!$C$5:$C$1004,Apoio!B188,'2.Base de Clientes'!$D$5:$D$1004,Apoio!C188,'2.Base de Clientes'!$E$5:$E$1004,Apoio!D188),0)</f>
        <v>0</v>
      </c>
      <c r="I188" s="156">
        <f t="shared" si="19"/>
        <v>0</v>
      </c>
      <c r="J188" s="157">
        <f>IFERROR(AVERAGEIFS('2.Base de Clientes'!$F$5:$F$1004,'2.Base de Clientes'!$C$5:$C$1004,Apoio!B188,'2.Base de Clientes'!$D$5:$D$1004,Apoio!C188,'2.Base de Clientes'!$E$5:$E$1004,Apoio!D188)+(ROW()/1000000),0)</f>
        <v>0</v>
      </c>
      <c r="K188" s="21"/>
      <c r="L188" s="21"/>
      <c r="M188" s="21"/>
    </row>
    <row r="189" ht="12.75" customHeight="1">
      <c r="B189" s="136" t="str">
        <f>'1.Clusters'!$B$7</f>
        <v/>
      </c>
      <c r="C189" s="136" t="str">
        <f>'1.Clusters'!$E$9</f>
        <v/>
      </c>
      <c r="D189" s="136" t="str">
        <f>'1.Clusters'!$H$11</f>
        <v/>
      </c>
      <c r="E189" s="136" t="str">
        <f t="shared" si="17"/>
        <v>, , </v>
      </c>
      <c r="F189" s="136" t="str">
        <f t="shared" si="18"/>
        <v/>
      </c>
      <c r="G189" s="139">
        <f>IFERROR(AVERAGEIFS('2.Base de Clientes'!$Q$5:$Q$1004,'2.Base de Clientes'!$C$5:$C$1004,Apoio!B189,'2.Base de Clientes'!$D$5:$D$1004,Apoio!C189,'2.Base de Clientes'!$E$5:$E$1004,Apoio!D189)+(ROW()/1000000),0)</f>
        <v>0</v>
      </c>
      <c r="H189" s="139">
        <f>IFERROR(COUNTIFS('2.Base de Clientes'!$C$5:$C$1004,Apoio!B189,'2.Base de Clientes'!$D$5:$D$1004,Apoio!C189,'2.Base de Clientes'!$E$5:$E$1004,Apoio!D189),0)</f>
        <v>0</v>
      </c>
      <c r="I189" s="156">
        <f t="shared" si="19"/>
        <v>0</v>
      </c>
      <c r="J189" s="157">
        <f>IFERROR(AVERAGEIFS('2.Base de Clientes'!$F$5:$F$1004,'2.Base de Clientes'!$C$5:$C$1004,Apoio!B189,'2.Base de Clientes'!$D$5:$D$1004,Apoio!C189,'2.Base de Clientes'!$E$5:$E$1004,Apoio!D189)+(ROW()/1000000),0)</f>
        <v>0</v>
      </c>
      <c r="K189" s="21"/>
      <c r="L189" s="21"/>
      <c r="M189" s="21"/>
    </row>
    <row r="190" ht="12.75" customHeight="1">
      <c r="B190" s="136" t="str">
        <f>'1.Clusters'!$B$7</f>
        <v/>
      </c>
      <c r="C190" s="136" t="str">
        <f>'1.Clusters'!$E$9</f>
        <v/>
      </c>
      <c r="D190" s="136" t="str">
        <f>'1.Clusters'!$H$12</f>
        <v/>
      </c>
      <c r="E190" s="136" t="str">
        <f t="shared" si="17"/>
        <v>, , </v>
      </c>
      <c r="F190" s="136" t="str">
        <f t="shared" si="18"/>
        <v/>
      </c>
      <c r="G190" s="139">
        <f>IFERROR(AVERAGEIFS('2.Base de Clientes'!$Q$5:$Q$1004,'2.Base de Clientes'!$C$5:$C$1004,Apoio!B190,'2.Base de Clientes'!$D$5:$D$1004,Apoio!C190,'2.Base de Clientes'!$E$5:$E$1004,Apoio!D190)+(ROW()/1000000),0)</f>
        <v>0</v>
      </c>
      <c r="H190" s="139">
        <f>IFERROR(COUNTIFS('2.Base de Clientes'!$C$5:$C$1004,Apoio!B190,'2.Base de Clientes'!$D$5:$D$1004,Apoio!C190,'2.Base de Clientes'!$E$5:$E$1004,Apoio!D190),0)</f>
        <v>0</v>
      </c>
      <c r="I190" s="156">
        <f t="shared" si="19"/>
        <v>0</v>
      </c>
      <c r="J190" s="157">
        <f>IFERROR(AVERAGEIFS('2.Base de Clientes'!$F$5:$F$1004,'2.Base de Clientes'!$C$5:$C$1004,Apoio!B190,'2.Base de Clientes'!$D$5:$D$1004,Apoio!C190,'2.Base de Clientes'!$E$5:$E$1004,Apoio!D190)+(ROW()/1000000),0)</f>
        <v>0</v>
      </c>
      <c r="K190" s="21"/>
      <c r="L190" s="21"/>
      <c r="M190" s="21"/>
    </row>
    <row r="191" ht="12.75" customHeight="1">
      <c r="B191" s="136" t="str">
        <f>'1.Clusters'!$B$7</f>
        <v/>
      </c>
      <c r="C191" s="136" t="str">
        <f>'1.Clusters'!$E$9</f>
        <v/>
      </c>
      <c r="D191" s="136" t="str">
        <f>'1.Clusters'!$H$13</f>
        <v/>
      </c>
      <c r="E191" s="136" t="str">
        <f t="shared" si="17"/>
        <v>, , </v>
      </c>
      <c r="F191" s="136" t="str">
        <f t="shared" si="18"/>
        <v/>
      </c>
      <c r="G191" s="139">
        <f>IFERROR(AVERAGEIFS('2.Base de Clientes'!$Q$5:$Q$1004,'2.Base de Clientes'!$C$5:$C$1004,Apoio!B191,'2.Base de Clientes'!$D$5:$D$1004,Apoio!C191,'2.Base de Clientes'!$E$5:$E$1004,Apoio!D191)+(ROW()/1000000),0)</f>
        <v>0</v>
      </c>
      <c r="H191" s="139">
        <f>IFERROR(COUNTIFS('2.Base de Clientes'!$C$5:$C$1004,Apoio!B191,'2.Base de Clientes'!$D$5:$D$1004,Apoio!C191,'2.Base de Clientes'!$E$5:$E$1004,Apoio!D191),0)</f>
        <v>0</v>
      </c>
      <c r="I191" s="156">
        <f t="shared" si="19"/>
        <v>0</v>
      </c>
      <c r="J191" s="157">
        <f>IFERROR(AVERAGEIFS('2.Base de Clientes'!$F$5:$F$1004,'2.Base de Clientes'!$C$5:$C$1004,Apoio!B191,'2.Base de Clientes'!$D$5:$D$1004,Apoio!C191,'2.Base de Clientes'!$E$5:$E$1004,Apoio!D191)+(ROW()/1000000),0)</f>
        <v>0</v>
      </c>
      <c r="K191" s="21"/>
      <c r="L191" s="21"/>
      <c r="M191" s="21"/>
    </row>
    <row r="192" ht="12.75" customHeight="1">
      <c r="B192" s="136" t="str">
        <f>'1.Clusters'!$B$7</f>
        <v/>
      </c>
      <c r="C192" s="136" t="str">
        <f>'1.Clusters'!$E$9</f>
        <v/>
      </c>
      <c r="D192" s="136" t="str">
        <f>'1.Clusters'!$H$14</f>
        <v/>
      </c>
      <c r="E192" s="136" t="str">
        <f t="shared" si="17"/>
        <v>, , </v>
      </c>
      <c r="F192" s="136" t="str">
        <f t="shared" si="18"/>
        <v/>
      </c>
      <c r="G192" s="139">
        <f>IFERROR(AVERAGEIFS('2.Base de Clientes'!$Q$5:$Q$1004,'2.Base de Clientes'!$C$5:$C$1004,Apoio!B192,'2.Base de Clientes'!$D$5:$D$1004,Apoio!C192,'2.Base de Clientes'!$E$5:$E$1004,Apoio!D192)+(ROW()/1000000),0)</f>
        <v>0</v>
      </c>
      <c r="H192" s="139">
        <f>IFERROR(COUNTIFS('2.Base de Clientes'!$C$5:$C$1004,Apoio!B192,'2.Base de Clientes'!$D$5:$D$1004,Apoio!C192,'2.Base de Clientes'!$E$5:$E$1004,Apoio!D192),0)</f>
        <v>0</v>
      </c>
      <c r="I192" s="156">
        <f t="shared" si="19"/>
        <v>0</v>
      </c>
      <c r="J192" s="157">
        <f>IFERROR(AVERAGEIFS('2.Base de Clientes'!$F$5:$F$1004,'2.Base de Clientes'!$C$5:$C$1004,Apoio!B192,'2.Base de Clientes'!$D$5:$D$1004,Apoio!C192,'2.Base de Clientes'!$E$5:$E$1004,Apoio!D192)+(ROW()/1000000),0)</f>
        <v>0</v>
      </c>
      <c r="K192" s="21"/>
      <c r="L192" s="21"/>
      <c r="M192" s="21"/>
    </row>
    <row r="193" ht="12.75" customHeight="1">
      <c r="B193" s="136" t="str">
        <f>'1.Clusters'!$B$7</f>
        <v/>
      </c>
      <c r="C193" s="136" t="str">
        <f>'1.Clusters'!$E$9</f>
        <v/>
      </c>
      <c r="D193" s="136" t="str">
        <f>'1.Clusters'!$H$15</f>
        <v/>
      </c>
      <c r="E193" s="136" t="str">
        <f t="shared" si="17"/>
        <v>, , </v>
      </c>
      <c r="F193" s="136" t="str">
        <f t="shared" si="18"/>
        <v/>
      </c>
      <c r="G193" s="139">
        <f>IFERROR(AVERAGEIFS('2.Base de Clientes'!$Q$5:$Q$1004,'2.Base de Clientes'!$C$5:$C$1004,Apoio!B193,'2.Base de Clientes'!$D$5:$D$1004,Apoio!C193,'2.Base de Clientes'!$E$5:$E$1004,Apoio!D193)+(ROW()/1000000),0)</f>
        <v>0</v>
      </c>
      <c r="H193" s="139">
        <f>IFERROR(COUNTIFS('2.Base de Clientes'!$C$5:$C$1004,Apoio!B193,'2.Base de Clientes'!$D$5:$D$1004,Apoio!C193,'2.Base de Clientes'!$E$5:$E$1004,Apoio!D193),0)</f>
        <v>0</v>
      </c>
      <c r="I193" s="156">
        <f t="shared" si="19"/>
        <v>0</v>
      </c>
      <c r="J193" s="157">
        <f>IFERROR(AVERAGEIFS('2.Base de Clientes'!$F$5:$F$1004,'2.Base de Clientes'!$C$5:$C$1004,Apoio!B193,'2.Base de Clientes'!$D$5:$D$1004,Apoio!C193,'2.Base de Clientes'!$E$5:$E$1004,Apoio!D193)+(ROW()/1000000),0)</f>
        <v>0</v>
      </c>
      <c r="K193" s="21"/>
      <c r="L193" s="21"/>
      <c r="M193" s="21"/>
    </row>
    <row r="194" ht="12.75" customHeight="1">
      <c r="B194" s="136" t="str">
        <f>'1.Clusters'!$B$7</f>
        <v/>
      </c>
      <c r="C194" s="136" t="str">
        <f>'1.Clusters'!$E$10</f>
        <v/>
      </c>
      <c r="D194" s="136" t="str">
        <f>'1.Clusters'!$H$6</f>
        <v/>
      </c>
      <c r="E194" s="136" t="str">
        <f t="shared" si="17"/>
        <v>, , </v>
      </c>
      <c r="F194" s="136" t="str">
        <f t="shared" si="18"/>
        <v/>
      </c>
      <c r="G194" s="139">
        <f>IFERROR(AVERAGEIFS('2.Base de Clientes'!$Q$5:$Q$1004,'2.Base de Clientes'!$C$5:$C$1004,Apoio!B194,'2.Base de Clientes'!$D$5:$D$1004,Apoio!C194,'2.Base de Clientes'!$E$5:$E$1004,Apoio!D194)+(ROW()/1000000),0)</f>
        <v>0</v>
      </c>
      <c r="H194" s="139">
        <f>IFERROR(COUNTIFS('2.Base de Clientes'!$C$5:$C$1004,Apoio!B194,'2.Base de Clientes'!$D$5:$D$1004,Apoio!C194,'2.Base de Clientes'!$E$5:$E$1004,Apoio!D194),0)</f>
        <v>0</v>
      </c>
      <c r="I194" s="156">
        <f t="shared" si="19"/>
        <v>0</v>
      </c>
      <c r="J194" s="157">
        <f>IFERROR(AVERAGEIFS('2.Base de Clientes'!$F$5:$F$1004,'2.Base de Clientes'!$C$5:$C$1004,Apoio!B194,'2.Base de Clientes'!$D$5:$D$1004,Apoio!C194,'2.Base de Clientes'!$E$5:$E$1004,Apoio!D194)+(ROW()/1000000),0)</f>
        <v>0</v>
      </c>
      <c r="K194" s="21"/>
      <c r="L194" s="21"/>
      <c r="M194" s="21"/>
    </row>
    <row r="195" ht="12.75" customHeight="1">
      <c r="B195" s="136" t="str">
        <f>'1.Clusters'!$B$7</f>
        <v/>
      </c>
      <c r="C195" s="136" t="str">
        <f>'1.Clusters'!$E$10</f>
        <v/>
      </c>
      <c r="D195" s="136" t="str">
        <f>'1.Clusters'!$H$7</f>
        <v/>
      </c>
      <c r="E195" s="136" t="str">
        <f t="shared" si="17"/>
        <v>, , </v>
      </c>
      <c r="F195" s="136" t="str">
        <f t="shared" si="18"/>
        <v/>
      </c>
      <c r="G195" s="139">
        <f>IFERROR(AVERAGEIFS('2.Base de Clientes'!$Q$5:$Q$1004,'2.Base de Clientes'!$C$5:$C$1004,Apoio!B195,'2.Base de Clientes'!$D$5:$D$1004,Apoio!C195,'2.Base de Clientes'!$E$5:$E$1004,Apoio!D195)+(ROW()/1000000),0)</f>
        <v>0</v>
      </c>
      <c r="H195" s="139">
        <f>IFERROR(COUNTIFS('2.Base de Clientes'!$C$5:$C$1004,Apoio!B195,'2.Base de Clientes'!$D$5:$D$1004,Apoio!C195,'2.Base de Clientes'!$E$5:$E$1004,Apoio!D195),0)</f>
        <v>0</v>
      </c>
      <c r="I195" s="156">
        <f t="shared" si="19"/>
        <v>0</v>
      </c>
      <c r="J195" s="157">
        <f>IFERROR(AVERAGEIFS('2.Base de Clientes'!$F$5:$F$1004,'2.Base de Clientes'!$C$5:$C$1004,Apoio!B195,'2.Base de Clientes'!$D$5:$D$1004,Apoio!C195,'2.Base de Clientes'!$E$5:$E$1004,Apoio!D195)+(ROW()/1000000),0)</f>
        <v>0</v>
      </c>
      <c r="K195" s="21"/>
      <c r="L195" s="21"/>
      <c r="M195" s="21"/>
    </row>
    <row r="196" ht="12.75" customHeight="1">
      <c r="B196" s="136" t="str">
        <f>'1.Clusters'!$B$7</f>
        <v/>
      </c>
      <c r="C196" s="136" t="str">
        <f>'1.Clusters'!$E$10</f>
        <v/>
      </c>
      <c r="D196" s="136" t="str">
        <f>'1.Clusters'!$H$8</f>
        <v/>
      </c>
      <c r="E196" s="136" t="str">
        <f t="shared" si="17"/>
        <v>, , </v>
      </c>
      <c r="F196" s="136" t="str">
        <f t="shared" si="18"/>
        <v/>
      </c>
      <c r="G196" s="139">
        <f>IFERROR(AVERAGEIFS('2.Base de Clientes'!$Q$5:$Q$1004,'2.Base de Clientes'!$C$5:$C$1004,Apoio!B196,'2.Base de Clientes'!$D$5:$D$1004,Apoio!C196,'2.Base de Clientes'!$E$5:$E$1004,Apoio!D196)+(ROW()/1000000),0)</f>
        <v>0</v>
      </c>
      <c r="H196" s="139">
        <f>IFERROR(COUNTIFS('2.Base de Clientes'!$C$5:$C$1004,Apoio!B196,'2.Base de Clientes'!$D$5:$D$1004,Apoio!C196,'2.Base de Clientes'!$E$5:$E$1004,Apoio!D196),0)</f>
        <v>0</v>
      </c>
      <c r="I196" s="156">
        <f t="shared" si="19"/>
        <v>0</v>
      </c>
      <c r="J196" s="157">
        <f>IFERROR(AVERAGEIFS('2.Base de Clientes'!$F$5:$F$1004,'2.Base de Clientes'!$C$5:$C$1004,Apoio!B196,'2.Base de Clientes'!$D$5:$D$1004,Apoio!C196,'2.Base de Clientes'!$E$5:$E$1004,Apoio!D196)+(ROW()/1000000),0)</f>
        <v>0</v>
      </c>
      <c r="K196" s="21"/>
      <c r="L196" s="21"/>
      <c r="M196" s="21"/>
    </row>
    <row r="197" ht="12.75" customHeight="1">
      <c r="B197" s="136" t="str">
        <f>'1.Clusters'!$B$7</f>
        <v/>
      </c>
      <c r="C197" s="136" t="str">
        <f>'1.Clusters'!$E$10</f>
        <v/>
      </c>
      <c r="D197" s="136" t="str">
        <f>'1.Clusters'!$H$9</f>
        <v/>
      </c>
      <c r="E197" s="136" t="str">
        <f t="shared" si="17"/>
        <v>, , </v>
      </c>
      <c r="F197" s="136" t="str">
        <f t="shared" si="18"/>
        <v/>
      </c>
      <c r="G197" s="139">
        <f>IFERROR(AVERAGEIFS('2.Base de Clientes'!$Q$5:$Q$1004,'2.Base de Clientes'!$C$5:$C$1004,Apoio!B197,'2.Base de Clientes'!$D$5:$D$1004,Apoio!C197,'2.Base de Clientes'!$E$5:$E$1004,Apoio!D197)+(ROW()/1000000),0)</f>
        <v>0</v>
      </c>
      <c r="H197" s="139">
        <f>IFERROR(COUNTIFS('2.Base de Clientes'!$C$5:$C$1004,Apoio!B197,'2.Base de Clientes'!$D$5:$D$1004,Apoio!C197,'2.Base de Clientes'!$E$5:$E$1004,Apoio!D197),0)</f>
        <v>0</v>
      </c>
      <c r="I197" s="156">
        <f t="shared" si="19"/>
        <v>0</v>
      </c>
      <c r="J197" s="157">
        <f>IFERROR(AVERAGEIFS('2.Base de Clientes'!$F$5:$F$1004,'2.Base de Clientes'!$C$5:$C$1004,Apoio!B197,'2.Base de Clientes'!$D$5:$D$1004,Apoio!C197,'2.Base de Clientes'!$E$5:$E$1004,Apoio!D197)+(ROW()/1000000),0)</f>
        <v>0</v>
      </c>
      <c r="K197" s="21"/>
      <c r="L197" s="21"/>
      <c r="M197" s="21"/>
    </row>
    <row r="198" ht="12.75" customHeight="1">
      <c r="B198" s="136" t="str">
        <f>'1.Clusters'!$B$7</f>
        <v/>
      </c>
      <c r="C198" s="136" t="str">
        <f>'1.Clusters'!$E$10</f>
        <v/>
      </c>
      <c r="D198" s="136" t="str">
        <f>'1.Clusters'!$H$10</f>
        <v/>
      </c>
      <c r="E198" s="136" t="str">
        <f t="shared" si="17"/>
        <v>, , </v>
      </c>
      <c r="F198" s="136" t="str">
        <f t="shared" si="18"/>
        <v/>
      </c>
      <c r="G198" s="139">
        <f>IFERROR(AVERAGEIFS('2.Base de Clientes'!$Q$5:$Q$1004,'2.Base de Clientes'!$C$5:$C$1004,Apoio!B198,'2.Base de Clientes'!$D$5:$D$1004,Apoio!C198,'2.Base de Clientes'!$E$5:$E$1004,Apoio!D198)+(ROW()/1000000),0)</f>
        <v>0</v>
      </c>
      <c r="H198" s="139">
        <f>IFERROR(COUNTIFS('2.Base de Clientes'!$C$5:$C$1004,Apoio!B198,'2.Base de Clientes'!$D$5:$D$1004,Apoio!C198,'2.Base de Clientes'!$E$5:$E$1004,Apoio!D198),0)</f>
        <v>0</v>
      </c>
      <c r="I198" s="156">
        <f t="shared" si="19"/>
        <v>0</v>
      </c>
      <c r="J198" s="157">
        <f>IFERROR(AVERAGEIFS('2.Base de Clientes'!$F$5:$F$1004,'2.Base de Clientes'!$C$5:$C$1004,Apoio!B198,'2.Base de Clientes'!$D$5:$D$1004,Apoio!C198,'2.Base de Clientes'!$E$5:$E$1004,Apoio!D198)+(ROW()/1000000),0)</f>
        <v>0</v>
      </c>
      <c r="K198" s="21"/>
      <c r="L198" s="21"/>
      <c r="M198" s="21"/>
    </row>
    <row r="199" ht="12.75" customHeight="1">
      <c r="B199" s="136" t="str">
        <f>'1.Clusters'!$B$7</f>
        <v/>
      </c>
      <c r="C199" s="136" t="str">
        <f>'1.Clusters'!$E$10</f>
        <v/>
      </c>
      <c r="D199" s="136" t="str">
        <f>'1.Clusters'!$H$11</f>
        <v/>
      </c>
      <c r="E199" s="136" t="str">
        <f t="shared" si="17"/>
        <v>, , </v>
      </c>
      <c r="F199" s="136" t="str">
        <f t="shared" si="18"/>
        <v/>
      </c>
      <c r="G199" s="139">
        <f>IFERROR(AVERAGEIFS('2.Base de Clientes'!$Q$5:$Q$1004,'2.Base de Clientes'!$C$5:$C$1004,Apoio!B199,'2.Base de Clientes'!$D$5:$D$1004,Apoio!C199,'2.Base de Clientes'!$E$5:$E$1004,Apoio!D199)+(ROW()/1000000),0)</f>
        <v>0</v>
      </c>
      <c r="H199" s="139">
        <f>IFERROR(COUNTIFS('2.Base de Clientes'!$C$5:$C$1004,Apoio!B199,'2.Base de Clientes'!$D$5:$D$1004,Apoio!C199,'2.Base de Clientes'!$E$5:$E$1004,Apoio!D199),0)</f>
        <v>0</v>
      </c>
      <c r="I199" s="156">
        <f t="shared" si="19"/>
        <v>0</v>
      </c>
      <c r="J199" s="157">
        <f>IFERROR(AVERAGEIFS('2.Base de Clientes'!$F$5:$F$1004,'2.Base de Clientes'!$C$5:$C$1004,Apoio!B199,'2.Base de Clientes'!$D$5:$D$1004,Apoio!C199,'2.Base de Clientes'!$E$5:$E$1004,Apoio!D199)+(ROW()/1000000),0)</f>
        <v>0</v>
      </c>
      <c r="K199" s="21"/>
      <c r="L199" s="21"/>
      <c r="M199" s="21"/>
    </row>
    <row r="200" ht="12.75" customHeight="1">
      <c r="B200" s="136" t="str">
        <f>'1.Clusters'!$B$7</f>
        <v/>
      </c>
      <c r="C200" s="136" t="str">
        <f>'1.Clusters'!$E$10</f>
        <v/>
      </c>
      <c r="D200" s="136" t="str">
        <f>'1.Clusters'!$H$12</f>
        <v/>
      </c>
      <c r="E200" s="136" t="str">
        <f t="shared" si="17"/>
        <v>, , </v>
      </c>
      <c r="F200" s="136" t="str">
        <f t="shared" si="18"/>
        <v/>
      </c>
      <c r="G200" s="139">
        <f>IFERROR(AVERAGEIFS('2.Base de Clientes'!$Q$5:$Q$1004,'2.Base de Clientes'!$C$5:$C$1004,Apoio!B200,'2.Base de Clientes'!$D$5:$D$1004,Apoio!C200,'2.Base de Clientes'!$E$5:$E$1004,Apoio!D200)+(ROW()/1000000),0)</f>
        <v>0</v>
      </c>
      <c r="H200" s="139">
        <f>IFERROR(COUNTIFS('2.Base de Clientes'!$C$5:$C$1004,Apoio!B200,'2.Base de Clientes'!$D$5:$D$1004,Apoio!C200,'2.Base de Clientes'!$E$5:$E$1004,Apoio!D200),0)</f>
        <v>0</v>
      </c>
      <c r="I200" s="156">
        <f t="shared" si="19"/>
        <v>0</v>
      </c>
      <c r="J200" s="157">
        <f>IFERROR(AVERAGEIFS('2.Base de Clientes'!$F$5:$F$1004,'2.Base de Clientes'!$C$5:$C$1004,Apoio!B200,'2.Base de Clientes'!$D$5:$D$1004,Apoio!C200,'2.Base de Clientes'!$E$5:$E$1004,Apoio!D200)+(ROW()/1000000),0)</f>
        <v>0</v>
      </c>
      <c r="K200" s="21"/>
      <c r="L200" s="21"/>
      <c r="M200" s="21"/>
    </row>
    <row r="201" ht="12.75" customHeight="1">
      <c r="B201" s="136" t="str">
        <f>'1.Clusters'!$B$7</f>
        <v/>
      </c>
      <c r="C201" s="136" t="str">
        <f>'1.Clusters'!$E$10</f>
        <v/>
      </c>
      <c r="D201" s="136" t="str">
        <f>'1.Clusters'!$H$13</f>
        <v/>
      </c>
      <c r="E201" s="136" t="str">
        <f t="shared" si="17"/>
        <v>, , </v>
      </c>
      <c r="F201" s="136" t="str">
        <f t="shared" si="18"/>
        <v/>
      </c>
      <c r="G201" s="139">
        <f>IFERROR(AVERAGEIFS('2.Base de Clientes'!$Q$5:$Q$1004,'2.Base de Clientes'!$C$5:$C$1004,Apoio!B201,'2.Base de Clientes'!$D$5:$D$1004,Apoio!C201,'2.Base de Clientes'!$E$5:$E$1004,Apoio!D201)+(ROW()/1000000),0)</f>
        <v>0</v>
      </c>
      <c r="H201" s="139">
        <f>IFERROR(COUNTIFS('2.Base de Clientes'!$C$5:$C$1004,Apoio!B201,'2.Base de Clientes'!$D$5:$D$1004,Apoio!C201,'2.Base de Clientes'!$E$5:$E$1004,Apoio!D201),0)</f>
        <v>0</v>
      </c>
      <c r="I201" s="156">
        <f t="shared" si="19"/>
        <v>0</v>
      </c>
      <c r="J201" s="157">
        <f>IFERROR(AVERAGEIFS('2.Base de Clientes'!$F$5:$F$1004,'2.Base de Clientes'!$C$5:$C$1004,Apoio!B201,'2.Base de Clientes'!$D$5:$D$1004,Apoio!C201,'2.Base de Clientes'!$E$5:$E$1004,Apoio!D201)+(ROW()/1000000),0)</f>
        <v>0</v>
      </c>
      <c r="K201" s="21"/>
      <c r="L201" s="21"/>
      <c r="M201" s="21"/>
    </row>
    <row r="202" ht="12.75" customHeight="1">
      <c r="B202" s="136" t="str">
        <f>'1.Clusters'!$B$7</f>
        <v/>
      </c>
      <c r="C202" s="136" t="str">
        <f>'1.Clusters'!$E$10</f>
        <v/>
      </c>
      <c r="D202" s="136" t="str">
        <f>'1.Clusters'!$H$14</f>
        <v/>
      </c>
      <c r="E202" s="136" t="str">
        <f t="shared" si="17"/>
        <v>, , </v>
      </c>
      <c r="F202" s="136" t="str">
        <f t="shared" si="18"/>
        <v/>
      </c>
      <c r="G202" s="139">
        <f>IFERROR(AVERAGEIFS('2.Base de Clientes'!$Q$5:$Q$1004,'2.Base de Clientes'!$C$5:$C$1004,Apoio!B202,'2.Base de Clientes'!$D$5:$D$1004,Apoio!C202,'2.Base de Clientes'!$E$5:$E$1004,Apoio!D202)+(ROW()/1000000),0)</f>
        <v>0</v>
      </c>
      <c r="H202" s="139">
        <f>IFERROR(COUNTIFS('2.Base de Clientes'!$C$5:$C$1004,Apoio!B202,'2.Base de Clientes'!$D$5:$D$1004,Apoio!C202,'2.Base de Clientes'!$E$5:$E$1004,Apoio!D202),0)</f>
        <v>0</v>
      </c>
      <c r="I202" s="156">
        <f t="shared" si="19"/>
        <v>0</v>
      </c>
      <c r="J202" s="157">
        <f>IFERROR(AVERAGEIFS('2.Base de Clientes'!$F$5:$F$1004,'2.Base de Clientes'!$C$5:$C$1004,Apoio!B202,'2.Base de Clientes'!$D$5:$D$1004,Apoio!C202,'2.Base de Clientes'!$E$5:$E$1004,Apoio!D202)+(ROW()/1000000),0)</f>
        <v>0</v>
      </c>
      <c r="K202" s="21"/>
      <c r="L202" s="21"/>
      <c r="M202" s="21"/>
    </row>
    <row r="203" ht="12.75" customHeight="1">
      <c r="B203" s="136" t="str">
        <f>'1.Clusters'!$B$7</f>
        <v/>
      </c>
      <c r="C203" s="136" t="str">
        <f>'1.Clusters'!$E$10</f>
        <v/>
      </c>
      <c r="D203" s="136" t="str">
        <f>'1.Clusters'!$H$15</f>
        <v/>
      </c>
      <c r="E203" s="136" t="str">
        <f t="shared" si="17"/>
        <v>, , </v>
      </c>
      <c r="F203" s="136" t="str">
        <f t="shared" si="18"/>
        <v/>
      </c>
      <c r="G203" s="139">
        <f>IFERROR(AVERAGEIFS('2.Base de Clientes'!$Q$5:$Q$1004,'2.Base de Clientes'!$C$5:$C$1004,Apoio!B203,'2.Base de Clientes'!$D$5:$D$1004,Apoio!C203,'2.Base de Clientes'!$E$5:$E$1004,Apoio!D203)+(ROW()/1000000),0)</f>
        <v>0</v>
      </c>
      <c r="H203" s="139">
        <f>IFERROR(COUNTIFS('2.Base de Clientes'!$C$5:$C$1004,Apoio!B203,'2.Base de Clientes'!$D$5:$D$1004,Apoio!C203,'2.Base de Clientes'!$E$5:$E$1004,Apoio!D203),0)</f>
        <v>0</v>
      </c>
      <c r="I203" s="156">
        <f t="shared" si="19"/>
        <v>0</v>
      </c>
      <c r="J203" s="157">
        <f>IFERROR(AVERAGEIFS('2.Base de Clientes'!$F$5:$F$1004,'2.Base de Clientes'!$C$5:$C$1004,Apoio!B203,'2.Base de Clientes'!$D$5:$D$1004,Apoio!C203,'2.Base de Clientes'!$E$5:$E$1004,Apoio!D203)+(ROW()/1000000),0)</f>
        <v>0</v>
      </c>
      <c r="K203" s="21"/>
      <c r="L203" s="21"/>
      <c r="M203" s="21"/>
    </row>
    <row r="204" ht="12.75" customHeight="1">
      <c r="B204" s="136" t="str">
        <f>'1.Clusters'!$B$7</f>
        <v/>
      </c>
      <c r="C204" s="136" t="str">
        <f>'1.Clusters'!$E$11</f>
        <v/>
      </c>
      <c r="D204" s="136" t="str">
        <f>'1.Clusters'!$H$6</f>
        <v/>
      </c>
      <c r="E204" s="136" t="str">
        <f t="shared" si="17"/>
        <v>, , </v>
      </c>
      <c r="F204" s="136" t="str">
        <f t="shared" si="18"/>
        <v/>
      </c>
      <c r="G204" s="139">
        <f>IFERROR(AVERAGEIFS('2.Base de Clientes'!$Q$5:$Q$1004,'2.Base de Clientes'!$C$5:$C$1004,Apoio!B204,'2.Base de Clientes'!$D$5:$D$1004,Apoio!C204,'2.Base de Clientes'!$E$5:$E$1004,Apoio!D204)+(ROW()/1000000),0)</f>
        <v>0</v>
      </c>
      <c r="H204" s="139">
        <f>IFERROR(COUNTIFS('2.Base de Clientes'!$C$5:$C$1004,Apoio!B204,'2.Base de Clientes'!$D$5:$D$1004,Apoio!C204,'2.Base de Clientes'!$E$5:$E$1004,Apoio!D204),0)</f>
        <v>0</v>
      </c>
      <c r="I204" s="156">
        <f t="shared" si="19"/>
        <v>0</v>
      </c>
      <c r="J204" s="157">
        <f>IFERROR(AVERAGEIFS('2.Base de Clientes'!$F$5:$F$1004,'2.Base de Clientes'!$C$5:$C$1004,Apoio!B204,'2.Base de Clientes'!$D$5:$D$1004,Apoio!C204,'2.Base de Clientes'!$E$5:$E$1004,Apoio!D204)+(ROW()/1000000),0)</f>
        <v>0</v>
      </c>
      <c r="K204" s="21"/>
      <c r="L204" s="21"/>
      <c r="M204" s="21"/>
    </row>
    <row r="205" ht="12.75" customHeight="1">
      <c r="B205" s="136" t="str">
        <f>'1.Clusters'!$B$7</f>
        <v/>
      </c>
      <c r="C205" s="136" t="str">
        <f>'1.Clusters'!$E$11</f>
        <v/>
      </c>
      <c r="D205" s="136" t="str">
        <f>'1.Clusters'!$H$7</f>
        <v/>
      </c>
      <c r="E205" s="136" t="str">
        <f t="shared" si="17"/>
        <v>, , </v>
      </c>
      <c r="F205" s="136" t="str">
        <f t="shared" si="18"/>
        <v/>
      </c>
      <c r="G205" s="139">
        <f>IFERROR(AVERAGEIFS('2.Base de Clientes'!$Q$5:$Q$1004,'2.Base de Clientes'!$C$5:$C$1004,Apoio!B205,'2.Base de Clientes'!$D$5:$D$1004,Apoio!C205,'2.Base de Clientes'!$E$5:$E$1004,Apoio!D205)+(ROW()/1000000),0)</f>
        <v>0</v>
      </c>
      <c r="H205" s="139">
        <f>IFERROR(COUNTIFS('2.Base de Clientes'!$C$5:$C$1004,Apoio!B205,'2.Base de Clientes'!$D$5:$D$1004,Apoio!C205,'2.Base de Clientes'!$E$5:$E$1004,Apoio!D205),0)</f>
        <v>0</v>
      </c>
      <c r="I205" s="156">
        <f t="shared" si="19"/>
        <v>0</v>
      </c>
      <c r="J205" s="157">
        <f>IFERROR(AVERAGEIFS('2.Base de Clientes'!$F$5:$F$1004,'2.Base de Clientes'!$C$5:$C$1004,Apoio!B205,'2.Base de Clientes'!$D$5:$D$1004,Apoio!C205,'2.Base de Clientes'!$E$5:$E$1004,Apoio!D205)+(ROW()/1000000),0)</f>
        <v>0</v>
      </c>
      <c r="K205" s="21"/>
      <c r="L205" s="21"/>
      <c r="M205" s="21"/>
    </row>
    <row r="206" ht="12.75" customHeight="1">
      <c r="B206" s="136" t="str">
        <f>'1.Clusters'!$B$7</f>
        <v/>
      </c>
      <c r="C206" s="136" t="str">
        <f>'1.Clusters'!$E$11</f>
        <v/>
      </c>
      <c r="D206" s="136" t="str">
        <f>'1.Clusters'!$H$8</f>
        <v/>
      </c>
      <c r="E206" s="136" t="str">
        <f t="shared" si="17"/>
        <v>, , </v>
      </c>
      <c r="F206" s="136" t="str">
        <f t="shared" si="18"/>
        <v/>
      </c>
      <c r="G206" s="139">
        <f>IFERROR(AVERAGEIFS('2.Base de Clientes'!$Q$5:$Q$1004,'2.Base de Clientes'!$C$5:$C$1004,Apoio!B206,'2.Base de Clientes'!$D$5:$D$1004,Apoio!C206,'2.Base de Clientes'!$E$5:$E$1004,Apoio!D206)+(ROW()/1000000),0)</f>
        <v>0</v>
      </c>
      <c r="H206" s="139">
        <f>IFERROR(COUNTIFS('2.Base de Clientes'!$C$5:$C$1004,Apoio!B206,'2.Base de Clientes'!$D$5:$D$1004,Apoio!C206,'2.Base de Clientes'!$E$5:$E$1004,Apoio!D206),0)</f>
        <v>0</v>
      </c>
      <c r="I206" s="156">
        <f t="shared" si="19"/>
        <v>0</v>
      </c>
      <c r="J206" s="157">
        <f>IFERROR(AVERAGEIFS('2.Base de Clientes'!$F$5:$F$1004,'2.Base de Clientes'!$C$5:$C$1004,Apoio!B206,'2.Base de Clientes'!$D$5:$D$1004,Apoio!C206,'2.Base de Clientes'!$E$5:$E$1004,Apoio!D206)+(ROW()/1000000),0)</f>
        <v>0</v>
      </c>
      <c r="K206" s="21"/>
      <c r="L206" s="21"/>
      <c r="M206" s="21"/>
    </row>
    <row r="207" ht="12.75" customHeight="1">
      <c r="B207" s="136" t="str">
        <f>'1.Clusters'!$B$7</f>
        <v/>
      </c>
      <c r="C207" s="136" t="str">
        <f>'1.Clusters'!$E$11</f>
        <v/>
      </c>
      <c r="D207" s="136" t="str">
        <f>'1.Clusters'!$H$9</f>
        <v/>
      </c>
      <c r="E207" s="136" t="str">
        <f t="shared" si="17"/>
        <v>, , </v>
      </c>
      <c r="F207" s="136" t="str">
        <f t="shared" si="18"/>
        <v/>
      </c>
      <c r="G207" s="139">
        <f>IFERROR(AVERAGEIFS('2.Base de Clientes'!$Q$5:$Q$1004,'2.Base de Clientes'!$C$5:$C$1004,Apoio!B207,'2.Base de Clientes'!$D$5:$D$1004,Apoio!C207,'2.Base de Clientes'!$E$5:$E$1004,Apoio!D207)+(ROW()/1000000),0)</f>
        <v>0</v>
      </c>
      <c r="H207" s="139">
        <f>IFERROR(COUNTIFS('2.Base de Clientes'!$C$5:$C$1004,Apoio!B207,'2.Base de Clientes'!$D$5:$D$1004,Apoio!C207,'2.Base de Clientes'!$E$5:$E$1004,Apoio!D207),0)</f>
        <v>0</v>
      </c>
      <c r="I207" s="156">
        <f t="shared" si="19"/>
        <v>0</v>
      </c>
      <c r="J207" s="157">
        <f>IFERROR(AVERAGEIFS('2.Base de Clientes'!$F$5:$F$1004,'2.Base de Clientes'!$C$5:$C$1004,Apoio!B207,'2.Base de Clientes'!$D$5:$D$1004,Apoio!C207,'2.Base de Clientes'!$E$5:$E$1004,Apoio!D207)+(ROW()/1000000),0)</f>
        <v>0</v>
      </c>
      <c r="K207" s="21"/>
      <c r="L207" s="21"/>
      <c r="M207" s="21"/>
    </row>
    <row r="208" ht="12.75" customHeight="1">
      <c r="B208" s="136" t="str">
        <f>'1.Clusters'!$B$7</f>
        <v/>
      </c>
      <c r="C208" s="136" t="str">
        <f>'1.Clusters'!$E$11</f>
        <v/>
      </c>
      <c r="D208" s="136" t="str">
        <f>'1.Clusters'!$H$10</f>
        <v/>
      </c>
      <c r="E208" s="136" t="str">
        <f t="shared" si="17"/>
        <v>, , </v>
      </c>
      <c r="F208" s="136" t="str">
        <f t="shared" si="18"/>
        <v/>
      </c>
      <c r="G208" s="139">
        <f>IFERROR(AVERAGEIFS('2.Base de Clientes'!$Q$5:$Q$1004,'2.Base de Clientes'!$C$5:$C$1004,Apoio!B208,'2.Base de Clientes'!$D$5:$D$1004,Apoio!C208,'2.Base de Clientes'!$E$5:$E$1004,Apoio!D208)+(ROW()/1000000),0)</f>
        <v>0</v>
      </c>
      <c r="H208" s="139">
        <f>IFERROR(COUNTIFS('2.Base de Clientes'!$C$5:$C$1004,Apoio!B208,'2.Base de Clientes'!$D$5:$D$1004,Apoio!C208,'2.Base de Clientes'!$E$5:$E$1004,Apoio!D208),0)</f>
        <v>0</v>
      </c>
      <c r="I208" s="156">
        <f t="shared" si="19"/>
        <v>0</v>
      </c>
      <c r="J208" s="157">
        <f>IFERROR(AVERAGEIFS('2.Base de Clientes'!$F$5:$F$1004,'2.Base de Clientes'!$C$5:$C$1004,Apoio!B208,'2.Base de Clientes'!$D$5:$D$1004,Apoio!C208,'2.Base de Clientes'!$E$5:$E$1004,Apoio!D208)+(ROW()/1000000),0)</f>
        <v>0</v>
      </c>
      <c r="K208" s="21"/>
      <c r="L208" s="21"/>
      <c r="M208" s="21"/>
    </row>
    <row r="209" ht="12.75" customHeight="1">
      <c r="B209" s="136" t="str">
        <f>'1.Clusters'!$B$7</f>
        <v/>
      </c>
      <c r="C209" s="136" t="str">
        <f>'1.Clusters'!$E$11</f>
        <v/>
      </c>
      <c r="D209" s="136" t="str">
        <f>'1.Clusters'!$H$11</f>
        <v/>
      </c>
      <c r="E209" s="136" t="str">
        <f t="shared" si="17"/>
        <v>, , </v>
      </c>
      <c r="F209" s="136" t="str">
        <f t="shared" si="18"/>
        <v/>
      </c>
      <c r="G209" s="139">
        <f>IFERROR(AVERAGEIFS('2.Base de Clientes'!$Q$5:$Q$1004,'2.Base de Clientes'!$C$5:$C$1004,Apoio!B209,'2.Base de Clientes'!$D$5:$D$1004,Apoio!C209,'2.Base de Clientes'!$E$5:$E$1004,Apoio!D209)+(ROW()/1000000),0)</f>
        <v>0</v>
      </c>
      <c r="H209" s="139">
        <f>IFERROR(COUNTIFS('2.Base de Clientes'!$C$5:$C$1004,Apoio!B209,'2.Base de Clientes'!$D$5:$D$1004,Apoio!C209,'2.Base de Clientes'!$E$5:$E$1004,Apoio!D209),0)</f>
        <v>0</v>
      </c>
      <c r="I209" s="156">
        <f t="shared" si="19"/>
        <v>0</v>
      </c>
      <c r="J209" s="157">
        <f>IFERROR(AVERAGEIFS('2.Base de Clientes'!$F$5:$F$1004,'2.Base de Clientes'!$C$5:$C$1004,Apoio!B209,'2.Base de Clientes'!$D$5:$D$1004,Apoio!C209,'2.Base de Clientes'!$E$5:$E$1004,Apoio!D209)+(ROW()/1000000),0)</f>
        <v>0</v>
      </c>
      <c r="K209" s="21"/>
      <c r="L209" s="21"/>
      <c r="M209" s="21"/>
    </row>
    <row r="210" ht="12.75" customHeight="1">
      <c r="B210" s="136" t="str">
        <f>'1.Clusters'!$B$7</f>
        <v/>
      </c>
      <c r="C210" s="136" t="str">
        <f>'1.Clusters'!$E$11</f>
        <v/>
      </c>
      <c r="D210" s="136" t="str">
        <f>'1.Clusters'!$H$12</f>
        <v/>
      </c>
      <c r="E210" s="136" t="str">
        <f t="shared" si="17"/>
        <v>, , </v>
      </c>
      <c r="F210" s="136" t="str">
        <f t="shared" si="18"/>
        <v/>
      </c>
      <c r="G210" s="139">
        <f>IFERROR(AVERAGEIFS('2.Base de Clientes'!$Q$5:$Q$1004,'2.Base de Clientes'!$C$5:$C$1004,Apoio!B210,'2.Base de Clientes'!$D$5:$D$1004,Apoio!C210,'2.Base de Clientes'!$E$5:$E$1004,Apoio!D210)+(ROW()/1000000),0)</f>
        <v>0</v>
      </c>
      <c r="H210" s="139">
        <f>IFERROR(COUNTIFS('2.Base de Clientes'!$C$5:$C$1004,Apoio!B210,'2.Base de Clientes'!$D$5:$D$1004,Apoio!C210,'2.Base de Clientes'!$E$5:$E$1004,Apoio!D210),0)</f>
        <v>0</v>
      </c>
      <c r="I210" s="156">
        <f t="shared" si="19"/>
        <v>0</v>
      </c>
      <c r="J210" s="157">
        <f>IFERROR(AVERAGEIFS('2.Base de Clientes'!$F$5:$F$1004,'2.Base de Clientes'!$C$5:$C$1004,Apoio!B210,'2.Base de Clientes'!$D$5:$D$1004,Apoio!C210,'2.Base de Clientes'!$E$5:$E$1004,Apoio!D210)+(ROW()/1000000),0)</f>
        <v>0</v>
      </c>
      <c r="K210" s="21"/>
      <c r="L210" s="21"/>
      <c r="M210" s="21"/>
    </row>
    <row r="211" ht="12.75" customHeight="1">
      <c r="B211" s="136" t="str">
        <f>'1.Clusters'!$B$7</f>
        <v/>
      </c>
      <c r="C211" s="136" t="str">
        <f>'1.Clusters'!$E$11</f>
        <v/>
      </c>
      <c r="D211" s="136" t="str">
        <f>'1.Clusters'!$H$13</f>
        <v/>
      </c>
      <c r="E211" s="136" t="str">
        <f t="shared" si="17"/>
        <v>, , </v>
      </c>
      <c r="F211" s="136" t="str">
        <f t="shared" si="18"/>
        <v/>
      </c>
      <c r="G211" s="139">
        <f>IFERROR(AVERAGEIFS('2.Base de Clientes'!$Q$5:$Q$1004,'2.Base de Clientes'!$C$5:$C$1004,Apoio!B211,'2.Base de Clientes'!$D$5:$D$1004,Apoio!C211,'2.Base de Clientes'!$E$5:$E$1004,Apoio!D211)+(ROW()/1000000),0)</f>
        <v>0</v>
      </c>
      <c r="H211" s="139">
        <f>IFERROR(COUNTIFS('2.Base de Clientes'!$C$5:$C$1004,Apoio!B211,'2.Base de Clientes'!$D$5:$D$1004,Apoio!C211,'2.Base de Clientes'!$E$5:$E$1004,Apoio!D211),0)</f>
        <v>0</v>
      </c>
      <c r="I211" s="156">
        <f t="shared" si="19"/>
        <v>0</v>
      </c>
      <c r="J211" s="157">
        <f>IFERROR(AVERAGEIFS('2.Base de Clientes'!$F$5:$F$1004,'2.Base de Clientes'!$C$5:$C$1004,Apoio!B211,'2.Base de Clientes'!$D$5:$D$1004,Apoio!C211,'2.Base de Clientes'!$E$5:$E$1004,Apoio!D211)+(ROW()/1000000),0)</f>
        <v>0</v>
      </c>
      <c r="K211" s="21"/>
      <c r="L211" s="21"/>
      <c r="M211" s="21"/>
    </row>
    <row r="212" ht="12.75" customHeight="1">
      <c r="B212" s="136" t="str">
        <f>'1.Clusters'!$B$7</f>
        <v/>
      </c>
      <c r="C212" s="136" t="str">
        <f>'1.Clusters'!$E$11</f>
        <v/>
      </c>
      <c r="D212" s="136" t="str">
        <f>'1.Clusters'!$H$14</f>
        <v/>
      </c>
      <c r="E212" s="136" t="str">
        <f t="shared" si="17"/>
        <v>, , </v>
      </c>
      <c r="F212" s="136" t="str">
        <f t="shared" si="18"/>
        <v/>
      </c>
      <c r="G212" s="139">
        <f>IFERROR(AVERAGEIFS('2.Base de Clientes'!$Q$5:$Q$1004,'2.Base de Clientes'!$C$5:$C$1004,Apoio!B212,'2.Base de Clientes'!$D$5:$D$1004,Apoio!C212,'2.Base de Clientes'!$E$5:$E$1004,Apoio!D212)+(ROW()/1000000),0)</f>
        <v>0</v>
      </c>
      <c r="H212" s="139">
        <f>IFERROR(COUNTIFS('2.Base de Clientes'!$C$5:$C$1004,Apoio!B212,'2.Base de Clientes'!$D$5:$D$1004,Apoio!C212,'2.Base de Clientes'!$E$5:$E$1004,Apoio!D212),0)</f>
        <v>0</v>
      </c>
      <c r="I212" s="156">
        <f t="shared" si="19"/>
        <v>0</v>
      </c>
      <c r="J212" s="157">
        <f>IFERROR(AVERAGEIFS('2.Base de Clientes'!$F$5:$F$1004,'2.Base de Clientes'!$C$5:$C$1004,Apoio!B212,'2.Base de Clientes'!$D$5:$D$1004,Apoio!C212,'2.Base de Clientes'!$E$5:$E$1004,Apoio!D212)+(ROW()/1000000),0)</f>
        <v>0</v>
      </c>
      <c r="K212" s="21"/>
      <c r="L212" s="21"/>
      <c r="M212" s="21"/>
    </row>
    <row r="213" ht="12.75" customHeight="1">
      <c r="B213" s="136" t="str">
        <f>'1.Clusters'!$B$7</f>
        <v/>
      </c>
      <c r="C213" s="136" t="str">
        <f>'1.Clusters'!$E$11</f>
        <v/>
      </c>
      <c r="D213" s="136" t="str">
        <f>'1.Clusters'!$H$15</f>
        <v/>
      </c>
      <c r="E213" s="136" t="str">
        <f t="shared" si="17"/>
        <v>, , </v>
      </c>
      <c r="F213" s="136" t="str">
        <f t="shared" si="18"/>
        <v/>
      </c>
      <c r="G213" s="139">
        <f>IFERROR(AVERAGEIFS('2.Base de Clientes'!$Q$5:$Q$1004,'2.Base de Clientes'!$C$5:$C$1004,Apoio!B213,'2.Base de Clientes'!$D$5:$D$1004,Apoio!C213,'2.Base de Clientes'!$E$5:$E$1004,Apoio!D213)+(ROW()/1000000),0)</f>
        <v>0</v>
      </c>
      <c r="H213" s="139">
        <f>IFERROR(COUNTIFS('2.Base de Clientes'!$C$5:$C$1004,Apoio!B213,'2.Base de Clientes'!$D$5:$D$1004,Apoio!C213,'2.Base de Clientes'!$E$5:$E$1004,Apoio!D213),0)</f>
        <v>0</v>
      </c>
      <c r="I213" s="156">
        <f t="shared" si="19"/>
        <v>0</v>
      </c>
      <c r="J213" s="157">
        <f>IFERROR(AVERAGEIFS('2.Base de Clientes'!$F$5:$F$1004,'2.Base de Clientes'!$C$5:$C$1004,Apoio!B213,'2.Base de Clientes'!$D$5:$D$1004,Apoio!C213,'2.Base de Clientes'!$E$5:$E$1004,Apoio!D213)+(ROW()/1000000),0)</f>
        <v>0</v>
      </c>
      <c r="K213" s="21"/>
      <c r="L213" s="21"/>
      <c r="M213" s="21"/>
    </row>
    <row r="214" ht="12.75" customHeight="1">
      <c r="B214" s="136" t="str">
        <f>'1.Clusters'!$B$7</f>
        <v/>
      </c>
      <c r="C214" s="136" t="str">
        <f>'1.Clusters'!$E$12</f>
        <v/>
      </c>
      <c r="D214" s="136" t="str">
        <f>'1.Clusters'!$H$6</f>
        <v/>
      </c>
      <c r="E214" s="136" t="str">
        <f t="shared" si="17"/>
        <v>, , </v>
      </c>
      <c r="F214" s="136" t="str">
        <f t="shared" si="18"/>
        <v/>
      </c>
      <c r="G214" s="139">
        <f>IFERROR(AVERAGEIFS('2.Base de Clientes'!$Q$5:$Q$1004,'2.Base de Clientes'!$C$5:$C$1004,Apoio!B214,'2.Base de Clientes'!$D$5:$D$1004,Apoio!C214,'2.Base de Clientes'!$E$5:$E$1004,Apoio!D214)+(ROW()/1000000),0)</f>
        <v>0</v>
      </c>
      <c r="H214" s="139">
        <f>IFERROR(COUNTIFS('2.Base de Clientes'!$C$5:$C$1004,Apoio!B214,'2.Base de Clientes'!$D$5:$D$1004,Apoio!C214,'2.Base de Clientes'!$E$5:$E$1004,Apoio!D214),0)</f>
        <v>0</v>
      </c>
      <c r="I214" s="156">
        <f t="shared" si="19"/>
        <v>0</v>
      </c>
      <c r="J214" s="157">
        <f>IFERROR(AVERAGEIFS('2.Base de Clientes'!$F$5:$F$1004,'2.Base de Clientes'!$C$5:$C$1004,Apoio!B214,'2.Base de Clientes'!$D$5:$D$1004,Apoio!C214,'2.Base de Clientes'!$E$5:$E$1004,Apoio!D214)+(ROW()/1000000),0)</f>
        <v>0</v>
      </c>
      <c r="K214" s="21"/>
      <c r="L214" s="21"/>
      <c r="M214" s="21"/>
    </row>
    <row r="215" ht="12.75" customHeight="1">
      <c r="B215" s="136" t="str">
        <f>'1.Clusters'!$B$7</f>
        <v/>
      </c>
      <c r="C215" s="136" t="str">
        <f>'1.Clusters'!$E$12</f>
        <v/>
      </c>
      <c r="D215" s="136" t="str">
        <f>'1.Clusters'!$H$7</f>
        <v/>
      </c>
      <c r="E215" s="136" t="str">
        <f t="shared" si="17"/>
        <v>, , </v>
      </c>
      <c r="F215" s="136" t="str">
        <f t="shared" si="18"/>
        <v/>
      </c>
      <c r="G215" s="139">
        <f>IFERROR(AVERAGEIFS('2.Base de Clientes'!$Q$5:$Q$1004,'2.Base de Clientes'!$C$5:$C$1004,Apoio!B215,'2.Base de Clientes'!$D$5:$D$1004,Apoio!C215,'2.Base de Clientes'!$E$5:$E$1004,Apoio!D215)+(ROW()/1000000),0)</f>
        <v>0</v>
      </c>
      <c r="H215" s="139">
        <f>IFERROR(COUNTIFS('2.Base de Clientes'!$C$5:$C$1004,Apoio!B215,'2.Base de Clientes'!$D$5:$D$1004,Apoio!C215,'2.Base de Clientes'!$E$5:$E$1004,Apoio!D215),0)</f>
        <v>0</v>
      </c>
      <c r="I215" s="156">
        <f t="shared" si="19"/>
        <v>0</v>
      </c>
      <c r="J215" s="157">
        <f>IFERROR(AVERAGEIFS('2.Base de Clientes'!$F$5:$F$1004,'2.Base de Clientes'!$C$5:$C$1004,Apoio!B215,'2.Base de Clientes'!$D$5:$D$1004,Apoio!C215,'2.Base de Clientes'!$E$5:$E$1004,Apoio!D215)+(ROW()/1000000),0)</f>
        <v>0</v>
      </c>
      <c r="K215" s="21"/>
      <c r="L215" s="21"/>
      <c r="M215" s="21"/>
    </row>
    <row r="216" ht="12.75" customHeight="1">
      <c r="B216" s="136" t="str">
        <f>'1.Clusters'!$B$7</f>
        <v/>
      </c>
      <c r="C216" s="136" t="str">
        <f>'1.Clusters'!$E$12</f>
        <v/>
      </c>
      <c r="D216" s="136" t="str">
        <f>'1.Clusters'!$H$8</f>
        <v/>
      </c>
      <c r="E216" s="136" t="str">
        <f t="shared" si="17"/>
        <v>, , </v>
      </c>
      <c r="F216" s="136" t="str">
        <f t="shared" si="18"/>
        <v/>
      </c>
      <c r="G216" s="139">
        <f>IFERROR(AVERAGEIFS('2.Base de Clientes'!$Q$5:$Q$1004,'2.Base de Clientes'!$C$5:$C$1004,Apoio!B216,'2.Base de Clientes'!$D$5:$D$1004,Apoio!C216,'2.Base de Clientes'!$E$5:$E$1004,Apoio!D216)+(ROW()/1000000),0)</f>
        <v>0</v>
      </c>
      <c r="H216" s="139">
        <f>IFERROR(COUNTIFS('2.Base de Clientes'!$C$5:$C$1004,Apoio!B216,'2.Base de Clientes'!$D$5:$D$1004,Apoio!C216,'2.Base de Clientes'!$E$5:$E$1004,Apoio!D216),0)</f>
        <v>0</v>
      </c>
      <c r="I216" s="156">
        <f t="shared" si="19"/>
        <v>0</v>
      </c>
      <c r="J216" s="157">
        <f>IFERROR(AVERAGEIFS('2.Base de Clientes'!$F$5:$F$1004,'2.Base de Clientes'!$C$5:$C$1004,Apoio!B216,'2.Base de Clientes'!$D$5:$D$1004,Apoio!C216,'2.Base de Clientes'!$E$5:$E$1004,Apoio!D216)+(ROW()/1000000),0)</f>
        <v>0</v>
      </c>
      <c r="K216" s="21"/>
      <c r="L216" s="21"/>
      <c r="M216" s="21"/>
    </row>
    <row r="217" ht="12.75" customHeight="1">
      <c r="B217" s="136" t="str">
        <f>'1.Clusters'!$B$7</f>
        <v/>
      </c>
      <c r="C217" s="136" t="str">
        <f>'1.Clusters'!$E$12</f>
        <v/>
      </c>
      <c r="D217" s="136" t="str">
        <f>'1.Clusters'!$H$9</f>
        <v/>
      </c>
      <c r="E217" s="136" t="str">
        <f t="shared" si="17"/>
        <v>, , </v>
      </c>
      <c r="F217" s="136" t="str">
        <f t="shared" si="18"/>
        <v/>
      </c>
      <c r="G217" s="139">
        <f>IFERROR(AVERAGEIFS('2.Base de Clientes'!$Q$5:$Q$1004,'2.Base de Clientes'!$C$5:$C$1004,Apoio!B217,'2.Base de Clientes'!$D$5:$D$1004,Apoio!C217,'2.Base de Clientes'!$E$5:$E$1004,Apoio!D217)+(ROW()/1000000),0)</f>
        <v>0</v>
      </c>
      <c r="H217" s="139">
        <f>IFERROR(COUNTIFS('2.Base de Clientes'!$C$5:$C$1004,Apoio!B217,'2.Base de Clientes'!$D$5:$D$1004,Apoio!C217,'2.Base de Clientes'!$E$5:$E$1004,Apoio!D217),0)</f>
        <v>0</v>
      </c>
      <c r="I217" s="156">
        <f t="shared" si="19"/>
        <v>0</v>
      </c>
      <c r="J217" s="157">
        <f>IFERROR(AVERAGEIFS('2.Base de Clientes'!$F$5:$F$1004,'2.Base de Clientes'!$C$5:$C$1004,Apoio!B217,'2.Base de Clientes'!$D$5:$D$1004,Apoio!C217,'2.Base de Clientes'!$E$5:$E$1004,Apoio!D217)+(ROW()/1000000),0)</f>
        <v>0</v>
      </c>
      <c r="K217" s="21"/>
      <c r="L217" s="21"/>
      <c r="M217" s="21"/>
    </row>
    <row r="218" ht="12.75" customHeight="1">
      <c r="B218" s="136" t="str">
        <f>'1.Clusters'!$B$7</f>
        <v/>
      </c>
      <c r="C218" s="136" t="str">
        <f>'1.Clusters'!$E$12</f>
        <v/>
      </c>
      <c r="D218" s="136" t="str">
        <f>'1.Clusters'!$H$10</f>
        <v/>
      </c>
      <c r="E218" s="136" t="str">
        <f t="shared" si="17"/>
        <v>, , </v>
      </c>
      <c r="F218" s="136" t="str">
        <f t="shared" si="18"/>
        <v/>
      </c>
      <c r="G218" s="139">
        <f>IFERROR(AVERAGEIFS('2.Base de Clientes'!$Q$5:$Q$1004,'2.Base de Clientes'!$C$5:$C$1004,Apoio!B218,'2.Base de Clientes'!$D$5:$D$1004,Apoio!C218,'2.Base de Clientes'!$E$5:$E$1004,Apoio!D218)+(ROW()/1000000),0)</f>
        <v>0</v>
      </c>
      <c r="H218" s="139">
        <f>IFERROR(COUNTIFS('2.Base de Clientes'!$C$5:$C$1004,Apoio!B218,'2.Base de Clientes'!$D$5:$D$1004,Apoio!C218,'2.Base de Clientes'!$E$5:$E$1004,Apoio!D218),0)</f>
        <v>0</v>
      </c>
      <c r="I218" s="156">
        <f t="shared" si="19"/>
        <v>0</v>
      </c>
      <c r="J218" s="157">
        <f>IFERROR(AVERAGEIFS('2.Base de Clientes'!$F$5:$F$1004,'2.Base de Clientes'!$C$5:$C$1004,Apoio!B218,'2.Base de Clientes'!$D$5:$D$1004,Apoio!C218,'2.Base de Clientes'!$E$5:$E$1004,Apoio!D218)+(ROW()/1000000),0)</f>
        <v>0</v>
      </c>
      <c r="K218" s="21"/>
      <c r="L218" s="21"/>
      <c r="M218" s="21"/>
    </row>
    <row r="219" ht="12.75" customHeight="1">
      <c r="B219" s="136" t="str">
        <f>'1.Clusters'!$B$7</f>
        <v/>
      </c>
      <c r="C219" s="136" t="str">
        <f>'1.Clusters'!$E$12</f>
        <v/>
      </c>
      <c r="D219" s="136" t="str">
        <f>'1.Clusters'!$H$11</f>
        <v/>
      </c>
      <c r="E219" s="136" t="str">
        <f t="shared" si="17"/>
        <v>, , </v>
      </c>
      <c r="F219" s="136" t="str">
        <f t="shared" si="18"/>
        <v/>
      </c>
      <c r="G219" s="139">
        <f>IFERROR(AVERAGEIFS('2.Base de Clientes'!$Q$5:$Q$1004,'2.Base de Clientes'!$C$5:$C$1004,Apoio!B219,'2.Base de Clientes'!$D$5:$D$1004,Apoio!C219,'2.Base de Clientes'!$E$5:$E$1004,Apoio!D219)+(ROW()/1000000),0)</f>
        <v>0</v>
      </c>
      <c r="H219" s="139">
        <f>IFERROR(COUNTIFS('2.Base de Clientes'!$C$5:$C$1004,Apoio!B219,'2.Base de Clientes'!$D$5:$D$1004,Apoio!C219,'2.Base de Clientes'!$E$5:$E$1004,Apoio!D219),0)</f>
        <v>0</v>
      </c>
      <c r="I219" s="156">
        <f t="shared" si="19"/>
        <v>0</v>
      </c>
      <c r="J219" s="157">
        <f>IFERROR(AVERAGEIFS('2.Base de Clientes'!$F$5:$F$1004,'2.Base de Clientes'!$C$5:$C$1004,Apoio!B219,'2.Base de Clientes'!$D$5:$D$1004,Apoio!C219,'2.Base de Clientes'!$E$5:$E$1004,Apoio!D219)+(ROW()/1000000),0)</f>
        <v>0</v>
      </c>
      <c r="K219" s="21"/>
      <c r="L219" s="21"/>
      <c r="M219" s="21"/>
    </row>
    <row r="220" ht="12.75" customHeight="1">
      <c r="B220" s="136" t="str">
        <f>'1.Clusters'!$B$7</f>
        <v/>
      </c>
      <c r="C220" s="136" t="str">
        <f>'1.Clusters'!$E$12</f>
        <v/>
      </c>
      <c r="D220" s="136" t="str">
        <f>'1.Clusters'!$H$12</f>
        <v/>
      </c>
      <c r="E220" s="136" t="str">
        <f t="shared" si="17"/>
        <v>, , </v>
      </c>
      <c r="F220" s="136" t="str">
        <f t="shared" si="18"/>
        <v/>
      </c>
      <c r="G220" s="139">
        <f>IFERROR(AVERAGEIFS('2.Base de Clientes'!$Q$5:$Q$1004,'2.Base de Clientes'!$C$5:$C$1004,Apoio!B220,'2.Base de Clientes'!$D$5:$D$1004,Apoio!C220,'2.Base de Clientes'!$E$5:$E$1004,Apoio!D220)+(ROW()/1000000),0)</f>
        <v>0</v>
      </c>
      <c r="H220" s="139">
        <f>IFERROR(COUNTIFS('2.Base de Clientes'!$C$5:$C$1004,Apoio!B220,'2.Base de Clientes'!$D$5:$D$1004,Apoio!C220,'2.Base de Clientes'!$E$5:$E$1004,Apoio!D220),0)</f>
        <v>0</v>
      </c>
      <c r="I220" s="156">
        <f t="shared" si="19"/>
        <v>0</v>
      </c>
      <c r="J220" s="157">
        <f>IFERROR(AVERAGEIFS('2.Base de Clientes'!$F$5:$F$1004,'2.Base de Clientes'!$C$5:$C$1004,Apoio!B220,'2.Base de Clientes'!$D$5:$D$1004,Apoio!C220,'2.Base de Clientes'!$E$5:$E$1004,Apoio!D220)+(ROW()/1000000),0)</f>
        <v>0</v>
      </c>
      <c r="K220" s="21"/>
      <c r="L220" s="21"/>
      <c r="M220" s="21"/>
    </row>
    <row r="221" ht="12.75" customHeight="1">
      <c r="B221" s="136" t="str">
        <f>'1.Clusters'!$B$7</f>
        <v/>
      </c>
      <c r="C221" s="136" t="str">
        <f>'1.Clusters'!$E$12</f>
        <v/>
      </c>
      <c r="D221" s="136" t="str">
        <f>'1.Clusters'!$H$13</f>
        <v/>
      </c>
      <c r="E221" s="136" t="str">
        <f t="shared" si="17"/>
        <v>, , </v>
      </c>
      <c r="F221" s="136" t="str">
        <f t="shared" si="18"/>
        <v/>
      </c>
      <c r="G221" s="139">
        <f>IFERROR(AVERAGEIFS('2.Base de Clientes'!$Q$5:$Q$1004,'2.Base de Clientes'!$C$5:$C$1004,Apoio!B221,'2.Base de Clientes'!$D$5:$D$1004,Apoio!C221,'2.Base de Clientes'!$E$5:$E$1004,Apoio!D221)+(ROW()/1000000),0)</f>
        <v>0</v>
      </c>
      <c r="H221" s="139">
        <f>IFERROR(COUNTIFS('2.Base de Clientes'!$C$5:$C$1004,Apoio!B221,'2.Base de Clientes'!$D$5:$D$1004,Apoio!C221,'2.Base de Clientes'!$E$5:$E$1004,Apoio!D221),0)</f>
        <v>0</v>
      </c>
      <c r="I221" s="156">
        <f t="shared" si="19"/>
        <v>0</v>
      </c>
      <c r="J221" s="157">
        <f>IFERROR(AVERAGEIFS('2.Base de Clientes'!$F$5:$F$1004,'2.Base de Clientes'!$C$5:$C$1004,Apoio!B221,'2.Base de Clientes'!$D$5:$D$1004,Apoio!C221,'2.Base de Clientes'!$E$5:$E$1004,Apoio!D221)+(ROW()/1000000),0)</f>
        <v>0</v>
      </c>
      <c r="K221" s="21"/>
      <c r="L221" s="21"/>
      <c r="M221" s="21"/>
    </row>
    <row r="222" ht="12.75" customHeight="1">
      <c r="B222" s="136" t="str">
        <f>'1.Clusters'!$B$7</f>
        <v/>
      </c>
      <c r="C222" s="136" t="str">
        <f>'1.Clusters'!$E$12</f>
        <v/>
      </c>
      <c r="D222" s="136" t="str">
        <f>'1.Clusters'!$H$14</f>
        <v/>
      </c>
      <c r="E222" s="136" t="str">
        <f t="shared" si="17"/>
        <v>, , </v>
      </c>
      <c r="F222" s="136" t="str">
        <f t="shared" si="18"/>
        <v/>
      </c>
      <c r="G222" s="139">
        <f>IFERROR(AVERAGEIFS('2.Base de Clientes'!$Q$5:$Q$1004,'2.Base de Clientes'!$C$5:$C$1004,Apoio!B222,'2.Base de Clientes'!$D$5:$D$1004,Apoio!C222,'2.Base de Clientes'!$E$5:$E$1004,Apoio!D222)+(ROW()/1000000),0)</f>
        <v>0</v>
      </c>
      <c r="H222" s="139">
        <f>IFERROR(COUNTIFS('2.Base de Clientes'!$C$5:$C$1004,Apoio!B222,'2.Base de Clientes'!$D$5:$D$1004,Apoio!C222,'2.Base de Clientes'!$E$5:$E$1004,Apoio!D222),0)</f>
        <v>0</v>
      </c>
      <c r="I222" s="156">
        <f t="shared" si="19"/>
        <v>0</v>
      </c>
      <c r="J222" s="157">
        <f>IFERROR(AVERAGEIFS('2.Base de Clientes'!$F$5:$F$1004,'2.Base de Clientes'!$C$5:$C$1004,Apoio!B222,'2.Base de Clientes'!$D$5:$D$1004,Apoio!C222,'2.Base de Clientes'!$E$5:$E$1004,Apoio!D222)+(ROW()/1000000),0)</f>
        <v>0</v>
      </c>
      <c r="K222" s="21"/>
      <c r="L222" s="21"/>
      <c r="M222" s="21"/>
    </row>
    <row r="223" ht="12.75" customHeight="1">
      <c r="B223" s="136" t="str">
        <f>'1.Clusters'!$B$7</f>
        <v/>
      </c>
      <c r="C223" s="136" t="str">
        <f>'1.Clusters'!$E$12</f>
        <v/>
      </c>
      <c r="D223" s="136" t="str">
        <f>'1.Clusters'!$H$15</f>
        <v/>
      </c>
      <c r="E223" s="136" t="str">
        <f t="shared" si="17"/>
        <v>, , </v>
      </c>
      <c r="F223" s="136" t="str">
        <f t="shared" si="18"/>
        <v/>
      </c>
      <c r="G223" s="139">
        <f>IFERROR(AVERAGEIFS('2.Base de Clientes'!$Q$5:$Q$1004,'2.Base de Clientes'!$C$5:$C$1004,Apoio!B223,'2.Base de Clientes'!$D$5:$D$1004,Apoio!C223,'2.Base de Clientes'!$E$5:$E$1004,Apoio!D223)+(ROW()/1000000),0)</f>
        <v>0</v>
      </c>
      <c r="H223" s="139">
        <f>IFERROR(COUNTIFS('2.Base de Clientes'!$C$5:$C$1004,Apoio!B223,'2.Base de Clientes'!$D$5:$D$1004,Apoio!C223,'2.Base de Clientes'!$E$5:$E$1004,Apoio!D223),0)</f>
        <v>0</v>
      </c>
      <c r="I223" s="156">
        <f t="shared" si="19"/>
        <v>0</v>
      </c>
      <c r="J223" s="157">
        <f>IFERROR(AVERAGEIFS('2.Base de Clientes'!$F$5:$F$1004,'2.Base de Clientes'!$C$5:$C$1004,Apoio!B223,'2.Base de Clientes'!$D$5:$D$1004,Apoio!C223,'2.Base de Clientes'!$E$5:$E$1004,Apoio!D223)+(ROW()/1000000),0)</f>
        <v>0</v>
      </c>
      <c r="K223" s="21"/>
      <c r="L223" s="21"/>
      <c r="M223" s="21"/>
    </row>
    <row r="224" ht="12.75" customHeight="1">
      <c r="B224" s="136" t="str">
        <f>'1.Clusters'!$B$7</f>
        <v/>
      </c>
      <c r="C224" s="136" t="str">
        <f>'1.Clusters'!$E$13</f>
        <v/>
      </c>
      <c r="D224" s="136" t="str">
        <f>'1.Clusters'!$H$6</f>
        <v/>
      </c>
      <c r="E224" s="136" t="str">
        <f t="shared" si="17"/>
        <v>, , </v>
      </c>
      <c r="F224" s="136" t="str">
        <f t="shared" si="18"/>
        <v/>
      </c>
      <c r="G224" s="139">
        <f>IFERROR(AVERAGEIFS('2.Base de Clientes'!$Q$5:$Q$1004,'2.Base de Clientes'!$C$5:$C$1004,Apoio!B224,'2.Base de Clientes'!$D$5:$D$1004,Apoio!C224,'2.Base de Clientes'!$E$5:$E$1004,Apoio!D224)+(ROW()/1000000),0)</f>
        <v>0</v>
      </c>
      <c r="H224" s="139">
        <f>IFERROR(COUNTIFS('2.Base de Clientes'!$C$5:$C$1004,Apoio!B224,'2.Base de Clientes'!$D$5:$D$1004,Apoio!C224,'2.Base de Clientes'!$E$5:$E$1004,Apoio!D224),0)</f>
        <v>0</v>
      </c>
      <c r="I224" s="156">
        <f t="shared" si="19"/>
        <v>0</v>
      </c>
      <c r="J224" s="157">
        <f>IFERROR(AVERAGEIFS('2.Base de Clientes'!$F$5:$F$1004,'2.Base de Clientes'!$C$5:$C$1004,Apoio!B224,'2.Base de Clientes'!$D$5:$D$1004,Apoio!C224,'2.Base de Clientes'!$E$5:$E$1004,Apoio!D224)+(ROW()/1000000),0)</f>
        <v>0</v>
      </c>
      <c r="K224" s="21"/>
      <c r="L224" s="21"/>
      <c r="M224" s="21"/>
    </row>
    <row r="225" ht="12.75" customHeight="1">
      <c r="B225" s="136" t="str">
        <f>'1.Clusters'!$B$7</f>
        <v/>
      </c>
      <c r="C225" s="136" t="str">
        <f>'1.Clusters'!$E$13</f>
        <v/>
      </c>
      <c r="D225" s="136" t="str">
        <f>'1.Clusters'!$H$7</f>
        <v/>
      </c>
      <c r="E225" s="136" t="str">
        <f t="shared" si="17"/>
        <v>, , </v>
      </c>
      <c r="F225" s="136" t="str">
        <f t="shared" si="18"/>
        <v/>
      </c>
      <c r="G225" s="139">
        <f>IFERROR(AVERAGEIFS('2.Base de Clientes'!$Q$5:$Q$1004,'2.Base de Clientes'!$C$5:$C$1004,Apoio!B225,'2.Base de Clientes'!$D$5:$D$1004,Apoio!C225,'2.Base de Clientes'!$E$5:$E$1004,Apoio!D225)+(ROW()/1000000),0)</f>
        <v>0</v>
      </c>
      <c r="H225" s="139">
        <f>IFERROR(COUNTIFS('2.Base de Clientes'!$C$5:$C$1004,Apoio!B225,'2.Base de Clientes'!$D$5:$D$1004,Apoio!C225,'2.Base de Clientes'!$E$5:$E$1004,Apoio!D225),0)</f>
        <v>0</v>
      </c>
      <c r="I225" s="156">
        <f t="shared" si="19"/>
        <v>0</v>
      </c>
      <c r="J225" s="157">
        <f>IFERROR(AVERAGEIFS('2.Base de Clientes'!$F$5:$F$1004,'2.Base de Clientes'!$C$5:$C$1004,Apoio!B225,'2.Base de Clientes'!$D$5:$D$1004,Apoio!C225,'2.Base de Clientes'!$E$5:$E$1004,Apoio!D225)+(ROW()/1000000),0)</f>
        <v>0</v>
      </c>
      <c r="K225" s="21"/>
      <c r="L225" s="21"/>
      <c r="M225" s="21"/>
    </row>
    <row r="226" ht="12.75" customHeight="1">
      <c r="B226" s="136" t="str">
        <f>'1.Clusters'!$B$7</f>
        <v/>
      </c>
      <c r="C226" s="136" t="str">
        <f>'1.Clusters'!$E$13</f>
        <v/>
      </c>
      <c r="D226" s="136" t="str">
        <f>'1.Clusters'!$H$8</f>
        <v/>
      </c>
      <c r="E226" s="136" t="str">
        <f t="shared" si="17"/>
        <v>, , </v>
      </c>
      <c r="F226" s="136" t="str">
        <f t="shared" si="18"/>
        <v/>
      </c>
      <c r="G226" s="139">
        <f>IFERROR(AVERAGEIFS('2.Base de Clientes'!$Q$5:$Q$1004,'2.Base de Clientes'!$C$5:$C$1004,Apoio!B226,'2.Base de Clientes'!$D$5:$D$1004,Apoio!C226,'2.Base de Clientes'!$E$5:$E$1004,Apoio!D226)+(ROW()/1000000),0)</f>
        <v>0</v>
      </c>
      <c r="H226" s="139">
        <f>IFERROR(COUNTIFS('2.Base de Clientes'!$C$5:$C$1004,Apoio!B226,'2.Base de Clientes'!$D$5:$D$1004,Apoio!C226,'2.Base de Clientes'!$E$5:$E$1004,Apoio!D226),0)</f>
        <v>0</v>
      </c>
      <c r="I226" s="156">
        <f t="shared" si="19"/>
        <v>0</v>
      </c>
      <c r="J226" s="157">
        <f>IFERROR(AVERAGEIFS('2.Base de Clientes'!$F$5:$F$1004,'2.Base de Clientes'!$C$5:$C$1004,Apoio!B226,'2.Base de Clientes'!$D$5:$D$1004,Apoio!C226,'2.Base de Clientes'!$E$5:$E$1004,Apoio!D226)+(ROW()/1000000),0)</f>
        <v>0</v>
      </c>
      <c r="K226" s="21"/>
      <c r="L226" s="21"/>
      <c r="M226" s="21"/>
    </row>
    <row r="227" ht="12.75" customHeight="1">
      <c r="B227" s="136" t="str">
        <f>'1.Clusters'!$B$7</f>
        <v/>
      </c>
      <c r="C227" s="136" t="str">
        <f>'1.Clusters'!$E$13</f>
        <v/>
      </c>
      <c r="D227" s="136" t="str">
        <f>'1.Clusters'!$H$9</f>
        <v/>
      </c>
      <c r="E227" s="136" t="str">
        <f t="shared" si="17"/>
        <v>, , </v>
      </c>
      <c r="F227" s="136" t="str">
        <f t="shared" si="18"/>
        <v/>
      </c>
      <c r="G227" s="139">
        <f>IFERROR(AVERAGEIFS('2.Base de Clientes'!$Q$5:$Q$1004,'2.Base de Clientes'!$C$5:$C$1004,Apoio!B227,'2.Base de Clientes'!$D$5:$D$1004,Apoio!C227,'2.Base de Clientes'!$E$5:$E$1004,Apoio!D227)+(ROW()/1000000),0)</f>
        <v>0</v>
      </c>
      <c r="H227" s="139">
        <f>IFERROR(COUNTIFS('2.Base de Clientes'!$C$5:$C$1004,Apoio!B227,'2.Base de Clientes'!$D$5:$D$1004,Apoio!C227,'2.Base de Clientes'!$E$5:$E$1004,Apoio!D227),0)</f>
        <v>0</v>
      </c>
      <c r="I227" s="156">
        <f t="shared" si="19"/>
        <v>0</v>
      </c>
      <c r="J227" s="157">
        <f>IFERROR(AVERAGEIFS('2.Base de Clientes'!$F$5:$F$1004,'2.Base de Clientes'!$C$5:$C$1004,Apoio!B227,'2.Base de Clientes'!$D$5:$D$1004,Apoio!C227,'2.Base de Clientes'!$E$5:$E$1004,Apoio!D227)+(ROW()/1000000),0)</f>
        <v>0</v>
      </c>
      <c r="K227" s="21"/>
      <c r="L227" s="21"/>
      <c r="M227" s="21"/>
    </row>
    <row r="228" ht="12.75" customHeight="1">
      <c r="B228" s="136" t="str">
        <f>'1.Clusters'!$B$7</f>
        <v/>
      </c>
      <c r="C228" s="136" t="str">
        <f>'1.Clusters'!$E$13</f>
        <v/>
      </c>
      <c r="D228" s="136" t="str">
        <f>'1.Clusters'!$H$10</f>
        <v/>
      </c>
      <c r="E228" s="136" t="str">
        <f t="shared" si="17"/>
        <v>, , </v>
      </c>
      <c r="F228" s="136" t="str">
        <f t="shared" si="18"/>
        <v/>
      </c>
      <c r="G228" s="139">
        <f>IFERROR(AVERAGEIFS('2.Base de Clientes'!$Q$5:$Q$1004,'2.Base de Clientes'!$C$5:$C$1004,Apoio!B228,'2.Base de Clientes'!$D$5:$D$1004,Apoio!C228,'2.Base de Clientes'!$E$5:$E$1004,Apoio!D228)+(ROW()/1000000),0)</f>
        <v>0</v>
      </c>
      <c r="H228" s="139">
        <f>IFERROR(COUNTIFS('2.Base de Clientes'!$C$5:$C$1004,Apoio!B228,'2.Base de Clientes'!$D$5:$D$1004,Apoio!C228,'2.Base de Clientes'!$E$5:$E$1004,Apoio!D228),0)</f>
        <v>0</v>
      </c>
      <c r="I228" s="156">
        <f t="shared" si="19"/>
        <v>0</v>
      </c>
      <c r="J228" s="157">
        <f>IFERROR(AVERAGEIFS('2.Base de Clientes'!$F$5:$F$1004,'2.Base de Clientes'!$C$5:$C$1004,Apoio!B228,'2.Base de Clientes'!$D$5:$D$1004,Apoio!C228,'2.Base de Clientes'!$E$5:$E$1004,Apoio!D228)+(ROW()/1000000),0)</f>
        <v>0</v>
      </c>
      <c r="K228" s="21"/>
      <c r="L228" s="21"/>
      <c r="M228" s="21"/>
    </row>
    <row r="229" ht="12.75" customHeight="1">
      <c r="B229" s="136" t="str">
        <f>'1.Clusters'!$B$7</f>
        <v/>
      </c>
      <c r="C229" s="136" t="str">
        <f>'1.Clusters'!$E$13</f>
        <v/>
      </c>
      <c r="D229" s="136" t="str">
        <f>'1.Clusters'!$H$11</f>
        <v/>
      </c>
      <c r="E229" s="136" t="str">
        <f t="shared" si="17"/>
        <v>, , </v>
      </c>
      <c r="F229" s="136" t="str">
        <f t="shared" si="18"/>
        <v/>
      </c>
      <c r="G229" s="139">
        <f>IFERROR(AVERAGEIFS('2.Base de Clientes'!$Q$5:$Q$1004,'2.Base de Clientes'!$C$5:$C$1004,Apoio!B229,'2.Base de Clientes'!$D$5:$D$1004,Apoio!C229,'2.Base de Clientes'!$E$5:$E$1004,Apoio!D229)+(ROW()/1000000),0)</f>
        <v>0</v>
      </c>
      <c r="H229" s="139">
        <f>IFERROR(COUNTIFS('2.Base de Clientes'!$C$5:$C$1004,Apoio!B229,'2.Base de Clientes'!$D$5:$D$1004,Apoio!C229,'2.Base de Clientes'!$E$5:$E$1004,Apoio!D229),0)</f>
        <v>0</v>
      </c>
      <c r="I229" s="156">
        <f t="shared" si="19"/>
        <v>0</v>
      </c>
      <c r="J229" s="157">
        <f>IFERROR(AVERAGEIFS('2.Base de Clientes'!$F$5:$F$1004,'2.Base de Clientes'!$C$5:$C$1004,Apoio!B229,'2.Base de Clientes'!$D$5:$D$1004,Apoio!C229,'2.Base de Clientes'!$E$5:$E$1004,Apoio!D229)+(ROW()/1000000),0)</f>
        <v>0</v>
      </c>
      <c r="K229" s="21"/>
      <c r="L229" s="21"/>
      <c r="M229" s="21"/>
    </row>
    <row r="230" ht="12.75" customHeight="1">
      <c r="B230" s="136" t="str">
        <f>'1.Clusters'!$B$7</f>
        <v/>
      </c>
      <c r="C230" s="136" t="str">
        <f>'1.Clusters'!$E$13</f>
        <v/>
      </c>
      <c r="D230" s="136" t="str">
        <f>'1.Clusters'!$H$12</f>
        <v/>
      </c>
      <c r="E230" s="136" t="str">
        <f t="shared" si="17"/>
        <v>, , </v>
      </c>
      <c r="F230" s="136" t="str">
        <f t="shared" si="18"/>
        <v/>
      </c>
      <c r="G230" s="139">
        <f>IFERROR(AVERAGEIFS('2.Base de Clientes'!$Q$5:$Q$1004,'2.Base de Clientes'!$C$5:$C$1004,Apoio!B230,'2.Base de Clientes'!$D$5:$D$1004,Apoio!C230,'2.Base de Clientes'!$E$5:$E$1004,Apoio!D230)+(ROW()/1000000),0)</f>
        <v>0</v>
      </c>
      <c r="H230" s="139">
        <f>IFERROR(COUNTIFS('2.Base de Clientes'!$C$5:$C$1004,Apoio!B230,'2.Base de Clientes'!$D$5:$D$1004,Apoio!C230,'2.Base de Clientes'!$E$5:$E$1004,Apoio!D230),0)</f>
        <v>0</v>
      </c>
      <c r="I230" s="156">
        <f t="shared" si="19"/>
        <v>0</v>
      </c>
      <c r="J230" s="157">
        <f>IFERROR(AVERAGEIFS('2.Base de Clientes'!$F$5:$F$1004,'2.Base de Clientes'!$C$5:$C$1004,Apoio!B230,'2.Base de Clientes'!$D$5:$D$1004,Apoio!C230,'2.Base de Clientes'!$E$5:$E$1004,Apoio!D230)+(ROW()/1000000),0)</f>
        <v>0</v>
      </c>
      <c r="K230" s="21"/>
      <c r="L230" s="21"/>
      <c r="M230" s="21"/>
    </row>
    <row r="231" ht="12.75" customHeight="1">
      <c r="B231" s="136" t="str">
        <f>'1.Clusters'!$B$7</f>
        <v/>
      </c>
      <c r="C231" s="136" t="str">
        <f>'1.Clusters'!$E$13</f>
        <v/>
      </c>
      <c r="D231" s="136" t="str">
        <f>'1.Clusters'!$H$13</f>
        <v/>
      </c>
      <c r="E231" s="136" t="str">
        <f t="shared" si="17"/>
        <v>, , </v>
      </c>
      <c r="F231" s="136" t="str">
        <f t="shared" si="18"/>
        <v/>
      </c>
      <c r="G231" s="139">
        <f>IFERROR(AVERAGEIFS('2.Base de Clientes'!$Q$5:$Q$1004,'2.Base de Clientes'!$C$5:$C$1004,Apoio!B231,'2.Base de Clientes'!$D$5:$D$1004,Apoio!C231,'2.Base de Clientes'!$E$5:$E$1004,Apoio!D231)+(ROW()/1000000),0)</f>
        <v>0</v>
      </c>
      <c r="H231" s="139">
        <f>IFERROR(COUNTIFS('2.Base de Clientes'!$C$5:$C$1004,Apoio!B231,'2.Base de Clientes'!$D$5:$D$1004,Apoio!C231,'2.Base de Clientes'!$E$5:$E$1004,Apoio!D231),0)</f>
        <v>0</v>
      </c>
      <c r="I231" s="156">
        <f t="shared" si="19"/>
        <v>0</v>
      </c>
      <c r="J231" s="157">
        <f>IFERROR(AVERAGEIFS('2.Base de Clientes'!$F$5:$F$1004,'2.Base de Clientes'!$C$5:$C$1004,Apoio!B231,'2.Base de Clientes'!$D$5:$D$1004,Apoio!C231,'2.Base de Clientes'!$E$5:$E$1004,Apoio!D231)+(ROW()/1000000),0)</f>
        <v>0</v>
      </c>
      <c r="K231" s="21"/>
      <c r="L231" s="21"/>
      <c r="M231" s="21"/>
    </row>
    <row r="232" ht="12.75" customHeight="1">
      <c r="B232" s="136" t="str">
        <f>'1.Clusters'!$B$7</f>
        <v/>
      </c>
      <c r="C232" s="136" t="str">
        <f>'1.Clusters'!$E$13</f>
        <v/>
      </c>
      <c r="D232" s="136" t="str">
        <f>'1.Clusters'!$H$14</f>
        <v/>
      </c>
      <c r="E232" s="136" t="str">
        <f t="shared" si="17"/>
        <v>, , </v>
      </c>
      <c r="F232" s="136" t="str">
        <f t="shared" si="18"/>
        <v/>
      </c>
      <c r="G232" s="139">
        <f>IFERROR(AVERAGEIFS('2.Base de Clientes'!$Q$5:$Q$1004,'2.Base de Clientes'!$C$5:$C$1004,Apoio!B232,'2.Base de Clientes'!$D$5:$D$1004,Apoio!C232,'2.Base de Clientes'!$E$5:$E$1004,Apoio!D232)+(ROW()/1000000),0)</f>
        <v>0</v>
      </c>
      <c r="H232" s="139">
        <f>IFERROR(COUNTIFS('2.Base de Clientes'!$C$5:$C$1004,Apoio!B232,'2.Base de Clientes'!$D$5:$D$1004,Apoio!C232,'2.Base de Clientes'!$E$5:$E$1004,Apoio!D232),0)</f>
        <v>0</v>
      </c>
      <c r="I232" s="156">
        <f t="shared" si="19"/>
        <v>0</v>
      </c>
      <c r="J232" s="157">
        <f>IFERROR(AVERAGEIFS('2.Base de Clientes'!$F$5:$F$1004,'2.Base de Clientes'!$C$5:$C$1004,Apoio!B232,'2.Base de Clientes'!$D$5:$D$1004,Apoio!C232,'2.Base de Clientes'!$E$5:$E$1004,Apoio!D232)+(ROW()/1000000),0)</f>
        <v>0</v>
      </c>
      <c r="K232" s="21"/>
      <c r="L232" s="21"/>
      <c r="M232" s="21"/>
    </row>
    <row r="233" ht="12.75" customHeight="1">
      <c r="B233" s="136" t="str">
        <f>'1.Clusters'!$B$7</f>
        <v/>
      </c>
      <c r="C233" s="136" t="str">
        <f>'1.Clusters'!$E$13</f>
        <v/>
      </c>
      <c r="D233" s="136" t="str">
        <f>'1.Clusters'!$H$15</f>
        <v/>
      </c>
      <c r="E233" s="136" t="str">
        <f t="shared" si="17"/>
        <v>, , </v>
      </c>
      <c r="F233" s="136" t="str">
        <f t="shared" si="18"/>
        <v/>
      </c>
      <c r="G233" s="139">
        <f>IFERROR(AVERAGEIFS('2.Base de Clientes'!$Q$5:$Q$1004,'2.Base de Clientes'!$C$5:$C$1004,Apoio!B233,'2.Base de Clientes'!$D$5:$D$1004,Apoio!C233,'2.Base de Clientes'!$E$5:$E$1004,Apoio!D233)+(ROW()/1000000),0)</f>
        <v>0</v>
      </c>
      <c r="H233" s="139">
        <f>IFERROR(COUNTIFS('2.Base de Clientes'!$C$5:$C$1004,Apoio!B233,'2.Base de Clientes'!$D$5:$D$1004,Apoio!C233,'2.Base de Clientes'!$E$5:$E$1004,Apoio!D233),0)</f>
        <v>0</v>
      </c>
      <c r="I233" s="156">
        <f t="shared" si="19"/>
        <v>0</v>
      </c>
      <c r="J233" s="157">
        <f>IFERROR(AVERAGEIFS('2.Base de Clientes'!$F$5:$F$1004,'2.Base de Clientes'!$C$5:$C$1004,Apoio!B233,'2.Base de Clientes'!$D$5:$D$1004,Apoio!C233,'2.Base de Clientes'!$E$5:$E$1004,Apoio!D233)+(ROW()/1000000),0)</f>
        <v>0</v>
      </c>
      <c r="K233" s="21"/>
      <c r="L233" s="21"/>
      <c r="M233" s="21"/>
    </row>
    <row r="234" ht="12.75" customHeight="1">
      <c r="B234" s="136" t="str">
        <f>'1.Clusters'!$B$7</f>
        <v/>
      </c>
      <c r="C234" s="136" t="str">
        <f>'1.Clusters'!$E$14</f>
        <v/>
      </c>
      <c r="D234" s="136" t="str">
        <f>'1.Clusters'!$H$6</f>
        <v/>
      </c>
      <c r="E234" s="136" t="str">
        <f t="shared" si="17"/>
        <v>, , </v>
      </c>
      <c r="F234" s="136" t="str">
        <f t="shared" si="18"/>
        <v/>
      </c>
      <c r="G234" s="139">
        <f>IFERROR(AVERAGEIFS('2.Base de Clientes'!$Q$5:$Q$1004,'2.Base de Clientes'!$C$5:$C$1004,Apoio!B234,'2.Base de Clientes'!$D$5:$D$1004,Apoio!C234,'2.Base de Clientes'!$E$5:$E$1004,Apoio!D234)+(ROW()/1000000),0)</f>
        <v>0</v>
      </c>
      <c r="H234" s="139">
        <f>IFERROR(COUNTIFS('2.Base de Clientes'!$C$5:$C$1004,Apoio!B234,'2.Base de Clientes'!$D$5:$D$1004,Apoio!C234,'2.Base de Clientes'!$E$5:$E$1004,Apoio!D234),0)</f>
        <v>0</v>
      </c>
      <c r="I234" s="156">
        <f t="shared" si="19"/>
        <v>0</v>
      </c>
      <c r="J234" s="157">
        <f>IFERROR(AVERAGEIFS('2.Base de Clientes'!$F$5:$F$1004,'2.Base de Clientes'!$C$5:$C$1004,Apoio!B234,'2.Base de Clientes'!$D$5:$D$1004,Apoio!C234,'2.Base de Clientes'!$E$5:$E$1004,Apoio!D234)+(ROW()/1000000),0)</f>
        <v>0</v>
      </c>
      <c r="K234" s="21"/>
      <c r="L234" s="21"/>
      <c r="M234" s="21"/>
    </row>
    <row r="235" ht="12.75" customHeight="1">
      <c r="B235" s="136" t="str">
        <f>'1.Clusters'!$B$7</f>
        <v/>
      </c>
      <c r="C235" s="136" t="str">
        <f>'1.Clusters'!$E$14</f>
        <v/>
      </c>
      <c r="D235" s="136" t="str">
        <f>'1.Clusters'!$H$7</f>
        <v/>
      </c>
      <c r="E235" s="136" t="str">
        <f t="shared" si="17"/>
        <v>, , </v>
      </c>
      <c r="F235" s="136" t="str">
        <f t="shared" si="18"/>
        <v/>
      </c>
      <c r="G235" s="139">
        <f>IFERROR(AVERAGEIFS('2.Base de Clientes'!$Q$5:$Q$1004,'2.Base de Clientes'!$C$5:$C$1004,Apoio!B235,'2.Base de Clientes'!$D$5:$D$1004,Apoio!C235,'2.Base de Clientes'!$E$5:$E$1004,Apoio!D235)+(ROW()/1000000),0)</f>
        <v>0</v>
      </c>
      <c r="H235" s="139">
        <f>IFERROR(COUNTIFS('2.Base de Clientes'!$C$5:$C$1004,Apoio!B235,'2.Base de Clientes'!$D$5:$D$1004,Apoio!C235,'2.Base de Clientes'!$E$5:$E$1004,Apoio!D235),0)</f>
        <v>0</v>
      </c>
      <c r="I235" s="156">
        <f t="shared" si="19"/>
        <v>0</v>
      </c>
      <c r="J235" s="157">
        <f>IFERROR(AVERAGEIFS('2.Base de Clientes'!$F$5:$F$1004,'2.Base de Clientes'!$C$5:$C$1004,Apoio!B235,'2.Base de Clientes'!$D$5:$D$1004,Apoio!C235,'2.Base de Clientes'!$E$5:$E$1004,Apoio!D235)+(ROW()/1000000),0)</f>
        <v>0</v>
      </c>
      <c r="K235" s="21"/>
      <c r="L235" s="21"/>
      <c r="M235" s="21"/>
    </row>
    <row r="236" ht="12.75" customHeight="1">
      <c r="B236" s="136" t="str">
        <f>'1.Clusters'!$B$7</f>
        <v/>
      </c>
      <c r="C236" s="136" t="str">
        <f>'1.Clusters'!$E$14</f>
        <v/>
      </c>
      <c r="D236" s="136" t="str">
        <f>'1.Clusters'!$H$8</f>
        <v/>
      </c>
      <c r="E236" s="136" t="str">
        <f t="shared" si="17"/>
        <v>, , </v>
      </c>
      <c r="F236" s="136" t="str">
        <f t="shared" si="18"/>
        <v/>
      </c>
      <c r="G236" s="139">
        <f>IFERROR(AVERAGEIFS('2.Base de Clientes'!$Q$5:$Q$1004,'2.Base de Clientes'!$C$5:$C$1004,Apoio!B236,'2.Base de Clientes'!$D$5:$D$1004,Apoio!C236,'2.Base de Clientes'!$E$5:$E$1004,Apoio!D236)+(ROW()/1000000),0)</f>
        <v>0</v>
      </c>
      <c r="H236" s="139">
        <f>IFERROR(COUNTIFS('2.Base de Clientes'!$C$5:$C$1004,Apoio!B236,'2.Base de Clientes'!$D$5:$D$1004,Apoio!C236,'2.Base de Clientes'!$E$5:$E$1004,Apoio!D236),0)</f>
        <v>0</v>
      </c>
      <c r="I236" s="156">
        <f t="shared" si="19"/>
        <v>0</v>
      </c>
      <c r="J236" s="157">
        <f>IFERROR(AVERAGEIFS('2.Base de Clientes'!$F$5:$F$1004,'2.Base de Clientes'!$C$5:$C$1004,Apoio!B236,'2.Base de Clientes'!$D$5:$D$1004,Apoio!C236,'2.Base de Clientes'!$E$5:$E$1004,Apoio!D236)+(ROW()/1000000),0)</f>
        <v>0</v>
      </c>
      <c r="K236" s="21"/>
      <c r="L236" s="21"/>
      <c r="M236" s="21"/>
    </row>
    <row r="237" ht="12.75" customHeight="1">
      <c r="B237" s="136" t="str">
        <f>'1.Clusters'!$B$7</f>
        <v/>
      </c>
      <c r="C237" s="136" t="str">
        <f>'1.Clusters'!$E$14</f>
        <v/>
      </c>
      <c r="D237" s="136" t="str">
        <f>'1.Clusters'!$H$9</f>
        <v/>
      </c>
      <c r="E237" s="136" t="str">
        <f t="shared" si="17"/>
        <v>, , </v>
      </c>
      <c r="F237" s="136" t="str">
        <f t="shared" si="18"/>
        <v/>
      </c>
      <c r="G237" s="139">
        <f>IFERROR(AVERAGEIFS('2.Base de Clientes'!$Q$5:$Q$1004,'2.Base de Clientes'!$C$5:$C$1004,Apoio!B237,'2.Base de Clientes'!$D$5:$D$1004,Apoio!C237,'2.Base de Clientes'!$E$5:$E$1004,Apoio!D237)+(ROW()/1000000),0)</f>
        <v>0</v>
      </c>
      <c r="H237" s="139">
        <f>IFERROR(COUNTIFS('2.Base de Clientes'!$C$5:$C$1004,Apoio!B237,'2.Base de Clientes'!$D$5:$D$1004,Apoio!C237,'2.Base de Clientes'!$E$5:$E$1004,Apoio!D237),0)</f>
        <v>0</v>
      </c>
      <c r="I237" s="156">
        <f t="shared" si="19"/>
        <v>0</v>
      </c>
      <c r="J237" s="157">
        <f>IFERROR(AVERAGEIFS('2.Base de Clientes'!$F$5:$F$1004,'2.Base de Clientes'!$C$5:$C$1004,Apoio!B237,'2.Base de Clientes'!$D$5:$D$1004,Apoio!C237,'2.Base de Clientes'!$E$5:$E$1004,Apoio!D237)+(ROW()/1000000),0)</f>
        <v>0</v>
      </c>
      <c r="K237" s="21"/>
      <c r="L237" s="21"/>
      <c r="M237" s="21"/>
    </row>
    <row r="238" ht="12.75" customHeight="1">
      <c r="B238" s="136" t="str">
        <f>'1.Clusters'!$B$7</f>
        <v/>
      </c>
      <c r="C238" s="136" t="str">
        <f>'1.Clusters'!$E$14</f>
        <v/>
      </c>
      <c r="D238" s="136" t="str">
        <f>'1.Clusters'!$H$10</f>
        <v/>
      </c>
      <c r="E238" s="136" t="str">
        <f t="shared" si="17"/>
        <v>, , </v>
      </c>
      <c r="F238" s="136" t="str">
        <f t="shared" si="18"/>
        <v/>
      </c>
      <c r="G238" s="139">
        <f>IFERROR(AVERAGEIFS('2.Base de Clientes'!$Q$5:$Q$1004,'2.Base de Clientes'!$C$5:$C$1004,Apoio!B238,'2.Base de Clientes'!$D$5:$D$1004,Apoio!C238,'2.Base de Clientes'!$E$5:$E$1004,Apoio!D238)+(ROW()/1000000),0)</f>
        <v>0</v>
      </c>
      <c r="H238" s="139">
        <f>IFERROR(COUNTIFS('2.Base de Clientes'!$C$5:$C$1004,Apoio!B238,'2.Base de Clientes'!$D$5:$D$1004,Apoio!C238,'2.Base de Clientes'!$E$5:$E$1004,Apoio!D238),0)</f>
        <v>0</v>
      </c>
      <c r="I238" s="156">
        <f t="shared" si="19"/>
        <v>0</v>
      </c>
      <c r="J238" s="157">
        <f>IFERROR(AVERAGEIFS('2.Base de Clientes'!$F$5:$F$1004,'2.Base de Clientes'!$C$5:$C$1004,Apoio!B238,'2.Base de Clientes'!$D$5:$D$1004,Apoio!C238,'2.Base de Clientes'!$E$5:$E$1004,Apoio!D238)+(ROW()/1000000),0)</f>
        <v>0</v>
      </c>
      <c r="K238" s="21"/>
      <c r="L238" s="21"/>
      <c r="M238" s="21"/>
    </row>
    <row r="239" ht="12.75" customHeight="1">
      <c r="B239" s="136" t="str">
        <f>'1.Clusters'!$B$7</f>
        <v/>
      </c>
      <c r="C239" s="136" t="str">
        <f>'1.Clusters'!$E$14</f>
        <v/>
      </c>
      <c r="D239" s="136" t="str">
        <f>'1.Clusters'!$H$11</f>
        <v/>
      </c>
      <c r="E239" s="136" t="str">
        <f t="shared" si="17"/>
        <v>, , </v>
      </c>
      <c r="F239" s="136" t="str">
        <f t="shared" si="18"/>
        <v/>
      </c>
      <c r="G239" s="139">
        <f>IFERROR(AVERAGEIFS('2.Base de Clientes'!$Q$5:$Q$1004,'2.Base de Clientes'!$C$5:$C$1004,Apoio!B239,'2.Base de Clientes'!$D$5:$D$1004,Apoio!C239,'2.Base de Clientes'!$E$5:$E$1004,Apoio!D239)+(ROW()/1000000),0)</f>
        <v>0</v>
      </c>
      <c r="H239" s="139">
        <f>IFERROR(COUNTIFS('2.Base de Clientes'!$C$5:$C$1004,Apoio!B239,'2.Base de Clientes'!$D$5:$D$1004,Apoio!C239,'2.Base de Clientes'!$E$5:$E$1004,Apoio!D239),0)</f>
        <v>0</v>
      </c>
      <c r="I239" s="156">
        <f t="shared" si="19"/>
        <v>0</v>
      </c>
      <c r="J239" s="157">
        <f>IFERROR(AVERAGEIFS('2.Base de Clientes'!$F$5:$F$1004,'2.Base de Clientes'!$C$5:$C$1004,Apoio!B239,'2.Base de Clientes'!$D$5:$D$1004,Apoio!C239,'2.Base de Clientes'!$E$5:$E$1004,Apoio!D239)+(ROW()/1000000),0)</f>
        <v>0</v>
      </c>
      <c r="K239" s="21"/>
      <c r="L239" s="21"/>
      <c r="M239" s="21"/>
    </row>
    <row r="240" ht="12.75" customHeight="1">
      <c r="B240" s="136" t="str">
        <f>'1.Clusters'!$B$7</f>
        <v/>
      </c>
      <c r="C240" s="136" t="str">
        <f>'1.Clusters'!$E$14</f>
        <v/>
      </c>
      <c r="D240" s="136" t="str">
        <f>'1.Clusters'!$H$12</f>
        <v/>
      </c>
      <c r="E240" s="136" t="str">
        <f t="shared" si="17"/>
        <v>, , </v>
      </c>
      <c r="F240" s="136" t="str">
        <f t="shared" si="18"/>
        <v/>
      </c>
      <c r="G240" s="139">
        <f>IFERROR(AVERAGEIFS('2.Base de Clientes'!$Q$5:$Q$1004,'2.Base de Clientes'!$C$5:$C$1004,Apoio!B240,'2.Base de Clientes'!$D$5:$D$1004,Apoio!C240,'2.Base de Clientes'!$E$5:$E$1004,Apoio!D240)+(ROW()/1000000),0)</f>
        <v>0</v>
      </c>
      <c r="H240" s="139">
        <f>IFERROR(COUNTIFS('2.Base de Clientes'!$C$5:$C$1004,Apoio!B240,'2.Base de Clientes'!$D$5:$D$1004,Apoio!C240,'2.Base de Clientes'!$E$5:$E$1004,Apoio!D240),0)</f>
        <v>0</v>
      </c>
      <c r="I240" s="156">
        <f t="shared" si="19"/>
        <v>0</v>
      </c>
      <c r="J240" s="157">
        <f>IFERROR(AVERAGEIFS('2.Base de Clientes'!$F$5:$F$1004,'2.Base de Clientes'!$C$5:$C$1004,Apoio!B240,'2.Base de Clientes'!$D$5:$D$1004,Apoio!C240,'2.Base de Clientes'!$E$5:$E$1004,Apoio!D240)+(ROW()/1000000),0)</f>
        <v>0</v>
      </c>
      <c r="K240" s="21"/>
      <c r="L240" s="21"/>
      <c r="M240" s="21"/>
    </row>
    <row r="241" ht="12.75" customHeight="1">
      <c r="B241" s="136" t="str">
        <f>'1.Clusters'!$B$7</f>
        <v/>
      </c>
      <c r="C241" s="136" t="str">
        <f>'1.Clusters'!$E$14</f>
        <v/>
      </c>
      <c r="D241" s="136" t="str">
        <f>'1.Clusters'!$H$13</f>
        <v/>
      </c>
      <c r="E241" s="136" t="str">
        <f t="shared" si="17"/>
        <v>, , </v>
      </c>
      <c r="F241" s="136" t="str">
        <f t="shared" si="18"/>
        <v/>
      </c>
      <c r="G241" s="139">
        <f>IFERROR(AVERAGEIFS('2.Base de Clientes'!$Q$5:$Q$1004,'2.Base de Clientes'!$C$5:$C$1004,Apoio!B241,'2.Base de Clientes'!$D$5:$D$1004,Apoio!C241,'2.Base de Clientes'!$E$5:$E$1004,Apoio!D241)+(ROW()/1000000),0)</f>
        <v>0</v>
      </c>
      <c r="H241" s="139">
        <f>IFERROR(COUNTIFS('2.Base de Clientes'!$C$5:$C$1004,Apoio!B241,'2.Base de Clientes'!$D$5:$D$1004,Apoio!C241,'2.Base de Clientes'!$E$5:$E$1004,Apoio!D241),0)</f>
        <v>0</v>
      </c>
      <c r="I241" s="156">
        <f t="shared" si="19"/>
        <v>0</v>
      </c>
      <c r="J241" s="157">
        <f>IFERROR(AVERAGEIFS('2.Base de Clientes'!$F$5:$F$1004,'2.Base de Clientes'!$C$5:$C$1004,Apoio!B241,'2.Base de Clientes'!$D$5:$D$1004,Apoio!C241,'2.Base de Clientes'!$E$5:$E$1004,Apoio!D241)+(ROW()/1000000),0)</f>
        <v>0</v>
      </c>
      <c r="K241" s="21"/>
      <c r="L241" s="21"/>
      <c r="M241" s="21"/>
    </row>
    <row r="242" ht="12.75" customHeight="1">
      <c r="B242" s="136" t="str">
        <f>'1.Clusters'!$B$7</f>
        <v/>
      </c>
      <c r="C242" s="136" t="str">
        <f>'1.Clusters'!$E$14</f>
        <v/>
      </c>
      <c r="D242" s="136" t="str">
        <f>'1.Clusters'!$H$14</f>
        <v/>
      </c>
      <c r="E242" s="136" t="str">
        <f t="shared" si="17"/>
        <v>, , </v>
      </c>
      <c r="F242" s="136" t="str">
        <f t="shared" si="18"/>
        <v/>
      </c>
      <c r="G242" s="139">
        <f>IFERROR(AVERAGEIFS('2.Base de Clientes'!$Q$5:$Q$1004,'2.Base de Clientes'!$C$5:$C$1004,Apoio!B242,'2.Base de Clientes'!$D$5:$D$1004,Apoio!C242,'2.Base de Clientes'!$E$5:$E$1004,Apoio!D242)+(ROW()/1000000),0)</f>
        <v>0</v>
      </c>
      <c r="H242" s="139">
        <f>IFERROR(COUNTIFS('2.Base de Clientes'!$C$5:$C$1004,Apoio!B242,'2.Base de Clientes'!$D$5:$D$1004,Apoio!C242,'2.Base de Clientes'!$E$5:$E$1004,Apoio!D242),0)</f>
        <v>0</v>
      </c>
      <c r="I242" s="156">
        <f t="shared" si="19"/>
        <v>0</v>
      </c>
      <c r="J242" s="157">
        <f>IFERROR(AVERAGEIFS('2.Base de Clientes'!$F$5:$F$1004,'2.Base de Clientes'!$C$5:$C$1004,Apoio!B242,'2.Base de Clientes'!$D$5:$D$1004,Apoio!C242,'2.Base de Clientes'!$E$5:$E$1004,Apoio!D242)+(ROW()/1000000),0)</f>
        <v>0</v>
      </c>
      <c r="K242" s="21"/>
      <c r="L242" s="21"/>
      <c r="M242" s="21"/>
    </row>
    <row r="243" ht="12.75" customHeight="1">
      <c r="B243" s="136" t="str">
        <f>'1.Clusters'!$B$7</f>
        <v/>
      </c>
      <c r="C243" s="136" t="str">
        <f>'1.Clusters'!$E$14</f>
        <v/>
      </c>
      <c r="D243" s="136" t="str">
        <f>'1.Clusters'!$H$15</f>
        <v/>
      </c>
      <c r="E243" s="136" t="str">
        <f t="shared" si="17"/>
        <v>, , </v>
      </c>
      <c r="F243" s="136" t="str">
        <f t="shared" si="18"/>
        <v/>
      </c>
      <c r="G243" s="139">
        <f>IFERROR(AVERAGEIFS('2.Base de Clientes'!$Q$5:$Q$1004,'2.Base de Clientes'!$C$5:$C$1004,Apoio!B243,'2.Base de Clientes'!$D$5:$D$1004,Apoio!C243,'2.Base de Clientes'!$E$5:$E$1004,Apoio!D243)+(ROW()/1000000),0)</f>
        <v>0</v>
      </c>
      <c r="H243" s="139">
        <f>IFERROR(COUNTIFS('2.Base de Clientes'!$C$5:$C$1004,Apoio!B243,'2.Base de Clientes'!$D$5:$D$1004,Apoio!C243,'2.Base de Clientes'!$E$5:$E$1004,Apoio!D243),0)</f>
        <v>0</v>
      </c>
      <c r="I243" s="156">
        <f t="shared" si="19"/>
        <v>0</v>
      </c>
      <c r="J243" s="157">
        <f>IFERROR(AVERAGEIFS('2.Base de Clientes'!$F$5:$F$1004,'2.Base de Clientes'!$C$5:$C$1004,Apoio!B243,'2.Base de Clientes'!$D$5:$D$1004,Apoio!C243,'2.Base de Clientes'!$E$5:$E$1004,Apoio!D243)+(ROW()/1000000),0)</f>
        <v>0</v>
      </c>
      <c r="K243" s="21"/>
      <c r="L243" s="21"/>
      <c r="M243" s="21"/>
    </row>
    <row r="244" ht="12.75" customHeight="1">
      <c r="B244" s="136" t="str">
        <f>'1.Clusters'!$B$7</f>
        <v/>
      </c>
      <c r="C244" s="136" t="str">
        <f>'1.Clusters'!$E$15</f>
        <v/>
      </c>
      <c r="D244" s="136" t="str">
        <f>'1.Clusters'!$H$6</f>
        <v/>
      </c>
      <c r="E244" s="136" t="str">
        <f t="shared" si="17"/>
        <v>, , </v>
      </c>
      <c r="F244" s="136" t="str">
        <f t="shared" si="18"/>
        <v/>
      </c>
      <c r="G244" s="139">
        <f>IFERROR(AVERAGEIFS('2.Base de Clientes'!$Q$5:$Q$1004,'2.Base de Clientes'!$C$5:$C$1004,Apoio!B244,'2.Base de Clientes'!$D$5:$D$1004,Apoio!C244,'2.Base de Clientes'!$E$5:$E$1004,Apoio!D244)+(ROW()/1000000),0)</f>
        <v>0</v>
      </c>
      <c r="H244" s="139">
        <f>IFERROR(COUNTIFS('2.Base de Clientes'!$C$5:$C$1004,Apoio!B244,'2.Base de Clientes'!$D$5:$D$1004,Apoio!C244,'2.Base de Clientes'!$E$5:$E$1004,Apoio!D244),0)</f>
        <v>0</v>
      </c>
      <c r="I244" s="156">
        <f t="shared" si="19"/>
        <v>0</v>
      </c>
      <c r="J244" s="157">
        <f>IFERROR(AVERAGEIFS('2.Base de Clientes'!$F$5:$F$1004,'2.Base de Clientes'!$C$5:$C$1004,Apoio!B244,'2.Base de Clientes'!$D$5:$D$1004,Apoio!C244,'2.Base de Clientes'!$E$5:$E$1004,Apoio!D244)+(ROW()/1000000),0)</f>
        <v>0</v>
      </c>
      <c r="K244" s="21"/>
      <c r="L244" s="21"/>
      <c r="M244" s="21"/>
    </row>
    <row r="245" ht="12.75" customHeight="1">
      <c r="B245" s="136" t="str">
        <f>'1.Clusters'!$B$7</f>
        <v/>
      </c>
      <c r="C245" s="136" t="str">
        <f>'1.Clusters'!$E$15</f>
        <v/>
      </c>
      <c r="D245" s="136" t="str">
        <f>'1.Clusters'!$H$7</f>
        <v/>
      </c>
      <c r="E245" s="136" t="str">
        <f t="shared" si="17"/>
        <v>, , </v>
      </c>
      <c r="F245" s="136" t="str">
        <f t="shared" si="18"/>
        <v/>
      </c>
      <c r="G245" s="139">
        <f>IFERROR(AVERAGEIFS('2.Base de Clientes'!$Q$5:$Q$1004,'2.Base de Clientes'!$C$5:$C$1004,Apoio!B245,'2.Base de Clientes'!$D$5:$D$1004,Apoio!C245,'2.Base de Clientes'!$E$5:$E$1004,Apoio!D245)+(ROW()/1000000),0)</f>
        <v>0</v>
      </c>
      <c r="H245" s="139">
        <f>IFERROR(COUNTIFS('2.Base de Clientes'!$C$5:$C$1004,Apoio!B245,'2.Base de Clientes'!$D$5:$D$1004,Apoio!C245,'2.Base de Clientes'!$E$5:$E$1004,Apoio!D245),0)</f>
        <v>0</v>
      </c>
      <c r="I245" s="156">
        <f t="shared" si="19"/>
        <v>0</v>
      </c>
      <c r="J245" s="157">
        <f>IFERROR(AVERAGEIFS('2.Base de Clientes'!$F$5:$F$1004,'2.Base de Clientes'!$C$5:$C$1004,Apoio!B245,'2.Base de Clientes'!$D$5:$D$1004,Apoio!C245,'2.Base de Clientes'!$E$5:$E$1004,Apoio!D245)+(ROW()/1000000),0)</f>
        <v>0</v>
      </c>
      <c r="K245" s="21"/>
      <c r="L245" s="21"/>
      <c r="M245" s="21"/>
    </row>
    <row r="246" ht="12.75" customHeight="1">
      <c r="B246" s="136" t="str">
        <f>'1.Clusters'!$B$7</f>
        <v/>
      </c>
      <c r="C246" s="136" t="str">
        <f>'1.Clusters'!$E$15</f>
        <v/>
      </c>
      <c r="D246" s="136" t="str">
        <f>'1.Clusters'!$H$8</f>
        <v/>
      </c>
      <c r="E246" s="136" t="str">
        <f t="shared" si="17"/>
        <v>, , </v>
      </c>
      <c r="F246" s="136" t="str">
        <f t="shared" si="18"/>
        <v/>
      </c>
      <c r="G246" s="139">
        <f>IFERROR(AVERAGEIFS('2.Base de Clientes'!$Q$5:$Q$1004,'2.Base de Clientes'!$C$5:$C$1004,Apoio!B246,'2.Base de Clientes'!$D$5:$D$1004,Apoio!C246,'2.Base de Clientes'!$E$5:$E$1004,Apoio!D246)+(ROW()/1000000),0)</f>
        <v>0</v>
      </c>
      <c r="H246" s="139">
        <f>IFERROR(COUNTIFS('2.Base de Clientes'!$C$5:$C$1004,Apoio!B246,'2.Base de Clientes'!$D$5:$D$1004,Apoio!C246,'2.Base de Clientes'!$E$5:$E$1004,Apoio!D246),0)</f>
        <v>0</v>
      </c>
      <c r="I246" s="156">
        <f t="shared" si="19"/>
        <v>0</v>
      </c>
      <c r="J246" s="157">
        <f>IFERROR(AVERAGEIFS('2.Base de Clientes'!$F$5:$F$1004,'2.Base de Clientes'!$C$5:$C$1004,Apoio!B246,'2.Base de Clientes'!$D$5:$D$1004,Apoio!C246,'2.Base de Clientes'!$E$5:$E$1004,Apoio!D246)+(ROW()/1000000),0)</f>
        <v>0</v>
      </c>
      <c r="K246" s="21"/>
      <c r="L246" s="21"/>
      <c r="M246" s="21"/>
    </row>
    <row r="247" ht="12.75" customHeight="1">
      <c r="B247" s="136" t="str">
        <f>'1.Clusters'!$B$7</f>
        <v/>
      </c>
      <c r="C247" s="136" t="str">
        <f>'1.Clusters'!$E$15</f>
        <v/>
      </c>
      <c r="D247" s="136" t="str">
        <f>'1.Clusters'!$H$9</f>
        <v/>
      </c>
      <c r="E247" s="136" t="str">
        <f t="shared" si="17"/>
        <v>, , </v>
      </c>
      <c r="F247" s="136" t="str">
        <f t="shared" si="18"/>
        <v/>
      </c>
      <c r="G247" s="139">
        <f>IFERROR(AVERAGEIFS('2.Base de Clientes'!$Q$5:$Q$1004,'2.Base de Clientes'!$C$5:$C$1004,Apoio!B247,'2.Base de Clientes'!$D$5:$D$1004,Apoio!C247,'2.Base de Clientes'!$E$5:$E$1004,Apoio!D247)+(ROW()/1000000),0)</f>
        <v>0</v>
      </c>
      <c r="H247" s="139">
        <f>IFERROR(COUNTIFS('2.Base de Clientes'!$C$5:$C$1004,Apoio!B247,'2.Base de Clientes'!$D$5:$D$1004,Apoio!C247,'2.Base de Clientes'!$E$5:$E$1004,Apoio!D247),0)</f>
        <v>0</v>
      </c>
      <c r="I247" s="156">
        <f t="shared" si="19"/>
        <v>0</v>
      </c>
      <c r="J247" s="157">
        <f>IFERROR(AVERAGEIFS('2.Base de Clientes'!$F$5:$F$1004,'2.Base de Clientes'!$C$5:$C$1004,Apoio!B247,'2.Base de Clientes'!$D$5:$D$1004,Apoio!C247,'2.Base de Clientes'!$E$5:$E$1004,Apoio!D247)+(ROW()/1000000),0)</f>
        <v>0</v>
      </c>
      <c r="K247" s="21"/>
      <c r="L247" s="21"/>
      <c r="M247" s="21"/>
    </row>
    <row r="248" ht="12.75" customHeight="1">
      <c r="B248" s="136" t="str">
        <f>'1.Clusters'!$B$7</f>
        <v/>
      </c>
      <c r="C248" s="136" t="str">
        <f>'1.Clusters'!$E$15</f>
        <v/>
      </c>
      <c r="D248" s="136" t="str">
        <f>'1.Clusters'!$H$10</f>
        <v/>
      </c>
      <c r="E248" s="136" t="str">
        <f t="shared" si="17"/>
        <v>, , </v>
      </c>
      <c r="F248" s="136" t="str">
        <f t="shared" si="18"/>
        <v/>
      </c>
      <c r="G248" s="139">
        <f>IFERROR(AVERAGEIFS('2.Base de Clientes'!$Q$5:$Q$1004,'2.Base de Clientes'!$C$5:$C$1004,Apoio!B248,'2.Base de Clientes'!$D$5:$D$1004,Apoio!C248,'2.Base de Clientes'!$E$5:$E$1004,Apoio!D248)+(ROW()/1000000),0)</f>
        <v>0</v>
      </c>
      <c r="H248" s="139">
        <f>IFERROR(COUNTIFS('2.Base de Clientes'!$C$5:$C$1004,Apoio!B248,'2.Base de Clientes'!$D$5:$D$1004,Apoio!C248,'2.Base de Clientes'!$E$5:$E$1004,Apoio!D248),0)</f>
        <v>0</v>
      </c>
      <c r="I248" s="156">
        <f t="shared" si="19"/>
        <v>0</v>
      </c>
      <c r="J248" s="157">
        <f>IFERROR(AVERAGEIFS('2.Base de Clientes'!$F$5:$F$1004,'2.Base de Clientes'!$C$5:$C$1004,Apoio!B248,'2.Base de Clientes'!$D$5:$D$1004,Apoio!C248,'2.Base de Clientes'!$E$5:$E$1004,Apoio!D248)+(ROW()/1000000),0)</f>
        <v>0</v>
      </c>
      <c r="K248" s="21"/>
      <c r="L248" s="21"/>
      <c r="M248" s="21"/>
    </row>
    <row r="249" ht="12.75" customHeight="1">
      <c r="B249" s="136" t="str">
        <f>'1.Clusters'!$B$7</f>
        <v/>
      </c>
      <c r="C249" s="136" t="str">
        <f>'1.Clusters'!$E$15</f>
        <v/>
      </c>
      <c r="D249" s="136" t="str">
        <f>'1.Clusters'!$H$11</f>
        <v/>
      </c>
      <c r="E249" s="136" t="str">
        <f t="shared" si="17"/>
        <v>, , </v>
      </c>
      <c r="F249" s="136" t="str">
        <f t="shared" si="18"/>
        <v/>
      </c>
      <c r="G249" s="139">
        <f>IFERROR(AVERAGEIFS('2.Base de Clientes'!$Q$5:$Q$1004,'2.Base de Clientes'!$C$5:$C$1004,Apoio!B249,'2.Base de Clientes'!$D$5:$D$1004,Apoio!C249,'2.Base de Clientes'!$E$5:$E$1004,Apoio!D249)+(ROW()/1000000),0)</f>
        <v>0</v>
      </c>
      <c r="H249" s="139">
        <f>IFERROR(COUNTIFS('2.Base de Clientes'!$C$5:$C$1004,Apoio!B249,'2.Base de Clientes'!$D$5:$D$1004,Apoio!C249,'2.Base de Clientes'!$E$5:$E$1004,Apoio!D249),0)</f>
        <v>0</v>
      </c>
      <c r="I249" s="156">
        <f t="shared" si="19"/>
        <v>0</v>
      </c>
      <c r="J249" s="157">
        <f>IFERROR(AVERAGEIFS('2.Base de Clientes'!$F$5:$F$1004,'2.Base de Clientes'!$C$5:$C$1004,Apoio!B249,'2.Base de Clientes'!$D$5:$D$1004,Apoio!C249,'2.Base de Clientes'!$E$5:$E$1004,Apoio!D249)+(ROW()/1000000),0)</f>
        <v>0</v>
      </c>
      <c r="K249" s="21"/>
      <c r="L249" s="21"/>
      <c r="M249" s="21"/>
    </row>
    <row r="250" ht="12.75" customHeight="1">
      <c r="B250" s="136" t="str">
        <f>'1.Clusters'!$B$7</f>
        <v/>
      </c>
      <c r="C250" s="136" t="str">
        <f>'1.Clusters'!$E$15</f>
        <v/>
      </c>
      <c r="D250" s="136" t="str">
        <f>'1.Clusters'!$H$12</f>
        <v/>
      </c>
      <c r="E250" s="136" t="str">
        <f t="shared" si="17"/>
        <v>, , </v>
      </c>
      <c r="F250" s="136" t="str">
        <f t="shared" si="18"/>
        <v/>
      </c>
      <c r="G250" s="139">
        <f>IFERROR(AVERAGEIFS('2.Base de Clientes'!$Q$5:$Q$1004,'2.Base de Clientes'!$C$5:$C$1004,Apoio!B250,'2.Base de Clientes'!$D$5:$D$1004,Apoio!C250,'2.Base de Clientes'!$E$5:$E$1004,Apoio!D250)+(ROW()/1000000),0)</f>
        <v>0</v>
      </c>
      <c r="H250" s="139">
        <f>IFERROR(COUNTIFS('2.Base de Clientes'!$C$5:$C$1004,Apoio!B250,'2.Base de Clientes'!$D$5:$D$1004,Apoio!C250,'2.Base de Clientes'!$E$5:$E$1004,Apoio!D250),0)</f>
        <v>0</v>
      </c>
      <c r="I250" s="156">
        <f t="shared" si="19"/>
        <v>0</v>
      </c>
      <c r="J250" s="157">
        <f>IFERROR(AVERAGEIFS('2.Base de Clientes'!$F$5:$F$1004,'2.Base de Clientes'!$C$5:$C$1004,Apoio!B250,'2.Base de Clientes'!$D$5:$D$1004,Apoio!C250,'2.Base de Clientes'!$E$5:$E$1004,Apoio!D250)+(ROW()/1000000),0)</f>
        <v>0</v>
      </c>
      <c r="K250" s="21"/>
      <c r="L250" s="21"/>
      <c r="M250" s="21"/>
    </row>
    <row r="251" ht="12.75" customHeight="1">
      <c r="B251" s="136" t="str">
        <f>'1.Clusters'!$B$7</f>
        <v/>
      </c>
      <c r="C251" s="136" t="str">
        <f>'1.Clusters'!$E$15</f>
        <v/>
      </c>
      <c r="D251" s="136" t="str">
        <f>'1.Clusters'!$H$13</f>
        <v/>
      </c>
      <c r="E251" s="136" t="str">
        <f t="shared" si="17"/>
        <v>, , </v>
      </c>
      <c r="F251" s="136" t="str">
        <f t="shared" si="18"/>
        <v/>
      </c>
      <c r="G251" s="139">
        <f>IFERROR(AVERAGEIFS('2.Base de Clientes'!$Q$5:$Q$1004,'2.Base de Clientes'!$C$5:$C$1004,Apoio!B251,'2.Base de Clientes'!$D$5:$D$1004,Apoio!C251,'2.Base de Clientes'!$E$5:$E$1004,Apoio!D251)+(ROW()/1000000),0)</f>
        <v>0</v>
      </c>
      <c r="H251" s="139">
        <f>IFERROR(COUNTIFS('2.Base de Clientes'!$C$5:$C$1004,Apoio!B251,'2.Base de Clientes'!$D$5:$D$1004,Apoio!C251,'2.Base de Clientes'!$E$5:$E$1004,Apoio!D251),0)</f>
        <v>0</v>
      </c>
      <c r="I251" s="156">
        <f t="shared" si="19"/>
        <v>0</v>
      </c>
      <c r="J251" s="157">
        <f>IFERROR(AVERAGEIFS('2.Base de Clientes'!$F$5:$F$1004,'2.Base de Clientes'!$C$5:$C$1004,Apoio!B251,'2.Base de Clientes'!$D$5:$D$1004,Apoio!C251,'2.Base de Clientes'!$E$5:$E$1004,Apoio!D251)+(ROW()/1000000),0)</f>
        <v>0</v>
      </c>
      <c r="K251" s="21"/>
      <c r="L251" s="21"/>
      <c r="M251" s="21"/>
    </row>
    <row r="252" ht="12.75" customHeight="1">
      <c r="B252" s="136" t="str">
        <f>'1.Clusters'!$B$7</f>
        <v/>
      </c>
      <c r="C252" s="136" t="str">
        <f>'1.Clusters'!$E$15</f>
        <v/>
      </c>
      <c r="D252" s="136" t="str">
        <f>'1.Clusters'!$H$14</f>
        <v/>
      </c>
      <c r="E252" s="136" t="str">
        <f t="shared" si="17"/>
        <v>, , </v>
      </c>
      <c r="F252" s="136" t="str">
        <f t="shared" si="18"/>
        <v/>
      </c>
      <c r="G252" s="139">
        <f>IFERROR(AVERAGEIFS('2.Base de Clientes'!$Q$5:$Q$1004,'2.Base de Clientes'!$C$5:$C$1004,Apoio!B252,'2.Base de Clientes'!$D$5:$D$1004,Apoio!C252,'2.Base de Clientes'!$E$5:$E$1004,Apoio!D252)+(ROW()/1000000),0)</f>
        <v>0</v>
      </c>
      <c r="H252" s="139">
        <f>IFERROR(COUNTIFS('2.Base de Clientes'!$C$5:$C$1004,Apoio!B252,'2.Base de Clientes'!$D$5:$D$1004,Apoio!C252,'2.Base de Clientes'!$E$5:$E$1004,Apoio!D252),0)</f>
        <v>0</v>
      </c>
      <c r="I252" s="156">
        <f t="shared" si="19"/>
        <v>0</v>
      </c>
      <c r="J252" s="157">
        <f>IFERROR(AVERAGEIFS('2.Base de Clientes'!$F$5:$F$1004,'2.Base de Clientes'!$C$5:$C$1004,Apoio!B252,'2.Base de Clientes'!$D$5:$D$1004,Apoio!C252,'2.Base de Clientes'!$E$5:$E$1004,Apoio!D252)+(ROW()/1000000),0)</f>
        <v>0</v>
      </c>
      <c r="K252" s="21"/>
      <c r="L252" s="21"/>
      <c r="M252" s="21"/>
    </row>
    <row r="253" ht="12.75" customHeight="1">
      <c r="B253" s="136" t="str">
        <f>'1.Clusters'!$B$7</f>
        <v/>
      </c>
      <c r="C253" s="136" t="str">
        <f>'1.Clusters'!$E$15</f>
        <v/>
      </c>
      <c r="D253" s="136" t="str">
        <f>'1.Clusters'!$H$15</f>
        <v/>
      </c>
      <c r="E253" s="136" t="str">
        <f t="shared" si="17"/>
        <v>, , </v>
      </c>
      <c r="F253" s="136" t="str">
        <f t="shared" si="18"/>
        <v/>
      </c>
      <c r="G253" s="139">
        <f>IFERROR(AVERAGEIFS('2.Base de Clientes'!$Q$5:$Q$1004,'2.Base de Clientes'!$C$5:$C$1004,Apoio!B253,'2.Base de Clientes'!$D$5:$D$1004,Apoio!C253,'2.Base de Clientes'!$E$5:$E$1004,Apoio!D253)+(ROW()/1000000),0)</f>
        <v>0</v>
      </c>
      <c r="H253" s="139">
        <f>IFERROR(COUNTIFS('2.Base de Clientes'!$C$5:$C$1004,Apoio!B253,'2.Base de Clientes'!$D$5:$D$1004,Apoio!C253,'2.Base de Clientes'!$E$5:$E$1004,Apoio!D253),0)</f>
        <v>0</v>
      </c>
      <c r="I253" s="156">
        <f t="shared" si="19"/>
        <v>0</v>
      </c>
      <c r="J253" s="157">
        <f>IFERROR(AVERAGEIFS('2.Base de Clientes'!$F$5:$F$1004,'2.Base de Clientes'!$C$5:$C$1004,Apoio!B253,'2.Base de Clientes'!$D$5:$D$1004,Apoio!C253,'2.Base de Clientes'!$E$5:$E$1004,Apoio!D253)+(ROW()/1000000),0)</f>
        <v>0</v>
      </c>
      <c r="K253" s="21"/>
      <c r="L253" s="21"/>
      <c r="M253" s="21"/>
    </row>
    <row r="254" ht="12.75" customHeight="1">
      <c r="B254" s="136" t="str">
        <f>'1.Clusters'!$B$8</f>
        <v/>
      </c>
      <c r="C254" s="136" t="str">
        <f>'1.Clusters'!$E$6</f>
        <v/>
      </c>
      <c r="D254" s="136" t="str">
        <f>'1.Clusters'!$H$6</f>
        <v/>
      </c>
      <c r="E254" s="136" t="str">
        <f t="shared" si="17"/>
        <v>, , </v>
      </c>
      <c r="F254" s="136" t="str">
        <f t="shared" si="18"/>
        <v/>
      </c>
      <c r="G254" s="139">
        <f>IFERROR(AVERAGEIFS('2.Base de Clientes'!$Q$5:$Q$1004,'2.Base de Clientes'!$C$5:$C$1004,Apoio!B254,'2.Base de Clientes'!$D$5:$D$1004,Apoio!C254,'2.Base de Clientes'!$E$5:$E$1004,Apoio!D254)+(ROW()/1000000),0)</f>
        <v>0</v>
      </c>
      <c r="H254" s="139">
        <f>IFERROR(COUNTIFS('2.Base de Clientes'!$C$5:$C$1004,Apoio!B254,'2.Base de Clientes'!$D$5:$D$1004,Apoio!C254,'2.Base de Clientes'!$E$5:$E$1004,Apoio!D254),0)</f>
        <v>0</v>
      </c>
      <c r="I254" s="156">
        <f t="shared" si="19"/>
        <v>0</v>
      </c>
      <c r="J254" s="157">
        <f>IFERROR(AVERAGEIFS('2.Base de Clientes'!$F$5:$F$1004,'2.Base de Clientes'!$C$5:$C$1004,Apoio!B254,'2.Base de Clientes'!$D$5:$D$1004,Apoio!C254,'2.Base de Clientes'!$E$5:$E$1004,Apoio!D254)+(ROW()/1000000),0)</f>
        <v>0</v>
      </c>
      <c r="K254" s="21"/>
      <c r="L254" s="21"/>
      <c r="M254" s="21"/>
    </row>
    <row r="255" ht="12.75" customHeight="1">
      <c r="B255" s="136" t="str">
        <f>'1.Clusters'!$B$8</f>
        <v/>
      </c>
      <c r="C255" s="136" t="str">
        <f>'1.Clusters'!$E$6</f>
        <v/>
      </c>
      <c r="D255" s="136" t="str">
        <f>'1.Clusters'!$H$7</f>
        <v/>
      </c>
      <c r="E255" s="136" t="str">
        <f t="shared" si="17"/>
        <v>, , </v>
      </c>
      <c r="F255" s="136" t="str">
        <f t="shared" si="18"/>
        <v/>
      </c>
      <c r="G255" s="139">
        <f>IFERROR(AVERAGEIFS('2.Base de Clientes'!$Q$5:$Q$1004,'2.Base de Clientes'!$C$5:$C$1004,Apoio!B255,'2.Base de Clientes'!$D$5:$D$1004,Apoio!C255,'2.Base de Clientes'!$E$5:$E$1004,Apoio!D255)+(ROW()/1000000),0)</f>
        <v>0</v>
      </c>
      <c r="H255" s="139">
        <f>IFERROR(COUNTIFS('2.Base de Clientes'!$C$5:$C$1004,Apoio!B255,'2.Base de Clientes'!$D$5:$D$1004,Apoio!C255,'2.Base de Clientes'!$E$5:$E$1004,Apoio!D255),0)</f>
        <v>0</v>
      </c>
      <c r="I255" s="156">
        <f t="shared" si="19"/>
        <v>0</v>
      </c>
      <c r="J255" s="157">
        <f>IFERROR(AVERAGEIFS('2.Base de Clientes'!$F$5:$F$1004,'2.Base de Clientes'!$C$5:$C$1004,Apoio!B255,'2.Base de Clientes'!$D$5:$D$1004,Apoio!C255,'2.Base de Clientes'!$E$5:$E$1004,Apoio!D255)+(ROW()/1000000),0)</f>
        <v>0</v>
      </c>
      <c r="K255" s="21"/>
      <c r="L255" s="21"/>
      <c r="M255" s="21"/>
    </row>
    <row r="256" ht="12.75" customHeight="1">
      <c r="B256" s="136" t="str">
        <f>'1.Clusters'!$B$8</f>
        <v/>
      </c>
      <c r="C256" s="136" t="str">
        <f>'1.Clusters'!$E$6</f>
        <v/>
      </c>
      <c r="D256" s="136" t="str">
        <f>'1.Clusters'!$H$8</f>
        <v/>
      </c>
      <c r="E256" s="136" t="str">
        <f t="shared" si="17"/>
        <v>, , </v>
      </c>
      <c r="F256" s="136" t="str">
        <f t="shared" si="18"/>
        <v/>
      </c>
      <c r="G256" s="139">
        <f>IFERROR(AVERAGEIFS('2.Base de Clientes'!$Q$5:$Q$1004,'2.Base de Clientes'!$C$5:$C$1004,Apoio!B256,'2.Base de Clientes'!$D$5:$D$1004,Apoio!C256,'2.Base de Clientes'!$E$5:$E$1004,Apoio!D256)+(ROW()/1000000),0)</f>
        <v>0</v>
      </c>
      <c r="H256" s="139">
        <f>IFERROR(COUNTIFS('2.Base de Clientes'!$C$5:$C$1004,Apoio!B256,'2.Base de Clientes'!$D$5:$D$1004,Apoio!C256,'2.Base de Clientes'!$E$5:$E$1004,Apoio!D256),0)</f>
        <v>0</v>
      </c>
      <c r="I256" s="156">
        <f t="shared" si="19"/>
        <v>0</v>
      </c>
      <c r="J256" s="157">
        <f>IFERROR(AVERAGEIFS('2.Base de Clientes'!$F$5:$F$1004,'2.Base de Clientes'!$C$5:$C$1004,Apoio!B256,'2.Base de Clientes'!$D$5:$D$1004,Apoio!C256,'2.Base de Clientes'!$E$5:$E$1004,Apoio!D256)+(ROW()/1000000),0)</f>
        <v>0</v>
      </c>
      <c r="K256" s="21"/>
      <c r="L256" s="21"/>
      <c r="M256" s="21"/>
    </row>
    <row r="257" ht="12.75" customHeight="1">
      <c r="B257" s="136" t="str">
        <f>'1.Clusters'!$B$8</f>
        <v/>
      </c>
      <c r="C257" s="136" t="str">
        <f>'1.Clusters'!$E$6</f>
        <v/>
      </c>
      <c r="D257" s="136" t="str">
        <f>'1.Clusters'!$H$9</f>
        <v/>
      </c>
      <c r="E257" s="136" t="str">
        <f t="shared" si="17"/>
        <v>, , </v>
      </c>
      <c r="F257" s="136" t="str">
        <f t="shared" si="18"/>
        <v/>
      </c>
      <c r="G257" s="139">
        <f>IFERROR(AVERAGEIFS('2.Base de Clientes'!$Q$5:$Q$1004,'2.Base de Clientes'!$C$5:$C$1004,Apoio!B257,'2.Base de Clientes'!$D$5:$D$1004,Apoio!C257,'2.Base de Clientes'!$E$5:$E$1004,Apoio!D257)+(ROW()/1000000),0)</f>
        <v>0</v>
      </c>
      <c r="H257" s="139">
        <f>IFERROR(COUNTIFS('2.Base de Clientes'!$C$5:$C$1004,Apoio!B257,'2.Base de Clientes'!$D$5:$D$1004,Apoio!C257,'2.Base de Clientes'!$E$5:$E$1004,Apoio!D257),0)</f>
        <v>0</v>
      </c>
      <c r="I257" s="156">
        <f t="shared" si="19"/>
        <v>0</v>
      </c>
      <c r="J257" s="157">
        <f>IFERROR(AVERAGEIFS('2.Base de Clientes'!$F$5:$F$1004,'2.Base de Clientes'!$C$5:$C$1004,Apoio!B257,'2.Base de Clientes'!$D$5:$D$1004,Apoio!C257,'2.Base de Clientes'!$E$5:$E$1004,Apoio!D257)+(ROW()/1000000),0)</f>
        <v>0</v>
      </c>
      <c r="K257" s="21"/>
      <c r="L257" s="21"/>
      <c r="M257" s="21"/>
    </row>
    <row r="258" ht="12.75" customHeight="1">
      <c r="B258" s="136" t="str">
        <f>'1.Clusters'!$B$8</f>
        <v/>
      </c>
      <c r="C258" s="136" t="str">
        <f>'1.Clusters'!$E$6</f>
        <v/>
      </c>
      <c r="D258" s="136" t="str">
        <f>'1.Clusters'!$H$10</f>
        <v/>
      </c>
      <c r="E258" s="136" t="str">
        <f t="shared" si="17"/>
        <v>, , </v>
      </c>
      <c r="F258" s="136" t="str">
        <f t="shared" si="18"/>
        <v/>
      </c>
      <c r="G258" s="139">
        <f>IFERROR(AVERAGEIFS('2.Base de Clientes'!$Q$5:$Q$1004,'2.Base de Clientes'!$C$5:$C$1004,Apoio!B258,'2.Base de Clientes'!$D$5:$D$1004,Apoio!C258,'2.Base de Clientes'!$E$5:$E$1004,Apoio!D258)+(ROW()/1000000),0)</f>
        <v>0</v>
      </c>
      <c r="H258" s="139">
        <f>IFERROR(COUNTIFS('2.Base de Clientes'!$C$5:$C$1004,Apoio!B258,'2.Base de Clientes'!$D$5:$D$1004,Apoio!C258,'2.Base de Clientes'!$E$5:$E$1004,Apoio!D258),0)</f>
        <v>0</v>
      </c>
      <c r="I258" s="156">
        <f t="shared" si="19"/>
        <v>0</v>
      </c>
      <c r="J258" s="157">
        <f>IFERROR(AVERAGEIFS('2.Base de Clientes'!$F$5:$F$1004,'2.Base de Clientes'!$C$5:$C$1004,Apoio!B258,'2.Base de Clientes'!$D$5:$D$1004,Apoio!C258,'2.Base de Clientes'!$E$5:$E$1004,Apoio!D258)+(ROW()/1000000),0)</f>
        <v>0</v>
      </c>
      <c r="K258" s="21"/>
      <c r="L258" s="21"/>
      <c r="M258" s="21"/>
    </row>
    <row r="259" ht="12.75" customHeight="1">
      <c r="B259" s="136" t="str">
        <f>'1.Clusters'!$B$8</f>
        <v/>
      </c>
      <c r="C259" s="136" t="str">
        <f>'1.Clusters'!$E$6</f>
        <v/>
      </c>
      <c r="D259" s="136" t="str">
        <f>'1.Clusters'!$H$11</f>
        <v/>
      </c>
      <c r="E259" s="136" t="str">
        <f t="shared" si="17"/>
        <v>, , </v>
      </c>
      <c r="F259" s="136" t="str">
        <f t="shared" si="18"/>
        <v/>
      </c>
      <c r="G259" s="139">
        <f>IFERROR(AVERAGEIFS('2.Base de Clientes'!$Q$5:$Q$1004,'2.Base de Clientes'!$C$5:$C$1004,Apoio!B259,'2.Base de Clientes'!$D$5:$D$1004,Apoio!C259,'2.Base de Clientes'!$E$5:$E$1004,Apoio!D259)+(ROW()/1000000),0)</f>
        <v>0</v>
      </c>
      <c r="H259" s="139">
        <f>IFERROR(COUNTIFS('2.Base de Clientes'!$C$5:$C$1004,Apoio!B259,'2.Base de Clientes'!$D$5:$D$1004,Apoio!C259,'2.Base de Clientes'!$E$5:$E$1004,Apoio!D259),0)</f>
        <v>0</v>
      </c>
      <c r="I259" s="156">
        <f t="shared" si="19"/>
        <v>0</v>
      </c>
      <c r="J259" s="157">
        <f>IFERROR(AVERAGEIFS('2.Base de Clientes'!$F$5:$F$1004,'2.Base de Clientes'!$C$5:$C$1004,Apoio!B259,'2.Base de Clientes'!$D$5:$D$1004,Apoio!C259,'2.Base de Clientes'!$E$5:$E$1004,Apoio!D259)+(ROW()/1000000),0)</f>
        <v>0</v>
      </c>
      <c r="K259" s="21"/>
      <c r="L259" s="21"/>
      <c r="M259" s="21"/>
    </row>
    <row r="260" ht="12.75" customHeight="1">
      <c r="B260" s="136" t="str">
        <f>'1.Clusters'!$B$8</f>
        <v/>
      </c>
      <c r="C260" s="136" t="str">
        <f>'1.Clusters'!$E$6</f>
        <v/>
      </c>
      <c r="D260" s="136" t="str">
        <f>'1.Clusters'!$H$12</f>
        <v/>
      </c>
      <c r="E260" s="136" t="str">
        <f t="shared" si="17"/>
        <v>, , </v>
      </c>
      <c r="F260" s="136" t="str">
        <f t="shared" si="18"/>
        <v/>
      </c>
      <c r="G260" s="139">
        <f>IFERROR(AVERAGEIFS('2.Base de Clientes'!$Q$5:$Q$1004,'2.Base de Clientes'!$C$5:$C$1004,Apoio!B260,'2.Base de Clientes'!$D$5:$D$1004,Apoio!C260,'2.Base de Clientes'!$E$5:$E$1004,Apoio!D260)+(ROW()/1000000),0)</f>
        <v>0</v>
      </c>
      <c r="H260" s="139">
        <f>IFERROR(COUNTIFS('2.Base de Clientes'!$C$5:$C$1004,Apoio!B260,'2.Base de Clientes'!$D$5:$D$1004,Apoio!C260,'2.Base de Clientes'!$E$5:$E$1004,Apoio!D260),0)</f>
        <v>0</v>
      </c>
      <c r="I260" s="156">
        <f t="shared" si="19"/>
        <v>0</v>
      </c>
      <c r="J260" s="157">
        <f>IFERROR(AVERAGEIFS('2.Base de Clientes'!$F$5:$F$1004,'2.Base de Clientes'!$C$5:$C$1004,Apoio!B260,'2.Base de Clientes'!$D$5:$D$1004,Apoio!C260,'2.Base de Clientes'!$E$5:$E$1004,Apoio!D260)+(ROW()/1000000),0)</f>
        <v>0</v>
      </c>
      <c r="K260" s="21"/>
      <c r="L260" s="21"/>
      <c r="M260" s="21"/>
    </row>
    <row r="261" ht="12.75" customHeight="1">
      <c r="B261" s="136" t="str">
        <f>'1.Clusters'!$B$8</f>
        <v/>
      </c>
      <c r="C261" s="136" t="str">
        <f>'1.Clusters'!$E$6</f>
        <v/>
      </c>
      <c r="D261" s="136" t="str">
        <f>'1.Clusters'!$H$13</f>
        <v/>
      </c>
      <c r="E261" s="136" t="str">
        <f t="shared" si="17"/>
        <v>, , </v>
      </c>
      <c r="F261" s="136" t="str">
        <f t="shared" si="18"/>
        <v/>
      </c>
      <c r="G261" s="139">
        <f>IFERROR(AVERAGEIFS('2.Base de Clientes'!$Q$5:$Q$1004,'2.Base de Clientes'!$C$5:$C$1004,Apoio!B261,'2.Base de Clientes'!$D$5:$D$1004,Apoio!C261,'2.Base de Clientes'!$E$5:$E$1004,Apoio!D261)+(ROW()/1000000),0)</f>
        <v>0</v>
      </c>
      <c r="H261" s="139">
        <f>IFERROR(COUNTIFS('2.Base de Clientes'!$C$5:$C$1004,Apoio!B261,'2.Base de Clientes'!$D$5:$D$1004,Apoio!C261,'2.Base de Clientes'!$E$5:$E$1004,Apoio!D261),0)</f>
        <v>0</v>
      </c>
      <c r="I261" s="156">
        <f t="shared" si="19"/>
        <v>0</v>
      </c>
      <c r="J261" s="157">
        <f>IFERROR(AVERAGEIFS('2.Base de Clientes'!$F$5:$F$1004,'2.Base de Clientes'!$C$5:$C$1004,Apoio!B261,'2.Base de Clientes'!$D$5:$D$1004,Apoio!C261,'2.Base de Clientes'!$E$5:$E$1004,Apoio!D261)+(ROW()/1000000),0)</f>
        <v>0</v>
      </c>
      <c r="K261" s="21"/>
      <c r="L261" s="21"/>
      <c r="M261" s="21"/>
    </row>
    <row r="262" ht="12.75" customHeight="1">
      <c r="B262" s="136" t="str">
        <f>'1.Clusters'!$B$8</f>
        <v/>
      </c>
      <c r="C262" s="136" t="str">
        <f>'1.Clusters'!$E$6</f>
        <v/>
      </c>
      <c r="D262" s="136" t="str">
        <f>'1.Clusters'!$H$14</f>
        <v/>
      </c>
      <c r="E262" s="136" t="str">
        <f t="shared" si="17"/>
        <v>, , </v>
      </c>
      <c r="F262" s="136" t="str">
        <f t="shared" si="18"/>
        <v/>
      </c>
      <c r="G262" s="139">
        <f>IFERROR(AVERAGEIFS('2.Base de Clientes'!$Q$5:$Q$1004,'2.Base de Clientes'!$C$5:$C$1004,Apoio!B262,'2.Base de Clientes'!$D$5:$D$1004,Apoio!C262,'2.Base de Clientes'!$E$5:$E$1004,Apoio!D262)+(ROW()/1000000),0)</f>
        <v>0</v>
      </c>
      <c r="H262" s="139">
        <f>IFERROR(COUNTIFS('2.Base de Clientes'!$C$5:$C$1004,Apoio!B262,'2.Base de Clientes'!$D$5:$D$1004,Apoio!C262,'2.Base de Clientes'!$E$5:$E$1004,Apoio!D262),0)</f>
        <v>0</v>
      </c>
      <c r="I262" s="156">
        <f t="shared" si="19"/>
        <v>0</v>
      </c>
      <c r="J262" s="157">
        <f>IFERROR(AVERAGEIFS('2.Base de Clientes'!$F$5:$F$1004,'2.Base de Clientes'!$C$5:$C$1004,Apoio!B262,'2.Base de Clientes'!$D$5:$D$1004,Apoio!C262,'2.Base de Clientes'!$E$5:$E$1004,Apoio!D262)+(ROW()/1000000),0)</f>
        <v>0</v>
      </c>
      <c r="K262" s="21"/>
      <c r="L262" s="21"/>
      <c r="M262" s="21"/>
    </row>
    <row r="263" ht="12.75" customHeight="1">
      <c r="B263" s="136" t="str">
        <f>'1.Clusters'!$B$8</f>
        <v/>
      </c>
      <c r="C263" s="136" t="str">
        <f>'1.Clusters'!$E$6</f>
        <v/>
      </c>
      <c r="D263" s="136" t="str">
        <f>'1.Clusters'!$H$15</f>
        <v/>
      </c>
      <c r="E263" s="136" t="str">
        <f t="shared" si="17"/>
        <v>, , </v>
      </c>
      <c r="F263" s="136" t="str">
        <f t="shared" si="18"/>
        <v/>
      </c>
      <c r="G263" s="139">
        <f>IFERROR(AVERAGEIFS('2.Base de Clientes'!$Q$5:$Q$1004,'2.Base de Clientes'!$C$5:$C$1004,Apoio!B263,'2.Base de Clientes'!$D$5:$D$1004,Apoio!C263,'2.Base de Clientes'!$E$5:$E$1004,Apoio!D263)+(ROW()/1000000),0)</f>
        <v>0</v>
      </c>
      <c r="H263" s="139">
        <f>IFERROR(COUNTIFS('2.Base de Clientes'!$C$5:$C$1004,Apoio!B263,'2.Base de Clientes'!$D$5:$D$1004,Apoio!C263,'2.Base de Clientes'!$E$5:$E$1004,Apoio!D263),0)</f>
        <v>0</v>
      </c>
      <c r="I263" s="156">
        <f t="shared" si="19"/>
        <v>0</v>
      </c>
      <c r="J263" s="157">
        <f>IFERROR(AVERAGEIFS('2.Base de Clientes'!$F$5:$F$1004,'2.Base de Clientes'!$C$5:$C$1004,Apoio!B263,'2.Base de Clientes'!$D$5:$D$1004,Apoio!C263,'2.Base de Clientes'!$E$5:$E$1004,Apoio!D263)+(ROW()/1000000),0)</f>
        <v>0</v>
      </c>
      <c r="K263" s="21"/>
      <c r="L263" s="21"/>
      <c r="M263" s="21"/>
    </row>
    <row r="264" ht="12.75" customHeight="1">
      <c r="B264" s="136" t="str">
        <f>'1.Clusters'!$B$8</f>
        <v/>
      </c>
      <c r="C264" s="136" t="str">
        <f>'1.Clusters'!$E$7</f>
        <v/>
      </c>
      <c r="D264" s="136" t="str">
        <f>'1.Clusters'!$H$6</f>
        <v/>
      </c>
      <c r="E264" s="136" t="str">
        <f t="shared" si="17"/>
        <v>, , </v>
      </c>
      <c r="F264" s="136" t="str">
        <f t="shared" si="18"/>
        <v/>
      </c>
      <c r="G264" s="139">
        <f>IFERROR(AVERAGEIFS('2.Base de Clientes'!$Q$5:$Q$1004,'2.Base de Clientes'!$C$5:$C$1004,Apoio!B264,'2.Base de Clientes'!$D$5:$D$1004,Apoio!C264,'2.Base de Clientes'!$E$5:$E$1004,Apoio!D264)+(ROW()/1000000),0)</f>
        <v>0</v>
      </c>
      <c r="H264" s="139">
        <f>IFERROR(COUNTIFS('2.Base de Clientes'!$C$5:$C$1004,Apoio!B264,'2.Base de Clientes'!$D$5:$D$1004,Apoio!C264,'2.Base de Clientes'!$E$5:$E$1004,Apoio!D264),0)</f>
        <v>0</v>
      </c>
      <c r="I264" s="156">
        <f t="shared" si="19"/>
        <v>0</v>
      </c>
      <c r="J264" s="157">
        <f>IFERROR(AVERAGEIFS('2.Base de Clientes'!$F$5:$F$1004,'2.Base de Clientes'!$C$5:$C$1004,Apoio!B264,'2.Base de Clientes'!$D$5:$D$1004,Apoio!C264,'2.Base de Clientes'!$E$5:$E$1004,Apoio!D264)+(ROW()/1000000),0)</f>
        <v>0</v>
      </c>
      <c r="K264" s="21"/>
      <c r="L264" s="21"/>
      <c r="M264" s="21"/>
    </row>
    <row r="265" ht="12.75" customHeight="1">
      <c r="B265" s="136" t="str">
        <f>'1.Clusters'!$B$8</f>
        <v/>
      </c>
      <c r="C265" s="136" t="str">
        <f>'1.Clusters'!$E$7</f>
        <v/>
      </c>
      <c r="D265" s="136" t="str">
        <f>'1.Clusters'!$H$7</f>
        <v/>
      </c>
      <c r="E265" s="136" t="str">
        <f t="shared" si="17"/>
        <v>, , </v>
      </c>
      <c r="F265" s="136" t="str">
        <f t="shared" si="18"/>
        <v/>
      </c>
      <c r="G265" s="139">
        <f>IFERROR(AVERAGEIFS('2.Base de Clientes'!$Q$5:$Q$1004,'2.Base de Clientes'!$C$5:$C$1004,Apoio!B265,'2.Base de Clientes'!$D$5:$D$1004,Apoio!C265,'2.Base de Clientes'!$E$5:$E$1004,Apoio!D265)+(ROW()/1000000),0)</f>
        <v>0</v>
      </c>
      <c r="H265" s="139">
        <f>IFERROR(COUNTIFS('2.Base de Clientes'!$C$5:$C$1004,Apoio!B265,'2.Base de Clientes'!$D$5:$D$1004,Apoio!C265,'2.Base de Clientes'!$E$5:$E$1004,Apoio!D265),0)</f>
        <v>0</v>
      </c>
      <c r="I265" s="156">
        <f t="shared" si="19"/>
        <v>0</v>
      </c>
      <c r="J265" s="157">
        <f>IFERROR(AVERAGEIFS('2.Base de Clientes'!$F$5:$F$1004,'2.Base de Clientes'!$C$5:$C$1004,Apoio!B265,'2.Base de Clientes'!$D$5:$D$1004,Apoio!C265,'2.Base de Clientes'!$E$5:$E$1004,Apoio!D265)+(ROW()/1000000),0)</f>
        <v>0</v>
      </c>
      <c r="K265" s="21"/>
      <c r="L265" s="21"/>
      <c r="M265" s="21"/>
    </row>
    <row r="266" ht="12.75" customHeight="1">
      <c r="B266" s="136" t="str">
        <f>'1.Clusters'!$B$8</f>
        <v/>
      </c>
      <c r="C266" s="136" t="str">
        <f>'1.Clusters'!$E$7</f>
        <v/>
      </c>
      <c r="D266" s="136" t="str">
        <f>'1.Clusters'!$H$8</f>
        <v/>
      </c>
      <c r="E266" s="136" t="str">
        <f t="shared" si="17"/>
        <v>, , </v>
      </c>
      <c r="F266" s="136" t="str">
        <f t="shared" si="18"/>
        <v/>
      </c>
      <c r="G266" s="139">
        <f>IFERROR(AVERAGEIFS('2.Base de Clientes'!$Q$5:$Q$1004,'2.Base de Clientes'!$C$5:$C$1004,Apoio!B266,'2.Base de Clientes'!$D$5:$D$1004,Apoio!C266,'2.Base de Clientes'!$E$5:$E$1004,Apoio!D266)+(ROW()/1000000),0)</f>
        <v>0</v>
      </c>
      <c r="H266" s="139">
        <f>IFERROR(COUNTIFS('2.Base de Clientes'!$C$5:$C$1004,Apoio!B266,'2.Base de Clientes'!$D$5:$D$1004,Apoio!C266,'2.Base de Clientes'!$E$5:$E$1004,Apoio!D266),0)</f>
        <v>0</v>
      </c>
      <c r="I266" s="156">
        <f t="shared" si="19"/>
        <v>0</v>
      </c>
      <c r="J266" s="157">
        <f>IFERROR(AVERAGEIFS('2.Base de Clientes'!$F$5:$F$1004,'2.Base de Clientes'!$C$5:$C$1004,Apoio!B266,'2.Base de Clientes'!$D$5:$D$1004,Apoio!C266,'2.Base de Clientes'!$E$5:$E$1004,Apoio!D266)+(ROW()/1000000),0)</f>
        <v>0</v>
      </c>
      <c r="K266" s="21"/>
      <c r="L266" s="21"/>
      <c r="M266" s="21"/>
    </row>
    <row r="267" ht="12.75" customHeight="1">
      <c r="B267" s="136" t="str">
        <f>'1.Clusters'!$B$8</f>
        <v/>
      </c>
      <c r="C267" s="136" t="str">
        <f>'1.Clusters'!$E$7</f>
        <v/>
      </c>
      <c r="D267" s="136" t="str">
        <f>'1.Clusters'!$H$9</f>
        <v/>
      </c>
      <c r="E267" s="136" t="str">
        <f t="shared" si="17"/>
        <v>, , </v>
      </c>
      <c r="F267" s="136" t="str">
        <f t="shared" si="18"/>
        <v/>
      </c>
      <c r="G267" s="139">
        <f>IFERROR(AVERAGEIFS('2.Base de Clientes'!$Q$5:$Q$1004,'2.Base de Clientes'!$C$5:$C$1004,Apoio!B267,'2.Base de Clientes'!$D$5:$D$1004,Apoio!C267,'2.Base de Clientes'!$E$5:$E$1004,Apoio!D267)+(ROW()/1000000),0)</f>
        <v>0</v>
      </c>
      <c r="H267" s="139">
        <f>IFERROR(COUNTIFS('2.Base de Clientes'!$C$5:$C$1004,Apoio!B267,'2.Base de Clientes'!$D$5:$D$1004,Apoio!C267,'2.Base de Clientes'!$E$5:$E$1004,Apoio!D267),0)</f>
        <v>0</v>
      </c>
      <c r="I267" s="156">
        <f t="shared" si="19"/>
        <v>0</v>
      </c>
      <c r="J267" s="157">
        <f>IFERROR(AVERAGEIFS('2.Base de Clientes'!$F$5:$F$1004,'2.Base de Clientes'!$C$5:$C$1004,Apoio!B267,'2.Base de Clientes'!$D$5:$D$1004,Apoio!C267,'2.Base de Clientes'!$E$5:$E$1004,Apoio!D267)+(ROW()/1000000),0)</f>
        <v>0</v>
      </c>
      <c r="K267" s="21"/>
      <c r="L267" s="21"/>
      <c r="M267" s="21"/>
    </row>
    <row r="268" ht="12.75" customHeight="1">
      <c r="B268" s="136" t="str">
        <f>'1.Clusters'!$B$8</f>
        <v/>
      </c>
      <c r="C268" s="136" t="str">
        <f>'1.Clusters'!$E$7</f>
        <v/>
      </c>
      <c r="D268" s="136" t="str">
        <f>'1.Clusters'!$H$10</f>
        <v/>
      </c>
      <c r="E268" s="136" t="str">
        <f t="shared" si="17"/>
        <v>, , </v>
      </c>
      <c r="F268" s="136" t="str">
        <f t="shared" si="18"/>
        <v/>
      </c>
      <c r="G268" s="139">
        <f>IFERROR(AVERAGEIFS('2.Base de Clientes'!$Q$5:$Q$1004,'2.Base de Clientes'!$C$5:$C$1004,Apoio!B268,'2.Base de Clientes'!$D$5:$D$1004,Apoio!C268,'2.Base de Clientes'!$E$5:$E$1004,Apoio!D268)+(ROW()/1000000),0)</f>
        <v>0</v>
      </c>
      <c r="H268" s="139">
        <f>IFERROR(COUNTIFS('2.Base de Clientes'!$C$5:$C$1004,Apoio!B268,'2.Base de Clientes'!$D$5:$D$1004,Apoio!C268,'2.Base de Clientes'!$E$5:$E$1004,Apoio!D268),0)</f>
        <v>0</v>
      </c>
      <c r="I268" s="156">
        <f t="shared" si="19"/>
        <v>0</v>
      </c>
      <c r="J268" s="157">
        <f>IFERROR(AVERAGEIFS('2.Base de Clientes'!$F$5:$F$1004,'2.Base de Clientes'!$C$5:$C$1004,Apoio!B268,'2.Base de Clientes'!$D$5:$D$1004,Apoio!C268,'2.Base de Clientes'!$E$5:$E$1004,Apoio!D268)+(ROW()/1000000),0)</f>
        <v>0</v>
      </c>
      <c r="K268" s="21"/>
      <c r="L268" s="21"/>
      <c r="M268" s="21"/>
    </row>
    <row r="269" ht="12.75" customHeight="1">
      <c r="B269" s="136" t="str">
        <f>'1.Clusters'!$B$8</f>
        <v/>
      </c>
      <c r="C269" s="136" t="str">
        <f>'1.Clusters'!$E$7</f>
        <v/>
      </c>
      <c r="D269" s="136" t="str">
        <f>'1.Clusters'!$H$11</f>
        <v/>
      </c>
      <c r="E269" s="136" t="str">
        <f t="shared" si="17"/>
        <v>, , </v>
      </c>
      <c r="F269" s="136" t="str">
        <f t="shared" si="18"/>
        <v/>
      </c>
      <c r="G269" s="139">
        <f>IFERROR(AVERAGEIFS('2.Base de Clientes'!$Q$5:$Q$1004,'2.Base de Clientes'!$C$5:$C$1004,Apoio!B269,'2.Base de Clientes'!$D$5:$D$1004,Apoio!C269,'2.Base de Clientes'!$E$5:$E$1004,Apoio!D269)+(ROW()/1000000),0)</f>
        <v>0</v>
      </c>
      <c r="H269" s="139">
        <f>IFERROR(COUNTIFS('2.Base de Clientes'!$C$5:$C$1004,Apoio!B269,'2.Base de Clientes'!$D$5:$D$1004,Apoio!C269,'2.Base de Clientes'!$E$5:$E$1004,Apoio!D269),0)</f>
        <v>0</v>
      </c>
      <c r="I269" s="156">
        <f t="shared" si="19"/>
        <v>0</v>
      </c>
      <c r="J269" s="157">
        <f>IFERROR(AVERAGEIFS('2.Base de Clientes'!$F$5:$F$1004,'2.Base de Clientes'!$C$5:$C$1004,Apoio!B269,'2.Base de Clientes'!$D$5:$D$1004,Apoio!C269,'2.Base de Clientes'!$E$5:$E$1004,Apoio!D269)+(ROW()/1000000),0)</f>
        <v>0</v>
      </c>
      <c r="K269" s="21"/>
      <c r="L269" s="21"/>
      <c r="M269" s="21"/>
    </row>
    <row r="270" ht="12.75" customHeight="1">
      <c r="B270" s="136" t="str">
        <f>'1.Clusters'!$B$8</f>
        <v/>
      </c>
      <c r="C270" s="136" t="str">
        <f>'1.Clusters'!$E$7</f>
        <v/>
      </c>
      <c r="D270" s="136" t="str">
        <f>'1.Clusters'!$H$12</f>
        <v/>
      </c>
      <c r="E270" s="136" t="str">
        <f t="shared" si="17"/>
        <v>, , </v>
      </c>
      <c r="F270" s="136" t="str">
        <f t="shared" si="18"/>
        <v/>
      </c>
      <c r="G270" s="139">
        <f>IFERROR(AVERAGEIFS('2.Base de Clientes'!$Q$5:$Q$1004,'2.Base de Clientes'!$C$5:$C$1004,Apoio!B270,'2.Base de Clientes'!$D$5:$D$1004,Apoio!C270,'2.Base de Clientes'!$E$5:$E$1004,Apoio!D270)+(ROW()/1000000),0)</f>
        <v>0</v>
      </c>
      <c r="H270" s="139">
        <f>IFERROR(COUNTIFS('2.Base de Clientes'!$C$5:$C$1004,Apoio!B270,'2.Base de Clientes'!$D$5:$D$1004,Apoio!C270,'2.Base de Clientes'!$E$5:$E$1004,Apoio!D270),0)</f>
        <v>0</v>
      </c>
      <c r="I270" s="156">
        <f t="shared" si="19"/>
        <v>0</v>
      </c>
      <c r="J270" s="157">
        <f>IFERROR(AVERAGEIFS('2.Base de Clientes'!$F$5:$F$1004,'2.Base de Clientes'!$C$5:$C$1004,Apoio!B270,'2.Base de Clientes'!$D$5:$D$1004,Apoio!C270,'2.Base de Clientes'!$E$5:$E$1004,Apoio!D270)+(ROW()/1000000),0)</f>
        <v>0</v>
      </c>
      <c r="K270" s="21"/>
      <c r="L270" s="21"/>
      <c r="M270" s="21"/>
    </row>
    <row r="271" ht="12.75" customHeight="1">
      <c r="B271" s="136" t="str">
        <f>'1.Clusters'!$B$8</f>
        <v/>
      </c>
      <c r="C271" s="136" t="str">
        <f>'1.Clusters'!$E$7</f>
        <v/>
      </c>
      <c r="D271" s="136" t="str">
        <f>'1.Clusters'!$H$13</f>
        <v/>
      </c>
      <c r="E271" s="136" t="str">
        <f t="shared" si="17"/>
        <v>, , </v>
      </c>
      <c r="F271" s="136" t="str">
        <f t="shared" si="18"/>
        <v/>
      </c>
      <c r="G271" s="139">
        <f>IFERROR(AVERAGEIFS('2.Base de Clientes'!$Q$5:$Q$1004,'2.Base de Clientes'!$C$5:$C$1004,Apoio!B271,'2.Base de Clientes'!$D$5:$D$1004,Apoio!C271,'2.Base de Clientes'!$E$5:$E$1004,Apoio!D271)+(ROW()/1000000),0)</f>
        <v>0</v>
      </c>
      <c r="H271" s="139">
        <f>IFERROR(COUNTIFS('2.Base de Clientes'!$C$5:$C$1004,Apoio!B271,'2.Base de Clientes'!$D$5:$D$1004,Apoio!C271,'2.Base de Clientes'!$E$5:$E$1004,Apoio!D271),0)</f>
        <v>0</v>
      </c>
      <c r="I271" s="156">
        <f t="shared" si="19"/>
        <v>0</v>
      </c>
      <c r="J271" s="157">
        <f>IFERROR(AVERAGEIFS('2.Base de Clientes'!$F$5:$F$1004,'2.Base de Clientes'!$C$5:$C$1004,Apoio!B271,'2.Base de Clientes'!$D$5:$D$1004,Apoio!C271,'2.Base de Clientes'!$E$5:$E$1004,Apoio!D271)+(ROW()/1000000),0)</f>
        <v>0</v>
      </c>
      <c r="K271" s="21"/>
      <c r="L271" s="21"/>
      <c r="M271" s="21"/>
    </row>
    <row r="272" ht="12.75" customHeight="1">
      <c r="B272" s="136" t="str">
        <f>'1.Clusters'!$B$8</f>
        <v/>
      </c>
      <c r="C272" s="136" t="str">
        <f>'1.Clusters'!$E$7</f>
        <v/>
      </c>
      <c r="D272" s="136" t="str">
        <f>'1.Clusters'!$H$14</f>
        <v/>
      </c>
      <c r="E272" s="136" t="str">
        <f t="shared" si="17"/>
        <v>, , </v>
      </c>
      <c r="F272" s="136" t="str">
        <f t="shared" si="18"/>
        <v/>
      </c>
      <c r="G272" s="139">
        <f>IFERROR(AVERAGEIFS('2.Base de Clientes'!$Q$5:$Q$1004,'2.Base de Clientes'!$C$5:$C$1004,Apoio!B272,'2.Base de Clientes'!$D$5:$D$1004,Apoio!C272,'2.Base de Clientes'!$E$5:$E$1004,Apoio!D272)+(ROW()/1000000),0)</f>
        <v>0</v>
      </c>
      <c r="H272" s="139">
        <f>IFERROR(COUNTIFS('2.Base de Clientes'!$C$5:$C$1004,Apoio!B272,'2.Base de Clientes'!$D$5:$D$1004,Apoio!C272,'2.Base de Clientes'!$E$5:$E$1004,Apoio!D272),0)</f>
        <v>0</v>
      </c>
      <c r="I272" s="156">
        <f t="shared" si="19"/>
        <v>0</v>
      </c>
      <c r="J272" s="157">
        <f>IFERROR(AVERAGEIFS('2.Base de Clientes'!$F$5:$F$1004,'2.Base de Clientes'!$C$5:$C$1004,Apoio!B272,'2.Base de Clientes'!$D$5:$D$1004,Apoio!C272,'2.Base de Clientes'!$E$5:$E$1004,Apoio!D272)+(ROW()/1000000),0)</f>
        <v>0</v>
      </c>
      <c r="K272" s="21"/>
      <c r="L272" s="21"/>
      <c r="M272" s="21"/>
    </row>
    <row r="273" ht="12.75" customHeight="1">
      <c r="B273" s="136" t="str">
        <f>'1.Clusters'!$B$8</f>
        <v/>
      </c>
      <c r="C273" s="136" t="str">
        <f>'1.Clusters'!$E$7</f>
        <v/>
      </c>
      <c r="D273" s="136" t="str">
        <f>'1.Clusters'!$H$15</f>
        <v/>
      </c>
      <c r="E273" s="136" t="str">
        <f t="shared" si="17"/>
        <v>, , </v>
      </c>
      <c r="F273" s="136" t="str">
        <f t="shared" si="18"/>
        <v/>
      </c>
      <c r="G273" s="139">
        <f>IFERROR(AVERAGEIFS('2.Base de Clientes'!$Q$5:$Q$1004,'2.Base de Clientes'!$C$5:$C$1004,Apoio!B273,'2.Base de Clientes'!$D$5:$D$1004,Apoio!C273,'2.Base de Clientes'!$E$5:$E$1004,Apoio!D273)+(ROW()/1000000),0)</f>
        <v>0</v>
      </c>
      <c r="H273" s="139">
        <f>IFERROR(COUNTIFS('2.Base de Clientes'!$C$5:$C$1004,Apoio!B273,'2.Base de Clientes'!$D$5:$D$1004,Apoio!C273,'2.Base de Clientes'!$E$5:$E$1004,Apoio!D273),0)</f>
        <v>0</v>
      </c>
      <c r="I273" s="156">
        <f t="shared" si="19"/>
        <v>0</v>
      </c>
      <c r="J273" s="157">
        <f>IFERROR(AVERAGEIFS('2.Base de Clientes'!$F$5:$F$1004,'2.Base de Clientes'!$C$5:$C$1004,Apoio!B273,'2.Base de Clientes'!$D$5:$D$1004,Apoio!C273,'2.Base de Clientes'!$E$5:$E$1004,Apoio!D273)+(ROW()/1000000),0)</f>
        <v>0</v>
      </c>
      <c r="K273" s="21"/>
      <c r="L273" s="21"/>
      <c r="M273" s="21"/>
    </row>
    <row r="274" ht="12.75" customHeight="1">
      <c r="B274" s="136" t="str">
        <f>'1.Clusters'!$B$8</f>
        <v/>
      </c>
      <c r="C274" s="136" t="str">
        <f>'1.Clusters'!$E$8</f>
        <v/>
      </c>
      <c r="D274" s="136" t="str">
        <f>'1.Clusters'!$H$6</f>
        <v/>
      </c>
      <c r="E274" s="136" t="str">
        <f t="shared" si="17"/>
        <v>, , </v>
      </c>
      <c r="F274" s="136" t="str">
        <f t="shared" si="18"/>
        <v/>
      </c>
      <c r="G274" s="139">
        <f>IFERROR(AVERAGEIFS('2.Base de Clientes'!$Q$5:$Q$1004,'2.Base de Clientes'!$C$5:$C$1004,Apoio!B274,'2.Base de Clientes'!$D$5:$D$1004,Apoio!C274,'2.Base de Clientes'!$E$5:$E$1004,Apoio!D274)+(ROW()/1000000),0)</f>
        <v>0</v>
      </c>
      <c r="H274" s="139">
        <f>IFERROR(COUNTIFS('2.Base de Clientes'!$C$5:$C$1004,Apoio!B274,'2.Base de Clientes'!$D$5:$D$1004,Apoio!C274,'2.Base de Clientes'!$E$5:$E$1004,Apoio!D274),0)</f>
        <v>0</v>
      </c>
      <c r="I274" s="156">
        <f t="shared" si="19"/>
        <v>0</v>
      </c>
      <c r="J274" s="157">
        <f>IFERROR(AVERAGEIFS('2.Base de Clientes'!$F$5:$F$1004,'2.Base de Clientes'!$C$5:$C$1004,Apoio!B274,'2.Base de Clientes'!$D$5:$D$1004,Apoio!C274,'2.Base de Clientes'!$E$5:$E$1004,Apoio!D274)+(ROW()/1000000),0)</f>
        <v>0</v>
      </c>
      <c r="K274" s="21"/>
      <c r="L274" s="21"/>
      <c r="M274" s="21"/>
    </row>
    <row r="275" ht="12.75" customHeight="1">
      <c r="B275" s="136" t="str">
        <f>'1.Clusters'!$B$8</f>
        <v/>
      </c>
      <c r="C275" s="136" t="str">
        <f>'1.Clusters'!$E$8</f>
        <v/>
      </c>
      <c r="D275" s="136" t="str">
        <f>'1.Clusters'!$H$7</f>
        <v/>
      </c>
      <c r="E275" s="136" t="str">
        <f t="shared" si="17"/>
        <v>, , </v>
      </c>
      <c r="F275" s="136" t="str">
        <f t="shared" si="18"/>
        <v/>
      </c>
      <c r="G275" s="139">
        <f>IFERROR(AVERAGEIFS('2.Base de Clientes'!$Q$5:$Q$1004,'2.Base de Clientes'!$C$5:$C$1004,Apoio!B275,'2.Base de Clientes'!$D$5:$D$1004,Apoio!C275,'2.Base de Clientes'!$E$5:$E$1004,Apoio!D275)+(ROW()/1000000),0)</f>
        <v>0</v>
      </c>
      <c r="H275" s="139">
        <f>IFERROR(COUNTIFS('2.Base de Clientes'!$C$5:$C$1004,Apoio!B275,'2.Base de Clientes'!$D$5:$D$1004,Apoio!C275,'2.Base de Clientes'!$E$5:$E$1004,Apoio!D275),0)</f>
        <v>0</v>
      </c>
      <c r="I275" s="156">
        <f t="shared" si="19"/>
        <v>0</v>
      </c>
      <c r="J275" s="157">
        <f>IFERROR(AVERAGEIFS('2.Base de Clientes'!$F$5:$F$1004,'2.Base de Clientes'!$C$5:$C$1004,Apoio!B275,'2.Base de Clientes'!$D$5:$D$1004,Apoio!C275,'2.Base de Clientes'!$E$5:$E$1004,Apoio!D275)+(ROW()/1000000),0)</f>
        <v>0</v>
      </c>
      <c r="K275" s="21"/>
      <c r="L275" s="21"/>
      <c r="M275" s="21"/>
    </row>
    <row r="276" ht="12.75" customHeight="1">
      <c r="B276" s="136" t="str">
        <f>'1.Clusters'!$B$8</f>
        <v/>
      </c>
      <c r="C276" s="136" t="str">
        <f>'1.Clusters'!$E$8</f>
        <v/>
      </c>
      <c r="D276" s="136" t="str">
        <f>'1.Clusters'!$H$8</f>
        <v/>
      </c>
      <c r="E276" s="136" t="str">
        <f t="shared" si="17"/>
        <v>, , </v>
      </c>
      <c r="F276" s="136" t="str">
        <f t="shared" si="18"/>
        <v/>
      </c>
      <c r="G276" s="139">
        <f>IFERROR(AVERAGEIFS('2.Base de Clientes'!$Q$5:$Q$1004,'2.Base de Clientes'!$C$5:$C$1004,Apoio!B276,'2.Base de Clientes'!$D$5:$D$1004,Apoio!C276,'2.Base de Clientes'!$E$5:$E$1004,Apoio!D276)+(ROW()/1000000),0)</f>
        <v>0</v>
      </c>
      <c r="H276" s="139">
        <f>IFERROR(COUNTIFS('2.Base de Clientes'!$C$5:$C$1004,Apoio!B276,'2.Base de Clientes'!$D$5:$D$1004,Apoio!C276,'2.Base de Clientes'!$E$5:$E$1004,Apoio!D276),0)</f>
        <v>0</v>
      </c>
      <c r="I276" s="156">
        <f t="shared" si="19"/>
        <v>0</v>
      </c>
      <c r="J276" s="157">
        <f>IFERROR(AVERAGEIFS('2.Base de Clientes'!$F$5:$F$1004,'2.Base de Clientes'!$C$5:$C$1004,Apoio!B276,'2.Base de Clientes'!$D$5:$D$1004,Apoio!C276,'2.Base de Clientes'!$E$5:$E$1004,Apoio!D276)+(ROW()/1000000),0)</f>
        <v>0</v>
      </c>
      <c r="K276" s="21"/>
      <c r="L276" s="21"/>
      <c r="M276" s="21"/>
    </row>
    <row r="277" ht="12.75" customHeight="1">
      <c r="B277" s="136" t="str">
        <f>'1.Clusters'!$B$8</f>
        <v/>
      </c>
      <c r="C277" s="136" t="str">
        <f>'1.Clusters'!$E$8</f>
        <v/>
      </c>
      <c r="D277" s="136" t="str">
        <f>'1.Clusters'!$H$9</f>
        <v/>
      </c>
      <c r="E277" s="136" t="str">
        <f t="shared" si="17"/>
        <v>, , </v>
      </c>
      <c r="F277" s="136" t="str">
        <f t="shared" si="18"/>
        <v/>
      </c>
      <c r="G277" s="139">
        <f>IFERROR(AVERAGEIFS('2.Base de Clientes'!$Q$5:$Q$1004,'2.Base de Clientes'!$C$5:$C$1004,Apoio!B277,'2.Base de Clientes'!$D$5:$D$1004,Apoio!C277,'2.Base de Clientes'!$E$5:$E$1004,Apoio!D277)+(ROW()/1000000),0)</f>
        <v>0</v>
      </c>
      <c r="H277" s="139">
        <f>IFERROR(COUNTIFS('2.Base de Clientes'!$C$5:$C$1004,Apoio!B277,'2.Base de Clientes'!$D$5:$D$1004,Apoio!C277,'2.Base de Clientes'!$E$5:$E$1004,Apoio!D277),0)</f>
        <v>0</v>
      </c>
      <c r="I277" s="156">
        <f t="shared" si="19"/>
        <v>0</v>
      </c>
      <c r="J277" s="157">
        <f>IFERROR(AVERAGEIFS('2.Base de Clientes'!$F$5:$F$1004,'2.Base de Clientes'!$C$5:$C$1004,Apoio!B277,'2.Base de Clientes'!$D$5:$D$1004,Apoio!C277,'2.Base de Clientes'!$E$5:$E$1004,Apoio!D277)+(ROW()/1000000),0)</f>
        <v>0</v>
      </c>
      <c r="K277" s="21"/>
      <c r="L277" s="21"/>
      <c r="M277" s="21"/>
    </row>
    <row r="278" ht="12.75" customHeight="1">
      <c r="B278" s="136" t="str">
        <f>'1.Clusters'!$B$8</f>
        <v/>
      </c>
      <c r="C278" s="136" t="str">
        <f>'1.Clusters'!$E$8</f>
        <v/>
      </c>
      <c r="D278" s="136" t="str">
        <f>'1.Clusters'!$H$10</f>
        <v/>
      </c>
      <c r="E278" s="136" t="str">
        <f t="shared" si="17"/>
        <v>, , </v>
      </c>
      <c r="F278" s="136" t="str">
        <f t="shared" si="18"/>
        <v/>
      </c>
      <c r="G278" s="139">
        <f>IFERROR(AVERAGEIFS('2.Base de Clientes'!$Q$5:$Q$1004,'2.Base de Clientes'!$C$5:$C$1004,Apoio!B278,'2.Base de Clientes'!$D$5:$D$1004,Apoio!C278,'2.Base de Clientes'!$E$5:$E$1004,Apoio!D278)+(ROW()/1000000),0)</f>
        <v>0</v>
      </c>
      <c r="H278" s="139">
        <f>IFERROR(COUNTIFS('2.Base de Clientes'!$C$5:$C$1004,Apoio!B278,'2.Base de Clientes'!$D$5:$D$1004,Apoio!C278,'2.Base de Clientes'!$E$5:$E$1004,Apoio!D278),0)</f>
        <v>0</v>
      </c>
      <c r="I278" s="156">
        <f t="shared" si="19"/>
        <v>0</v>
      </c>
      <c r="J278" s="157">
        <f>IFERROR(AVERAGEIFS('2.Base de Clientes'!$F$5:$F$1004,'2.Base de Clientes'!$C$5:$C$1004,Apoio!B278,'2.Base de Clientes'!$D$5:$D$1004,Apoio!C278,'2.Base de Clientes'!$E$5:$E$1004,Apoio!D278)+(ROW()/1000000),0)</f>
        <v>0</v>
      </c>
      <c r="K278" s="21"/>
      <c r="L278" s="21"/>
      <c r="M278" s="21"/>
    </row>
    <row r="279" ht="12.75" customHeight="1">
      <c r="B279" s="136" t="str">
        <f>'1.Clusters'!$B$8</f>
        <v/>
      </c>
      <c r="C279" s="136" t="str">
        <f>'1.Clusters'!$E$8</f>
        <v/>
      </c>
      <c r="D279" s="136" t="str">
        <f>'1.Clusters'!$H$11</f>
        <v/>
      </c>
      <c r="E279" s="136" t="str">
        <f t="shared" si="17"/>
        <v>, , </v>
      </c>
      <c r="F279" s="136" t="str">
        <f t="shared" si="18"/>
        <v/>
      </c>
      <c r="G279" s="139">
        <f>IFERROR(AVERAGEIFS('2.Base de Clientes'!$Q$5:$Q$1004,'2.Base de Clientes'!$C$5:$C$1004,Apoio!B279,'2.Base de Clientes'!$D$5:$D$1004,Apoio!C279,'2.Base de Clientes'!$E$5:$E$1004,Apoio!D279)+(ROW()/1000000),0)</f>
        <v>0</v>
      </c>
      <c r="H279" s="139">
        <f>IFERROR(COUNTIFS('2.Base de Clientes'!$C$5:$C$1004,Apoio!B279,'2.Base de Clientes'!$D$5:$D$1004,Apoio!C279,'2.Base de Clientes'!$E$5:$E$1004,Apoio!D279),0)</f>
        <v>0</v>
      </c>
      <c r="I279" s="156">
        <f t="shared" si="19"/>
        <v>0</v>
      </c>
      <c r="J279" s="157">
        <f>IFERROR(AVERAGEIFS('2.Base de Clientes'!$F$5:$F$1004,'2.Base de Clientes'!$C$5:$C$1004,Apoio!B279,'2.Base de Clientes'!$D$5:$D$1004,Apoio!C279,'2.Base de Clientes'!$E$5:$E$1004,Apoio!D279)+(ROW()/1000000),0)</f>
        <v>0</v>
      </c>
      <c r="K279" s="21"/>
      <c r="L279" s="21"/>
      <c r="M279" s="21"/>
    </row>
    <row r="280" ht="12.75" customHeight="1">
      <c r="B280" s="136" t="str">
        <f>'1.Clusters'!$B$8</f>
        <v/>
      </c>
      <c r="C280" s="136" t="str">
        <f>'1.Clusters'!$E$8</f>
        <v/>
      </c>
      <c r="D280" s="136" t="str">
        <f>'1.Clusters'!$H$12</f>
        <v/>
      </c>
      <c r="E280" s="136" t="str">
        <f t="shared" si="17"/>
        <v>, , </v>
      </c>
      <c r="F280" s="136" t="str">
        <f t="shared" si="18"/>
        <v/>
      </c>
      <c r="G280" s="139">
        <f>IFERROR(AVERAGEIFS('2.Base de Clientes'!$Q$5:$Q$1004,'2.Base de Clientes'!$C$5:$C$1004,Apoio!B280,'2.Base de Clientes'!$D$5:$D$1004,Apoio!C280,'2.Base de Clientes'!$E$5:$E$1004,Apoio!D280)+(ROW()/1000000),0)</f>
        <v>0</v>
      </c>
      <c r="H280" s="139">
        <f>IFERROR(COUNTIFS('2.Base de Clientes'!$C$5:$C$1004,Apoio!B280,'2.Base de Clientes'!$D$5:$D$1004,Apoio!C280,'2.Base de Clientes'!$E$5:$E$1004,Apoio!D280),0)</f>
        <v>0</v>
      </c>
      <c r="I280" s="156">
        <f t="shared" si="19"/>
        <v>0</v>
      </c>
      <c r="J280" s="157">
        <f>IFERROR(AVERAGEIFS('2.Base de Clientes'!$F$5:$F$1004,'2.Base de Clientes'!$C$5:$C$1004,Apoio!B280,'2.Base de Clientes'!$D$5:$D$1004,Apoio!C280,'2.Base de Clientes'!$E$5:$E$1004,Apoio!D280)+(ROW()/1000000),0)</f>
        <v>0</v>
      </c>
      <c r="K280" s="21"/>
      <c r="L280" s="21"/>
      <c r="M280" s="21"/>
    </row>
    <row r="281" ht="12.75" customHeight="1">
      <c r="B281" s="136" t="str">
        <f>'1.Clusters'!$B$8</f>
        <v/>
      </c>
      <c r="C281" s="136" t="str">
        <f>'1.Clusters'!$E$8</f>
        <v/>
      </c>
      <c r="D281" s="136" t="str">
        <f>'1.Clusters'!$H$13</f>
        <v/>
      </c>
      <c r="E281" s="136" t="str">
        <f t="shared" si="17"/>
        <v>, , </v>
      </c>
      <c r="F281" s="136" t="str">
        <f t="shared" si="18"/>
        <v/>
      </c>
      <c r="G281" s="139">
        <f>IFERROR(AVERAGEIFS('2.Base de Clientes'!$Q$5:$Q$1004,'2.Base de Clientes'!$C$5:$C$1004,Apoio!B281,'2.Base de Clientes'!$D$5:$D$1004,Apoio!C281,'2.Base de Clientes'!$E$5:$E$1004,Apoio!D281)+(ROW()/1000000),0)</f>
        <v>0</v>
      </c>
      <c r="H281" s="139">
        <f>IFERROR(COUNTIFS('2.Base de Clientes'!$C$5:$C$1004,Apoio!B281,'2.Base de Clientes'!$D$5:$D$1004,Apoio!C281,'2.Base de Clientes'!$E$5:$E$1004,Apoio!D281),0)</f>
        <v>0</v>
      </c>
      <c r="I281" s="156">
        <f t="shared" si="19"/>
        <v>0</v>
      </c>
      <c r="J281" s="157">
        <f>IFERROR(AVERAGEIFS('2.Base de Clientes'!$F$5:$F$1004,'2.Base de Clientes'!$C$5:$C$1004,Apoio!B281,'2.Base de Clientes'!$D$5:$D$1004,Apoio!C281,'2.Base de Clientes'!$E$5:$E$1004,Apoio!D281)+(ROW()/1000000),0)</f>
        <v>0</v>
      </c>
      <c r="K281" s="21"/>
      <c r="L281" s="21"/>
      <c r="M281" s="21"/>
    </row>
    <row r="282" ht="12.75" customHeight="1">
      <c r="B282" s="136" t="str">
        <f>'1.Clusters'!$B$8</f>
        <v/>
      </c>
      <c r="C282" s="136" t="str">
        <f>'1.Clusters'!$E$8</f>
        <v/>
      </c>
      <c r="D282" s="136" t="str">
        <f>'1.Clusters'!$H$14</f>
        <v/>
      </c>
      <c r="E282" s="136" t="str">
        <f t="shared" si="17"/>
        <v>, , </v>
      </c>
      <c r="F282" s="136" t="str">
        <f t="shared" si="18"/>
        <v/>
      </c>
      <c r="G282" s="139">
        <f>IFERROR(AVERAGEIFS('2.Base de Clientes'!$Q$5:$Q$1004,'2.Base de Clientes'!$C$5:$C$1004,Apoio!B282,'2.Base de Clientes'!$D$5:$D$1004,Apoio!C282,'2.Base de Clientes'!$E$5:$E$1004,Apoio!D282)+(ROW()/1000000),0)</f>
        <v>0</v>
      </c>
      <c r="H282" s="139">
        <f>IFERROR(COUNTIFS('2.Base de Clientes'!$C$5:$C$1004,Apoio!B282,'2.Base de Clientes'!$D$5:$D$1004,Apoio!C282,'2.Base de Clientes'!$E$5:$E$1004,Apoio!D282),0)</f>
        <v>0</v>
      </c>
      <c r="I282" s="156">
        <f t="shared" si="19"/>
        <v>0</v>
      </c>
      <c r="J282" s="157">
        <f>IFERROR(AVERAGEIFS('2.Base de Clientes'!$F$5:$F$1004,'2.Base de Clientes'!$C$5:$C$1004,Apoio!B282,'2.Base de Clientes'!$D$5:$D$1004,Apoio!C282,'2.Base de Clientes'!$E$5:$E$1004,Apoio!D282)+(ROW()/1000000),0)</f>
        <v>0</v>
      </c>
      <c r="K282" s="21"/>
      <c r="L282" s="21"/>
      <c r="M282" s="21"/>
    </row>
    <row r="283" ht="12.75" customHeight="1">
      <c r="B283" s="136" t="str">
        <f>'1.Clusters'!$B$8</f>
        <v/>
      </c>
      <c r="C283" s="136" t="str">
        <f>'1.Clusters'!$E$8</f>
        <v/>
      </c>
      <c r="D283" s="136" t="str">
        <f>'1.Clusters'!$H$15</f>
        <v/>
      </c>
      <c r="E283" s="136" t="str">
        <f t="shared" si="17"/>
        <v>, , </v>
      </c>
      <c r="F283" s="136" t="str">
        <f t="shared" si="18"/>
        <v/>
      </c>
      <c r="G283" s="139">
        <f>IFERROR(AVERAGEIFS('2.Base de Clientes'!$Q$5:$Q$1004,'2.Base de Clientes'!$C$5:$C$1004,Apoio!B283,'2.Base de Clientes'!$D$5:$D$1004,Apoio!C283,'2.Base de Clientes'!$E$5:$E$1004,Apoio!D283)+(ROW()/1000000),0)</f>
        <v>0</v>
      </c>
      <c r="H283" s="139">
        <f>IFERROR(COUNTIFS('2.Base de Clientes'!$C$5:$C$1004,Apoio!B283,'2.Base de Clientes'!$D$5:$D$1004,Apoio!C283,'2.Base de Clientes'!$E$5:$E$1004,Apoio!D283),0)</f>
        <v>0</v>
      </c>
      <c r="I283" s="156">
        <f t="shared" si="19"/>
        <v>0</v>
      </c>
      <c r="J283" s="157">
        <f>IFERROR(AVERAGEIFS('2.Base de Clientes'!$F$5:$F$1004,'2.Base de Clientes'!$C$5:$C$1004,Apoio!B283,'2.Base de Clientes'!$D$5:$D$1004,Apoio!C283,'2.Base de Clientes'!$E$5:$E$1004,Apoio!D283)+(ROW()/1000000),0)</f>
        <v>0</v>
      </c>
      <c r="K283" s="21"/>
      <c r="L283" s="21"/>
      <c r="M283" s="21"/>
    </row>
    <row r="284" ht="12.75" customHeight="1">
      <c r="B284" s="136" t="str">
        <f>'1.Clusters'!$B$8</f>
        <v/>
      </c>
      <c r="C284" s="136" t="str">
        <f>'1.Clusters'!$E$9</f>
        <v/>
      </c>
      <c r="D284" s="136" t="str">
        <f>'1.Clusters'!$H$6</f>
        <v/>
      </c>
      <c r="E284" s="136" t="str">
        <f t="shared" si="17"/>
        <v>, , </v>
      </c>
      <c r="F284" s="136" t="str">
        <f t="shared" si="18"/>
        <v/>
      </c>
      <c r="G284" s="139">
        <f>IFERROR(AVERAGEIFS('2.Base de Clientes'!$Q$5:$Q$1004,'2.Base de Clientes'!$C$5:$C$1004,Apoio!B284,'2.Base de Clientes'!$D$5:$D$1004,Apoio!C284,'2.Base de Clientes'!$E$5:$E$1004,Apoio!D284)+(ROW()/1000000),0)</f>
        <v>0</v>
      </c>
      <c r="H284" s="139">
        <f>IFERROR(COUNTIFS('2.Base de Clientes'!$C$5:$C$1004,Apoio!B284,'2.Base de Clientes'!$D$5:$D$1004,Apoio!C284,'2.Base de Clientes'!$E$5:$E$1004,Apoio!D284),0)</f>
        <v>0</v>
      </c>
      <c r="I284" s="156">
        <f t="shared" si="19"/>
        <v>0</v>
      </c>
      <c r="J284" s="157">
        <f>IFERROR(AVERAGEIFS('2.Base de Clientes'!$F$5:$F$1004,'2.Base de Clientes'!$C$5:$C$1004,Apoio!B284,'2.Base de Clientes'!$D$5:$D$1004,Apoio!C284,'2.Base de Clientes'!$E$5:$E$1004,Apoio!D284)+(ROW()/1000000),0)</f>
        <v>0</v>
      </c>
      <c r="K284" s="21"/>
      <c r="L284" s="21"/>
      <c r="M284" s="21"/>
    </row>
    <row r="285" ht="12.75" customHeight="1">
      <c r="B285" s="136" t="str">
        <f>'1.Clusters'!$B$8</f>
        <v/>
      </c>
      <c r="C285" s="136" t="str">
        <f>'1.Clusters'!$E$9</f>
        <v/>
      </c>
      <c r="D285" s="136" t="str">
        <f>'1.Clusters'!$H$7</f>
        <v/>
      </c>
      <c r="E285" s="136" t="str">
        <f t="shared" si="17"/>
        <v>, , </v>
      </c>
      <c r="F285" s="136" t="str">
        <f t="shared" si="18"/>
        <v/>
      </c>
      <c r="G285" s="139">
        <f>IFERROR(AVERAGEIFS('2.Base de Clientes'!$Q$5:$Q$1004,'2.Base de Clientes'!$C$5:$C$1004,Apoio!B285,'2.Base de Clientes'!$D$5:$D$1004,Apoio!C285,'2.Base de Clientes'!$E$5:$E$1004,Apoio!D285)+(ROW()/1000000),0)</f>
        <v>0</v>
      </c>
      <c r="H285" s="139">
        <f>IFERROR(COUNTIFS('2.Base de Clientes'!$C$5:$C$1004,Apoio!B285,'2.Base de Clientes'!$D$5:$D$1004,Apoio!C285,'2.Base de Clientes'!$E$5:$E$1004,Apoio!D285),0)</f>
        <v>0</v>
      </c>
      <c r="I285" s="156">
        <f t="shared" si="19"/>
        <v>0</v>
      </c>
      <c r="J285" s="157">
        <f>IFERROR(AVERAGEIFS('2.Base de Clientes'!$F$5:$F$1004,'2.Base de Clientes'!$C$5:$C$1004,Apoio!B285,'2.Base de Clientes'!$D$5:$D$1004,Apoio!C285,'2.Base de Clientes'!$E$5:$E$1004,Apoio!D285)+(ROW()/1000000),0)</f>
        <v>0</v>
      </c>
      <c r="K285" s="21"/>
      <c r="L285" s="21"/>
      <c r="M285" s="21"/>
    </row>
    <row r="286" ht="12.75" customHeight="1">
      <c r="B286" s="136" t="str">
        <f>'1.Clusters'!$B$8</f>
        <v/>
      </c>
      <c r="C286" s="136" t="str">
        <f>'1.Clusters'!$E$9</f>
        <v/>
      </c>
      <c r="D286" s="136" t="str">
        <f>'1.Clusters'!$H$8</f>
        <v/>
      </c>
      <c r="E286" s="136" t="str">
        <f t="shared" si="17"/>
        <v>, , </v>
      </c>
      <c r="F286" s="136" t="str">
        <f t="shared" si="18"/>
        <v/>
      </c>
      <c r="G286" s="139">
        <f>IFERROR(AVERAGEIFS('2.Base de Clientes'!$Q$5:$Q$1004,'2.Base de Clientes'!$C$5:$C$1004,Apoio!B286,'2.Base de Clientes'!$D$5:$D$1004,Apoio!C286,'2.Base de Clientes'!$E$5:$E$1004,Apoio!D286)+(ROW()/1000000),0)</f>
        <v>0</v>
      </c>
      <c r="H286" s="139">
        <f>IFERROR(COUNTIFS('2.Base de Clientes'!$C$5:$C$1004,Apoio!B286,'2.Base de Clientes'!$D$5:$D$1004,Apoio!C286,'2.Base de Clientes'!$E$5:$E$1004,Apoio!D286),0)</f>
        <v>0</v>
      </c>
      <c r="I286" s="156">
        <f t="shared" si="19"/>
        <v>0</v>
      </c>
      <c r="J286" s="157">
        <f>IFERROR(AVERAGEIFS('2.Base de Clientes'!$F$5:$F$1004,'2.Base de Clientes'!$C$5:$C$1004,Apoio!B286,'2.Base de Clientes'!$D$5:$D$1004,Apoio!C286,'2.Base de Clientes'!$E$5:$E$1004,Apoio!D286)+(ROW()/1000000),0)</f>
        <v>0</v>
      </c>
      <c r="K286" s="21"/>
      <c r="L286" s="21"/>
      <c r="M286" s="21"/>
    </row>
    <row r="287" ht="12.75" customHeight="1">
      <c r="B287" s="136" t="str">
        <f>'1.Clusters'!$B$8</f>
        <v/>
      </c>
      <c r="C287" s="136" t="str">
        <f>'1.Clusters'!$E$9</f>
        <v/>
      </c>
      <c r="D287" s="136" t="str">
        <f>'1.Clusters'!$H$9</f>
        <v/>
      </c>
      <c r="E287" s="136" t="str">
        <f t="shared" si="17"/>
        <v>, , </v>
      </c>
      <c r="F287" s="136" t="str">
        <f t="shared" si="18"/>
        <v/>
      </c>
      <c r="G287" s="139">
        <f>IFERROR(AVERAGEIFS('2.Base de Clientes'!$Q$5:$Q$1004,'2.Base de Clientes'!$C$5:$C$1004,Apoio!B287,'2.Base de Clientes'!$D$5:$D$1004,Apoio!C287,'2.Base de Clientes'!$E$5:$E$1004,Apoio!D287)+(ROW()/1000000),0)</f>
        <v>0</v>
      </c>
      <c r="H287" s="139">
        <f>IFERROR(COUNTIFS('2.Base de Clientes'!$C$5:$C$1004,Apoio!B287,'2.Base de Clientes'!$D$5:$D$1004,Apoio!C287,'2.Base de Clientes'!$E$5:$E$1004,Apoio!D287),0)</f>
        <v>0</v>
      </c>
      <c r="I287" s="156">
        <f t="shared" si="19"/>
        <v>0</v>
      </c>
      <c r="J287" s="157">
        <f>IFERROR(AVERAGEIFS('2.Base de Clientes'!$F$5:$F$1004,'2.Base de Clientes'!$C$5:$C$1004,Apoio!B287,'2.Base de Clientes'!$D$5:$D$1004,Apoio!C287,'2.Base de Clientes'!$E$5:$E$1004,Apoio!D287)+(ROW()/1000000),0)</f>
        <v>0</v>
      </c>
      <c r="K287" s="21"/>
      <c r="L287" s="21"/>
      <c r="M287" s="21"/>
    </row>
    <row r="288" ht="12.75" customHeight="1">
      <c r="B288" s="136" t="str">
        <f>'1.Clusters'!$B$8</f>
        <v/>
      </c>
      <c r="C288" s="136" t="str">
        <f>'1.Clusters'!$E$9</f>
        <v/>
      </c>
      <c r="D288" s="136" t="str">
        <f>'1.Clusters'!$H$10</f>
        <v/>
      </c>
      <c r="E288" s="136" t="str">
        <f t="shared" si="17"/>
        <v>, , </v>
      </c>
      <c r="F288" s="136" t="str">
        <f t="shared" si="18"/>
        <v/>
      </c>
      <c r="G288" s="139">
        <f>IFERROR(AVERAGEIFS('2.Base de Clientes'!$Q$5:$Q$1004,'2.Base de Clientes'!$C$5:$C$1004,Apoio!B288,'2.Base de Clientes'!$D$5:$D$1004,Apoio!C288,'2.Base de Clientes'!$E$5:$E$1004,Apoio!D288)+(ROW()/1000000),0)</f>
        <v>0</v>
      </c>
      <c r="H288" s="139">
        <f>IFERROR(COUNTIFS('2.Base de Clientes'!$C$5:$C$1004,Apoio!B288,'2.Base de Clientes'!$D$5:$D$1004,Apoio!C288,'2.Base de Clientes'!$E$5:$E$1004,Apoio!D288),0)</f>
        <v>0</v>
      </c>
      <c r="I288" s="156">
        <f t="shared" si="19"/>
        <v>0</v>
      </c>
      <c r="J288" s="157">
        <f>IFERROR(AVERAGEIFS('2.Base de Clientes'!$F$5:$F$1004,'2.Base de Clientes'!$C$5:$C$1004,Apoio!B288,'2.Base de Clientes'!$D$5:$D$1004,Apoio!C288,'2.Base de Clientes'!$E$5:$E$1004,Apoio!D288)+(ROW()/1000000),0)</f>
        <v>0</v>
      </c>
      <c r="K288" s="21"/>
      <c r="L288" s="21"/>
      <c r="M288" s="21"/>
    </row>
    <row r="289" ht="12.75" customHeight="1">
      <c r="B289" s="136" t="str">
        <f>'1.Clusters'!$B$8</f>
        <v/>
      </c>
      <c r="C289" s="136" t="str">
        <f>'1.Clusters'!$E$9</f>
        <v/>
      </c>
      <c r="D289" s="136" t="str">
        <f>'1.Clusters'!$H$11</f>
        <v/>
      </c>
      <c r="E289" s="136" t="str">
        <f t="shared" si="17"/>
        <v>, , </v>
      </c>
      <c r="F289" s="136" t="str">
        <f t="shared" si="18"/>
        <v/>
      </c>
      <c r="G289" s="139">
        <f>IFERROR(AVERAGEIFS('2.Base de Clientes'!$Q$5:$Q$1004,'2.Base de Clientes'!$C$5:$C$1004,Apoio!B289,'2.Base de Clientes'!$D$5:$D$1004,Apoio!C289,'2.Base de Clientes'!$E$5:$E$1004,Apoio!D289)+(ROW()/1000000),0)</f>
        <v>0</v>
      </c>
      <c r="H289" s="139">
        <f>IFERROR(COUNTIFS('2.Base de Clientes'!$C$5:$C$1004,Apoio!B289,'2.Base de Clientes'!$D$5:$D$1004,Apoio!C289,'2.Base de Clientes'!$E$5:$E$1004,Apoio!D289),0)</f>
        <v>0</v>
      </c>
      <c r="I289" s="156">
        <f t="shared" si="19"/>
        <v>0</v>
      </c>
      <c r="J289" s="157">
        <f>IFERROR(AVERAGEIFS('2.Base de Clientes'!$F$5:$F$1004,'2.Base de Clientes'!$C$5:$C$1004,Apoio!B289,'2.Base de Clientes'!$D$5:$D$1004,Apoio!C289,'2.Base de Clientes'!$E$5:$E$1004,Apoio!D289)+(ROW()/1000000),0)</f>
        <v>0</v>
      </c>
      <c r="K289" s="21"/>
      <c r="L289" s="21"/>
      <c r="M289" s="21"/>
    </row>
    <row r="290" ht="12.75" customHeight="1">
      <c r="B290" s="136" t="str">
        <f>'1.Clusters'!$B$8</f>
        <v/>
      </c>
      <c r="C290" s="136" t="str">
        <f>'1.Clusters'!$E$9</f>
        <v/>
      </c>
      <c r="D290" s="136" t="str">
        <f>'1.Clusters'!$H$12</f>
        <v/>
      </c>
      <c r="E290" s="136" t="str">
        <f t="shared" si="17"/>
        <v>, , </v>
      </c>
      <c r="F290" s="136" t="str">
        <f t="shared" si="18"/>
        <v/>
      </c>
      <c r="G290" s="139">
        <f>IFERROR(AVERAGEIFS('2.Base de Clientes'!$Q$5:$Q$1004,'2.Base de Clientes'!$C$5:$C$1004,Apoio!B290,'2.Base de Clientes'!$D$5:$D$1004,Apoio!C290,'2.Base de Clientes'!$E$5:$E$1004,Apoio!D290)+(ROW()/1000000),0)</f>
        <v>0</v>
      </c>
      <c r="H290" s="139">
        <f>IFERROR(COUNTIFS('2.Base de Clientes'!$C$5:$C$1004,Apoio!B290,'2.Base de Clientes'!$D$5:$D$1004,Apoio!C290,'2.Base de Clientes'!$E$5:$E$1004,Apoio!D290),0)</f>
        <v>0</v>
      </c>
      <c r="I290" s="156">
        <f t="shared" si="19"/>
        <v>0</v>
      </c>
      <c r="J290" s="157">
        <f>IFERROR(AVERAGEIFS('2.Base de Clientes'!$F$5:$F$1004,'2.Base de Clientes'!$C$5:$C$1004,Apoio!B290,'2.Base de Clientes'!$D$5:$D$1004,Apoio!C290,'2.Base de Clientes'!$E$5:$E$1004,Apoio!D290)+(ROW()/1000000),0)</f>
        <v>0</v>
      </c>
      <c r="K290" s="21"/>
      <c r="L290" s="21"/>
      <c r="M290" s="21"/>
    </row>
    <row r="291" ht="12.75" customHeight="1">
      <c r="B291" s="136" t="str">
        <f>'1.Clusters'!$B$8</f>
        <v/>
      </c>
      <c r="C291" s="136" t="str">
        <f>'1.Clusters'!$E$9</f>
        <v/>
      </c>
      <c r="D291" s="136" t="str">
        <f>'1.Clusters'!$H$13</f>
        <v/>
      </c>
      <c r="E291" s="136" t="str">
        <f t="shared" si="17"/>
        <v>, , </v>
      </c>
      <c r="F291" s="136" t="str">
        <f t="shared" si="18"/>
        <v/>
      </c>
      <c r="G291" s="139">
        <f>IFERROR(AVERAGEIFS('2.Base de Clientes'!$Q$5:$Q$1004,'2.Base de Clientes'!$C$5:$C$1004,Apoio!B291,'2.Base de Clientes'!$D$5:$D$1004,Apoio!C291,'2.Base de Clientes'!$E$5:$E$1004,Apoio!D291)+(ROW()/1000000),0)</f>
        <v>0</v>
      </c>
      <c r="H291" s="139">
        <f>IFERROR(COUNTIFS('2.Base de Clientes'!$C$5:$C$1004,Apoio!B291,'2.Base de Clientes'!$D$5:$D$1004,Apoio!C291,'2.Base de Clientes'!$E$5:$E$1004,Apoio!D291),0)</f>
        <v>0</v>
      </c>
      <c r="I291" s="156">
        <f t="shared" si="19"/>
        <v>0</v>
      </c>
      <c r="J291" s="157">
        <f>IFERROR(AVERAGEIFS('2.Base de Clientes'!$F$5:$F$1004,'2.Base de Clientes'!$C$5:$C$1004,Apoio!B291,'2.Base de Clientes'!$D$5:$D$1004,Apoio!C291,'2.Base de Clientes'!$E$5:$E$1004,Apoio!D291)+(ROW()/1000000),0)</f>
        <v>0</v>
      </c>
      <c r="K291" s="21"/>
      <c r="L291" s="21"/>
      <c r="M291" s="21"/>
    </row>
    <row r="292" ht="12.75" customHeight="1">
      <c r="B292" s="136" t="str">
        <f>'1.Clusters'!$B$8</f>
        <v/>
      </c>
      <c r="C292" s="136" t="str">
        <f>'1.Clusters'!$E$9</f>
        <v/>
      </c>
      <c r="D292" s="136" t="str">
        <f>'1.Clusters'!$H$14</f>
        <v/>
      </c>
      <c r="E292" s="136" t="str">
        <f t="shared" si="17"/>
        <v>, , </v>
      </c>
      <c r="F292" s="136" t="str">
        <f t="shared" si="18"/>
        <v/>
      </c>
      <c r="G292" s="139">
        <f>IFERROR(AVERAGEIFS('2.Base de Clientes'!$Q$5:$Q$1004,'2.Base de Clientes'!$C$5:$C$1004,Apoio!B292,'2.Base de Clientes'!$D$5:$D$1004,Apoio!C292,'2.Base de Clientes'!$E$5:$E$1004,Apoio!D292)+(ROW()/1000000),0)</f>
        <v>0</v>
      </c>
      <c r="H292" s="139">
        <f>IFERROR(COUNTIFS('2.Base de Clientes'!$C$5:$C$1004,Apoio!B292,'2.Base de Clientes'!$D$5:$D$1004,Apoio!C292,'2.Base de Clientes'!$E$5:$E$1004,Apoio!D292),0)</f>
        <v>0</v>
      </c>
      <c r="I292" s="156">
        <f t="shared" si="19"/>
        <v>0</v>
      </c>
      <c r="J292" s="157">
        <f>IFERROR(AVERAGEIFS('2.Base de Clientes'!$F$5:$F$1004,'2.Base de Clientes'!$C$5:$C$1004,Apoio!B292,'2.Base de Clientes'!$D$5:$D$1004,Apoio!C292,'2.Base de Clientes'!$E$5:$E$1004,Apoio!D292)+(ROW()/1000000),0)</f>
        <v>0</v>
      </c>
      <c r="K292" s="21"/>
      <c r="L292" s="21"/>
      <c r="M292" s="21"/>
    </row>
    <row r="293" ht="12.75" customHeight="1">
      <c r="B293" s="136" t="str">
        <f>'1.Clusters'!$B$8</f>
        <v/>
      </c>
      <c r="C293" s="136" t="str">
        <f>'1.Clusters'!$E$9</f>
        <v/>
      </c>
      <c r="D293" s="136" t="str">
        <f>'1.Clusters'!$H$15</f>
        <v/>
      </c>
      <c r="E293" s="136" t="str">
        <f t="shared" si="17"/>
        <v>, , </v>
      </c>
      <c r="F293" s="136" t="str">
        <f t="shared" si="18"/>
        <v/>
      </c>
      <c r="G293" s="139">
        <f>IFERROR(AVERAGEIFS('2.Base de Clientes'!$Q$5:$Q$1004,'2.Base de Clientes'!$C$5:$C$1004,Apoio!B293,'2.Base de Clientes'!$D$5:$D$1004,Apoio!C293,'2.Base de Clientes'!$E$5:$E$1004,Apoio!D293)+(ROW()/1000000),0)</f>
        <v>0</v>
      </c>
      <c r="H293" s="139">
        <f>IFERROR(COUNTIFS('2.Base de Clientes'!$C$5:$C$1004,Apoio!B293,'2.Base de Clientes'!$D$5:$D$1004,Apoio!C293,'2.Base de Clientes'!$E$5:$E$1004,Apoio!D293),0)</f>
        <v>0</v>
      </c>
      <c r="I293" s="156">
        <f t="shared" si="19"/>
        <v>0</v>
      </c>
      <c r="J293" s="157">
        <f>IFERROR(AVERAGEIFS('2.Base de Clientes'!$F$5:$F$1004,'2.Base de Clientes'!$C$5:$C$1004,Apoio!B293,'2.Base de Clientes'!$D$5:$D$1004,Apoio!C293,'2.Base de Clientes'!$E$5:$E$1004,Apoio!D293)+(ROW()/1000000),0)</f>
        <v>0</v>
      </c>
      <c r="K293" s="21"/>
      <c r="L293" s="21"/>
      <c r="M293" s="21"/>
    </row>
    <row r="294" ht="12.75" customHeight="1">
      <c r="B294" s="136" t="str">
        <f>'1.Clusters'!$B$8</f>
        <v/>
      </c>
      <c r="C294" s="136" t="str">
        <f>'1.Clusters'!$E$10</f>
        <v/>
      </c>
      <c r="D294" s="136" t="str">
        <f>'1.Clusters'!$H$6</f>
        <v/>
      </c>
      <c r="E294" s="136" t="str">
        <f t="shared" si="17"/>
        <v>, , </v>
      </c>
      <c r="F294" s="136" t="str">
        <f t="shared" si="18"/>
        <v/>
      </c>
      <c r="G294" s="139">
        <f>IFERROR(AVERAGEIFS('2.Base de Clientes'!$Q$5:$Q$1004,'2.Base de Clientes'!$C$5:$C$1004,Apoio!B294,'2.Base de Clientes'!$D$5:$D$1004,Apoio!C294,'2.Base de Clientes'!$E$5:$E$1004,Apoio!D294)+(ROW()/1000000),0)</f>
        <v>0</v>
      </c>
      <c r="H294" s="139">
        <f>IFERROR(COUNTIFS('2.Base de Clientes'!$C$5:$C$1004,Apoio!B294,'2.Base de Clientes'!$D$5:$D$1004,Apoio!C294,'2.Base de Clientes'!$E$5:$E$1004,Apoio!D294),0)</f>
        <v>0</v>
      </c>
      <c r="I294" s="156">
        <f t="shared" si="19"/>
        <v>0</v>
      </c>
      <c r="J294" s="157">
        <f>IFERROR(AVERAGEIFS('2.Base de Clientes'!$F$5:$F$1004,'2.Base de Clientes'!$C$5:$C$1004,Apoio!B294,'2.Base de Clientes'!$D$5:$D$1004,Apoio!C294,'2.Base de Clientes'!$E$5:$E$1004,Apoio!D294)+(ROW()/1000000),0)</f>
        <v>0</v>
      </c>
      <c r="K294" s="21"/>
      <c r="L294" s="21"/>
      <c r="M294" s="21"/>
    </row>
    <row r="295" ht="12.75" customHeight="1">
      <c r="B295" s="136" t="str">
        <f>'1.Clusters'!$B$8</f>
        <v/>
      </c>
      <c r="C295" s="136" t="str">
        <f>'1.Clusters'!$E$10</f>
        <v/>
      </c>
      <c r="D295" s="136" t="str">
        <f>'1.Clusters'!$H$7</f>
        <v/>
      </c>
      <c r="E295" s="136" t="str">
        <f t="shared" si="17"/>
        <v>, , </v>
      </c>
      <c r="F295" s="136" t="str">
        <f t="shared" si="18"/>
        <v/>
      </c>
      <c r="G295" s="139">
        <f>IFERROR(AVERAGEIFS('2.Base de Clientes'!$Q$5:$Q$1004,'2.Base de Clientes'!$C$5:$C$1004,Apoio!B295,'2.Base de Clientes'!$D$5:$D$1004,Apoio!C295,'2.Base de Clientes'!$E$5:$E$1004,Apoio!D295)+(ROW()/1000000),0)</f>
        <v>0</v>
      </c>
      <c r="H295" s="139">
        <f>IFERROR(COUNTIFS('2.Base de Clientes'!$C$5:$C$1004,Apoio!B295,'2.Base de Clientes'!$D$5:$D$1004,Apoio!C295,'2.Base de Clientes'!$E$5:$E$1004,Apoio!D295),0)</f>
        <v>0</v>
      </c>
      <c r="I295" s="156">
        <f t="shared" si="19"/>
        <v>0</v>
      </c>
      <c r="J295" s="157">
        <f>IFERROR(AVERAGEIFS('2.Base de Clientes'!$F$5:$F$1004,'2.Base de Clientes'!$C$5:$C$1004,Apoio!B295,'2.Base de Clientes'!$D$5:$D$1004,Apoio!C295,'2.Base de Clientes'!$E$5:$E$1004,Apoio!D295)+(ROW()/1000000),0)</f>
        <v>0</v>
      </c>
      <c r="K295" s="21"/>
      <c r="L295" s="21"/>
      <c r="M295" s="21"/>
    </row>
    <row r="296" ht="12.75" customHeight="1">
      <c r="B296" s="136" t="str">
        <f>'1.Clusters'!$B$8</f>
        <v/>
      </c>
      <c r="C296" s="136" t="str">
        <f>'1.Clusters'!$E$10</f>
        <v/>
      </c>
      <c r="D296" s="136" t="str">
        <f>'1.Clusters'!$H$8</f>
        <v/>
      </c>
      <c r="E296" s="136" t="str">
        <f t="shared" si="17"/>
        <v>, , </v>
      </c>
      <c r="F296" s="136" t="str">
        <f t="shared" si="18"/>
        <v/>
      </c>
      <c r="G296" s="139">
        <f>IFERROR(AVERAGEIFS('2.Base de Clientes'!$Q$5:$Q$1004,'2.Base de Clientes'!$C$5:$C$1004,Apoio!B296,'2.Base de Clientes'!$D$5:$D$1004,Apoio!C296,'2.Base de Clientes'!$E$5:$E$1004,Apoio!D296)+(ROW()/1000000),0)</f>
        <v>0</v>
      </c>
      <c r="H296" s="139">
        <f>IFERROR(COUNTIFS('2.Base de Clientes'!$C$5:$C$1004,Apoio!B296,'2.Base de Clientes'!$D$5:$D$1004,Apoio!C296,'2.Base de Clientes'!$E$5:$E$1004,Apoio!D296),0)</f>
        <v>0</v>
      </c>
      <c r="I296" s="156">
        <f t="shared" si="19"/>
        <v>0</v>
      </c>
      <c r="J296" s="157">
        <f>IFERROR(AVERAGEIFS('2.Base de Clientes'!$F$5:$F$1004,'2.Base de Clientes'!$C$5:$C$1004,Apoio!B296,'2.Base de Clientes'!$D$5:$D$1004,Apoio!C296,'2.Base de Clientes'!$E$5:$E$1004,Apoio!D296)+(ROW()/1000000),0)</f>
        <v>0</v>
      </c>
      <c r="K296" s="21"/>
      <c r="L296" s="21"/>
      <c r="M296" s="21"/>
    </row>
    <row r="297" ht="12.75" customHeight="1">
      <c r="B297" s="136" t="str">
        <f>'1.Clusters'!$B$8</f>
        <v/>
      </c>
      <c r="C297" s="136" t="str">
        <f>'1.Clusters'!$E$10</f>
        <v/>
      </c>
      <c r="D297" s="136" t="str">
        <f>'1.Clusters'!$H$9</f>
        <v/>
      </c>
      <c r="E297" s="136" t="str">
        <f t="shared" si="17"/>
        <v>, , </v>
      </c>
      <c r="F297" s="136" t="str">
        <f t="shared" si="18"/>
        <v/>
      </c>
      <c r="G297" s="139">
        <f>IFERROR(AVERAGEIFS('2.Base de Clientes'!$Q$5:$Q$1004,'2.Base de Clientes'!$C$5:$C$1004,Apoio!B297,'2.Base de Clientes'!$D$5:$D$1004,Apoio!C297,'2.Base de Clientes'!$E$5:$E$1004,Apoio!D297)+(ROW()/1000000),0)</f>
        <v>0</v>
      </c>
      <c r="H297" s="139">
        <f>IFERROR(COUNTIFS('2.Base de Clientes'!$C$5:$C$1004,Apoio!B297,'2.Base de Clientes'!$D$5:$D$1004,Apoio!C297,'2.Base de Clientes'!$E$5:$E$1004,Apoio!D297),0)</f>
        <v>0</v>
      </c>
      <c r="I297" s="156">
        <f t="shared" si="19"/>
        <v>0</v>
      </c>
      <c r="J297" s="157">
        <f>IFERROR(AVERAGEIFS('2.Base de Clientes'!$F$5:$F$1004,'2.Base de Clientes'!$C$5:$C$1004,Apoio!B297,'2.Base de Clientes'!$D$5:$D$1004,Apoio!C297,'2.Base de Clientes'!$E$5:$E$1004,Apoio!D297)+(ROW()/1000000),0)</f>
        <v>0</v>
      </c>
      <c r="K297" s="21"/>
      <c r="L297" s="21"/>
      <c r="M297" s="21"/>
    </row>
    <row r="298" ht="12.75" customHeight="1">
      <c r="B298" s="136" t="str">
        <f>'1.Clusters'!$B$8</f>
        <v/>
      </c>
      <c r="C298" s="136" t="str">
        <f>'1.Clusters'!$E$10</f>
        <v/>
      </c>
      <c r="D298" s="136" t="str">
        <f>'1.Clusters'!$H$10</f>
        <v/>
      </c>
      <c r="E298" s="136" t="str">
        <f t="shared" si="17"/>
        <v>, , </v>
      </c>
      <c r="F298" s="136" t="str">
        <f t="shared" si="18"/>
        <v/>
      </c>
      <c r="G298" s="139">
        <f>IFERROR(AVERAGEIFS('2.Base de Clientes'!$Q$5:$Q$1004,'2.Base de Clientes'!$C$5:$C$1004,Apoio!B298,'2.Base de Clientes'!$D$5:$D$1004,Apoio!C298,'2.Base de Clientes'!$E$5:$E$1004,Apoio!D298)+(ROW()/1000000),0)</f>
        <v>0</v>
      </c>
      <c r="H298" s="139">
        <f>IFERROR(COUNTIFS('2.Base de Clientes'!$C$5:$C$1004,Apoio!B298,'2.Base de Clientes'!$D$5:$D$1004,Apoio!C298,'2.Base de Clientes'!$E$5:$E$1004,Apoio!D298),0)</f>
        <v>0</v>
      </c>
      <c r="I298" s="156">
        <f t="shared" si="19"/>
        <v>0</v>
      </c>
      <c r="J298" s="157">
        <f>IFERROR(AVERAGEIFS('2.Base de Clientes'!$F$5:$F$1004,'2.Base de Clientes'!$C$5:$C$1004,Apoio!B298,'2.Base de Clientes'!$D$5:$D$1004,Apoio!C298,'2.Base de Clientes'!$E$5:$E$1004,Apoio!D298)+(ROW()/1000000),0)</f>
        <v>0</v>
      </c>
      <c r="K298" s="21"/>
      <c r="L298" s="21"/>
      <c r="M298" s="21"/>
    </row>
    <row r="299" ht="12.75" customHeight="1">
      <c r="B299" s="136" t="str">
        <f>'1.Clusters'!$B$8</f>
        <v/>
      </c>
      <c r="C299" s="136" t="str">
        <f>'1.Clusters'!$E$10</f>
        <v/>
      </c>
      <c r="D299" s="136" t="str">
        <f>'1.Clusters'!$H$11</f>
        <v/>
      </c>
      <c r="E299" s="136" t="str">
        <f t="shared" si="17"/>
        <v>, , </v>
      </c>
      <c r="F299" s="136" t="str">
        <f t="shared" si="18"/>
        <v/>
      </c>
      <c r="G299" s="139">
        <f>IFERROR(AVERAGEIFS('2.Base de Clientes'!$Q$5:$Q$1004,'2.Base de Clientes'!$C$5:$C$1004,Apoio!B299,'2.Base de Clientes'!$D$5:$D$1004,Apoio!C299,'2.Base de Clientes'!$E$5:$E$1004,Apoio!D299)+(ROW()/1000000),0)</f>
        <v>0</v>
      </c>
      <c r="H299" s="139">
        <f>IFERROR(COUNTIFS('2.Base de Clientes'!$C$5:$C$1004,Apoio!B299,'2.Base de Clientes'!$D$5:$D$1004,Apoio!C299,'2.Base de Clientes'!$E$5:$E$1004,Apoio!D299),0)</f>
        <v>0</v>
      </c>
      <c r="I299" s="156">
        <f t="shared" si="19"/>
        <v>0</v>
      </c>
      <c r="J299" s="157">
        <f>IFERROR(AVERAGEIFS('2.Base de Clientes'!$F$5:$F$1004,'2.Base de Clientes'!$C$5:$C$1004,Apoio!B299,'2.Base de Clientes'!$D$5:$D$1004,Apoio!C299,'2.Base de Clientes'!$E$5:$E$1004,Apoio!D299)+(ROW()/1000000),0)</f>
        <v>0</v>
      </c>
      <c r="K299" s="21"/>
      <c r="L299" s="21"/>
      <c r="M299" s="21"/>
    </row>
    <row r="300" ht="12.75" customHeight="1">
      <c r="B300" s="136" t="str">
        <f>'1.Clusters'!$B$8</f>
        <v/>
      </c>
      <c r="C300" s="136" t="str">
        <f>'1.Clusters'!$E$10</f>
        <v/>
      </c>
      <c r="D300" s="136" t="str">
        <f>'1.Clusters'!$H$12</f>
        <v/>
      </c>
      <c r="E300" s="136" t="str">
        <f t="shared" si="17"/>
        <v>, , </v>
      </c>
      <c r="F300" s="136" t="str">
        <f t="shared" si="18"/>
        <v/>
      </c>
      <c r="G300" s="139">
        <f>IFERROR(AVERAGEIFS('2.Base de Clientes'!$Q$5:$Q$1004,'2.Base de Clientes'!$C$5:$C$1004,Apoio!B300,'2.Base de Clientes'!$D$5:$D$1004,Apoio!C300,'2.Base de Clientes'!$E$5:$E$1004,Apoio!D300)+(ROW()/1000000),0)</f>
        <v>0</v>
      </c>
      <c r="H300" s="139">
        <f>IFERROR(COUNTIFS('2.Base de Clientes'!$C$5:$C$1004,Apoio!B300,'2.Base de Clientes'!$D$5:$D$1004,Apoio!C300,'2.Base de Clientes'!$E$5:$E$1004,Apoio!D300),0)</f>
        <v>0</v>
      </c>
      <c r="I300" s="156">
        <f t="shared" si="19"/>
        <v>0</v>
      </c>
      <c r="J300" s="157">
        <f>IFERROR(AVERAGEIFS('2.Base de Clientes'!$F$5:$F$1004,'2.Base de Clientes'!$C$5:$C$1004,Apoio!B300,'2.Base de Clientes'!$D$5:$D$1004,Apoio!C300,'2.Base de Clientes'!$E$5:$E$1004,Apoio!D300)+(ROW()/1000000),0)</f>
        <v>0</v>
      </c>
      <c r="K300" s="21"/>
      <c r="L300" s="21"/>
      <c r="M300" s="21"/>
    </row>
    <row r="301" ht="12.75" customHeight="1">
      <c r="B301" s="136" t="str">
        <f>'1.Clusters'!$B$8</f>
        <v/>
      </c>
      <c r="C301" s="136" t="str">
        <f>'1.Clusters'!$E$10</f>
        <v/>
      </c>
      <c r="D301" s="136" t="str">
        <f>'1.Clusters'!$H$13</f>
        <v/>
      </c>
      <c r="E301" s="136" t="str">
        <f t="shared" si="17"/>
        <v>, , </v>
      </c>
      <c r="F301" s="136" t="str">
        <f t="shared" si="18"/>
        <v/>
      </c>
      <c r="G301" s="139">
        <f>IFERROR(AVERAGEIFS('2.Base de Clientes'!$Q$5:$Q$1004,'2.Base de Clientes'!$C$5:$C$1004,Apoio!B301,'2.Base de Clientes'!$D$5:$D$1004,Apoio!C301,'2.Base de Clientes'!$E$5:$E$1004,Apoio!D301)+(ROW()/1000000),0)</f>
        <v>0</v>
      </c>
      <c r="H301" s="139">
        <f>IFERROR(COUNTIFS('2.Base de Clientes'!$C$5:$C$1004,Apoio!B301,'2.Base de Clientes'!$D$5:$D$1004,Apoio!C301,'2.Base de Clientes'!$E$5:$E$1004,Apoio!D301),0)</f>
        <v>0</v>
      </c>
      <c r="I301" s="156">
        <f t="shared" si="19"/>
        <v>0</v>
      </c>
      <c r="J301" s="157">
        <f>IFERROR(AVERAGEIFS('2.Base de Clientes'!$F$5:$F$1004,'2.Base de Clientes'!$C$5:$C$1004,Apoio!B301,'2.Base de Clientes'!$D$5:$D$1004,Apoio!C301,'2.Base de Clientes'!$E$5:$E$1004,Apoio!D301)+(ROW()/1000000),0)</f>
        <v>0</v>
      </c>
      <c r="K301" s="21"/>
      <c r="L301" s="21"/>
      <c r="M301" s="21"/>
    </row>
    <row r="302" ht="12.75" customHeight="1">
      <c r="B302" s="136" t="str">
        <f>'1.Clusters'!$B$8</f>
        <v/>
      </c>
      <c r="C302" s="136" t="str">
        <f>'1.Clusters'!$E$10</f>
        <v/>
      </c>
      <c r="D302" s="136" t="str">
        <f>'1.Clusters'!$H$14</f>
        <v/>
      </c>
      <c r="E302" s="136" t="str">
        <f t="shared" si="17"/>
        <v>, , </v>
      </c>
      <c r="F302" s="136" t="str">
        <f t="shared" si="18"/>
        <v/>
      </c>
      <c r="G302" s="139">
        <f>IFERROR(AVERAGEIFS('2.Base de Clientes'!$Q$5:$Q$1004,'2.Base de Clientes'!$C$5:$C$1004,Apoio!B302,'2.Base de Clientes'!$D$5:$D$1004,Apoio!C302,'2.Base de Clientes'!$E$5:$E$1004,Apoio!D302)+(ROW()/1000000),0)</f>
        <v>0</v>
      </c>
      <c r="H302" s="139">
        <f>IFERROR(COUNTIFS('2.Base de Clientes'!$C$5:$C$1004,Apoio!B302,'2.Base de Clientes'!$D$5:$D$1004,Apoio!C302,'2.Base de Clientes'!$E$5:$E$1004,Apoio!D302),0)</f>
        <v>0</v>
      </c>
      <c r="I302" s="156">
        <f t="shared" si="19"/>
        <v>0</v>
      </c>
      <c r="J302" s="157">
        <f>IFERROR(AVERAGEIFS('2.Base de Clientes'!$F$5:$F$1004,'2.Base de Clientes'!$C$5:$C$1004,Apoio!B302,'2.Base de Clientes'!$D$5:$D$1004,Apoio!C302,'2.Base de Clientes'!$E$5:$E$1004,Apoio!D302)+(ROW()/1000000),0)</f>
        <v>0</v>
      </c>
      <c r="K302" s="21"/>
      <c r="L302" s="21"/>
      <c r="M302" s="21"/>
    </row>
    <row r="303" ht="12.75" customHeight="1">
      <c r="B303" s="136" t="str">
        <f>'1.Clusters'!$B$8</f>
        <v/>
      </c>
      <c r="C303" s="136" t="str">
        <f>'1.Clusters'!$E$10</f>
        <v/>
      </c>
      <c r="D303" s="136" t="str">
        <f>'1.Clusters'!$H$15</f>
        <v/>
      </c>
      <c r="E303" s="136" t="str">
        <f t="shared" si="17"/>
        <v>, , </v>
      </c>
      <c r="F303" s="136" t="str">
        <f t="shared" si="18"/>
        <v/>
      </c>
      <c r="G303" s="139">
        <f>IFERROR(AVERAGEIFS('2.Base de Clientes'!$Q$5:$Q$1004,'2.Base de Clientes'!$C$5:$C$1004,Apoio!B303,'2.Base de Clientes'!$D$5:$D$1004,Apoio!C303,'2.Base de Clientes'!$E$5:$E$1004,Apoio!D303)+(ROW()/1000000),0)</f>
        <v>0</v>
      </c>
      <c r="H303" s="139">
        <f>IFERROR(COUNTIFS('2.Base de Clientes'!$C$5:$C$1004,Apoio!B303,'2.Base de Clientes'!$D$5:$D$1004,Apoio!C303,'2.Base de Clientes'!$E$5:$E$1004,Apoio!D303),0)</f>
        <v>0</v>
      </c>
      <c r="I303" s="156">
        <f t="shared" si="19"/>
        <v>0</v>
      </c>
      <c r="J303" s="157">
        <f>IFERROR(AVERAGEIFS('2.Base de Clientes'!$F$5:$F$1004,'2.Base de Clientes'!$C$5:$C$1004,Apoio!B303,'2.Base de Clientes'!$D$5:$D$1004,Apoio!C303,'2.Base de Clientes'!$E$5:$E$1004,Apoio!D303)+(ROW()/1000000),0)</f>
        <v>0</v>
      </c>
      <c r="K303" s="21"/>
      <c r="L303" s="21"/>
      <c r="M303" s="21"/>
    </row>
    <row r="304" ht="12.75" customHeight="1">
      <c r="B304" s="136" t="str">
        <f>'1.Clusters'!$B$8</f>
        <v/>
      </c>
      <c r="C304" s="136" t="str">
        <f>'1.Clusters'!$E$11</f>
        <v/>
      </c>
      <c r="D304" s="136" t="str">
        <f>'1.Clusters'!$H$6</f>
        <v/>
      </c>
      <c r="E304" s="136" t="str">
        <f t="shared" si="17"/>
        <v>, , </v>
      </c>
      <c r="F304" s="136" t="str">
        <f t="shared" si="18"/>
        <v/>
      </c>
      <c r="G304" s="139">
        <f>IFERROR(AVERAGEIFS('2.Base de Clientes'!$Q$5:$Q$1004,'2.Base de Clientes'!$C$5:$C$1004,Apoio!B304,'2.Base de Clientes'!$D$5:$D$1004,Apoio!C304,'2.Base de Clientes'!$E$5:$E$1004,Apoio!D304)+(ROW()/1000000),0)</f>
        <v>0</v>
      </c>
      <c r="H304" s="139">
        <f>IFERROR(COUNTIFS('2.Base de Clientes'!$C$5:$C$1004,Apoio!B304,'2.Base de Clientes'!$D$5:$D$1004,Apoio!C304,'2.Base de Clientes'!$E$5:$E$1004,Apoio!D304),0)</f>
        <v>0</v>
      </c>
      <c r="I304" s="156">
        <f t="shared" si="19"/>
        <v>0</v>
      </c>
      <c r="J304" s="157">
        <f>IFERROR(AVERAGEIFS('2.Base de Clientes'!$F$5:$F$1004,'2.Base de Clientes'!$C$5:$C$1004,Apoio!B304,'2.Base de Clientes'!$D$5:$D$1004,Apoio!C304,'2.Base de Clientes'!$E$5:$E$1004,Apoio!D304)+(ROW()/1000000),0)</f>
        <v>0</v>
      </c>
      <c r="K304" s="21"/>
      <c r="L304" s="21"/>
      <c r="M304" s="21"/>
    </row>
    <row r="305" ht="12.75" customHeight="1">
      <c r="B305" s="136" t="str">
        <f>'1.Clusters'!$B$8</f>
        <v/>
      </c>
      <c r="C305" s="136" t="str">
        <f>'1.Clusters'!$E$11</f>
        <v/>
      </c>
      <c r="D305" s="136" t="str">
        <f>'1.Clusters'!$H$7</f>
        <v/>
      </c>
      <c r="E305" s="136" t="str">
        <f t="shared" si="17"/>
        <v>, , </v>
      </c>
      <c r="F305" s="136" t="str">
        <f t="shared" si="18"/>
        <v/>
      </c>
      <c r="G305" s="139">
        <f>IFERROR(AVERAGEIFS('2.Base de Clientes'!$Q$5:$Q$1004,'2.Base de Clientes'!$C$5:$C$1004,Apoio!B305,'2.Base de Clientes'!$D$5:$D$1004,Apoio!C305,'2.Base de Clientes'!$E$5:$E$1004,Apoio!D305)+(ROW()/1000000),0)</f>
        <v>0</v>
      </c>
      <c r="H305" s="139">
        <f>IFERROR(COUNTIFS('2.Base de Clientes'!$C$5:$C$1004,Apoio!B305,'2.Base de Clientes'!$D$5:$D$1004,Apoio!C305,'2.Base de Clientes'!$E$5:$E$1004,Apoio!D305),0)</f>
        <v>0</v>
      </c>
      <c r="I305" s="156">
        <f t="shared" si="19"/>
        <v>0</v>
      </c>
      <c r="J305" s="157">
        <f>IFERROR(AVERAGEIFS('2.Base de Clientes'!$F$5:$F$1004,'2.Base de Clientes'!$C$5:$C$1004,Apoio!B305,'2.Base de Clientes'!$D$5:$D$1004,Apoio!C305,'2.Base de Clientes'!$E$5:$E$1004,Apoio!D305)+(ROW()/1000000),0)</f>
        <v>0</v>
      </c>
      <c r="K305" s="21"/>
      <c r="L305" s="21"/>
      <c r="M305" s="21"/>
    </row>
    <row r="306" ht="12.75" customHeight="1">
      <c r="B306" s="136" t="str">
        <f>'1.Clusters'!$B$8</f>
        <v/>
      </c>
      <c r="C306" s="136" t="str">
        <f>'1.Clusters'!$E$11</f>
        <v/>
      </c>
      <c r="D306" s="136" t="str">
        <f>'1.Clusters'!$H$8</f>
        <v/>
      </c>
      <c r="E306" s="136" t="str">
        <f t="shared" si="17"/>
        <v>, , </v>
      </c>
      <c r="F306" s="136" t="str">
        <f t="shared" si="18"/>
        <v/>
      </c>
      <c r="G306" s="139">
        <f>IFERROR(AVERAGEIFS('2.Base de Clientes'!$Q$5:$Q$1004,'2.Base de Clientes'!$C$5:$C$1004,Apoio!B306,'2.Base de Clientes'!$D$5:$D$1004,Apoio!C306,'2.Base de Clientes'!$E$5:$E$1004,Apoio!D306)+(ROW()/1000000),0)</f>
        <v>0</v>
      </c>
      <c r="H306" s="139">
        <f>IFERROR(COUNTIFS('2.Base de Clientes'!$C$5:$C$1004,Apoio!B306,'2.Base de Clientes'!$D$5:$D$1004,Apoio!C306,'2.Base de Clientes'!$E$5:$E$1004,Apoio!D306),0)</f>
        <v>0</v>
      </c>
      <c r="I306" s="156">
        <f t="shared" si="19"/>
        <v>0</v>
      </c>
      <c r="J306" s="157">
        <f>IFERROR(AVERAGEIFS('2.Base de Clientes'!$F$5:$F$1004,'2.Base de Clientes'!$C$5:$C$1004,Apoio!B306,'2.Base de Clientes'!$D$5:$D$1004,Apoio!C306,'2.Base de Clientes'!$E$5:$E$1004,Apoio!D306)+(ROW()/1000000),0)</f>
        <v>0</v>
      </c>
      <c r="K306" s="21"/>
      <c r="L306" s="21"/>
      <c r="M306" s="21"/>
    </row>
    <row r="307" ht="12.75" customHeight="1">
      <c r="B307" s="136" t="str">
        <f>'1.Clusters'!$B$8</f>
        <v/>
      </c>
      <c r="C307" s="136" t="str">
        <f>'1.Clusters'!$E$11</f>
        <v/>
      </c>
      <c r="D307" s="136" t="str">
        <f>'1.Clusters'!$H$9</f>
        <v/>
      </c>
      <c r="E307" s="136" t="str">
        <f t="shared" si="17"/>
        <v>, , </v>
      </c>
      <c r="F307" s="136" t="str">
        <f t="shared" si="18"/>
        <v/>
      </c>
      <c r="G307" s="139">
        <f>IFERROR(AVERAGEIFS('2.Base de Clientes'!$Q$5:$Q$1004,'2.Base de Clientes'!$C$5:$C$1004,Apoio!B307,'2.Base de Clientes'!$D$5:$D$1004,Apoio!C307,'2.Base de Clientes'!$E$5:$E$1004,Apoio!D307)+(ROW()/1000000),0)</f>
        <v>0</v>
      </c>
      <c r="H307" s="139">
        <f>IFERROR(COUNTIFS('2.Base de Clientes'!$C$5:$C$1004,Apoio!B307,'2.Base de Clientes'!$D$5:$D$1004,Apoio!C307,'2.Base de Clientes'!$E$5:$E$1004,Apoio!D307),0)</f>
        <v>0</v>
      </c>
      <c r="I307" s="156">
        <f t="shared" si="19"/>
        <v>0</v>
      </c>
      <c r="J307" s="157">
        <f>IFERROR(AVERAGEIFS('2.Base de Clientes'!$F$5:$F$1004,'2.Base de Clientes'!$C$5:$C$1004,Apoio!B307,'2.Base de Clientes'!$D$5:$D$1004,Apoio!C307,'2.Base de Clientes'!$E$5:$E$1004,Apoio!D307)+(ROW()/1000000),0)</f>
        <v>0</v>
      </c>
      <c r="K307" s="21"/>
      <c r="L307" s="21"/>
      <c r="M307" s="21"/>
    </row>
    <row r="308" ht="12.75" customHeight="1">
      <c r="B308" s="136" t="str">
        <f>'1.Clusters'!$B$8</f>
        <v/>
      </c>
      <c r="C308" s="136" t="str">
        <f>'1.Clusters'!$E$11</f>
        <v/>
      </c>
      <c r="D308" s="136" t="str">
        <f>'1.Clusters'!$H$10</f>
        <v/>
      </c>
      <c r="E308" s="136" t="str">
        <f t="shared" si="17"/>
        <v>, , </v>
      </c>
      <c r="F308" s="136" t="str">
        <f t="shared" si="18"/>
        <v/>
      </c>
      <c r="G308" s="139">
        <f>IFERROR(AVERAGEIFS('2.Base de Clientes'!$Q$5:$Q$1004,'2.Base de Clientes'!$C$5:$C$1004,Apoio!B308,'2.Base de Clientes'!$D$5:$D$1004,Apoio!C308,'2.Base de Clientes'!$E$5:$E$1004,Apoio!D308)+(ROW()/1000000),0)</f>
        <v>0</v>
      </c>
      <c r="H308" s="139">
        <f>IFERROR(COUNTIFS('2.Base de Clientes'!$C$5:$C$1004,Apoio!B308,'2.Base de Clientes'!$D$5:$D$1004,Apoio!C308,'2.Base de Clientes'!$E$5:$E$1004,Apoio!D308),0)</f>
        <v>0</v>
      </c>
      <c r="I308" s="156">
        <f t="shared" si="19"/>
        <v>0</v>
      </c>
      <c r="J308" s="157">
        <f>IFERROR(AVERAGEIFS('2.Base de Clientes'!$F$5:$F$1004,'2.Base de Clientes'!$C$5:$C$1004,Apoio!B308,'2.Base de Clientes'!$D$5:$D$1004,Apoio!C308,'2.Base de Clientes'!$E$5:$E$1004,Apoio!D308)+(ROW()/1000000),0)</f>
        <v>0</v>
      </c>
      <c r="K308" s="21"/>
      <c r="L308" s="21"/>
      <c r="M308" s="21"/>
    </row>
    <row r="309" ht="12.75" customHeight="1">
      <c r="B309" s="136" t="str">
        <f>'1.Clusters'!$B$8</f>
        <v/>
      </c>
      <c r="C309" s="136" t="str">
        <f>'1.Clusters'!$E$11</f>
        <v/>
      </c>
      <c r="D309" s="136" t="str">
        <f>'1.Clusters'!$H$11</f>
        <v/>
      </c>
      <c r="E309" s="136" t="str">
        <f t="shared" si="17"/>
        <v>, , </v>
      </c>
      <c r="F309" s="136" t="str">
        <f t="shared" si="18"/>
        <v/>
      </c>
      <c r="G309" s="139">
        <f>IFERROR(AVERAGEIFS('2.Base de Clientes'!$Q$5:$Q$1004,'2.Base de Clientes'!$C$5:$C$1004,Apoio!B309,'2.Base de Clientes'!$D$5:$D$1004,Apoio!C309,'2.Base de Clientes'!$E$5:$E$1004,Apoio!D309)+(ROW()/1000000),0)</f>
        <v>0</v>
      </c>
      <c r="H309" s="139">
        <f>IFERROR(COUNTIFS('2.Base de Clientes'!$C$5:$C$1004,Apoio!B309,'2.Base de Clientes'!$D$5:$D$1004,Apoio!C309,'2.Base de Clientes'!$E$5:$E$1004,Apoio!D309),0)</f>
        <v>0</v>
      </c>
      <c r="I309" s="156">
        <f t="shared" si="19"/>
        <v>0</v>
      </c>
      <c r="J309" s="157">
        <f>IFERROR(AVERAGEIFS('2.Base de Clientes'!$F$5:$F$1004,'2.Base de Clientes'!$C$5:$C$1004,Apoio!B309,'2.Base de Clientes'!$D$5:$D$1004,Apoio!C309,'2.Base de Clientes'!$E$5:$E$1004,Apoio!D309)+(ROW()/1000000),0)</f>
        <v>0</v>
      </c>
      <c r="K309" s="21"/>
      <c r="L309" s="21"/>
      <c r="M309" s="21"/>
    </row>
    <row r="310" ht="12.75" customHeight="1">
      <c r="B310" s="136" t="str">
        <f>'1.Clusters'!$B$8</f>
        <v/>
      </c>
      <c r="C310" s="136" t="str">
        <f>'1.Clusters'!$E$11</f>
        <v/>
      </c>
      <c r="D310" s="136" t="str">
        <f>'1.Clusters'!$H$12</f>
        <v/>
      </c>
      <c r="E310" s="136" t="str">
        <f t="shared" si="17"/>
        <v>, , </v>
      </c>
      <c r="F310" s="136" t="str">
        <f t="shared" si="18"/>
        <v/>
      </c>
      <c r="G310" s="139">
        <f>IFERROR(AVERAGEIFS('2.Base de Clientes'!$Q$5:$Q$1004,'2.Base de Clientes'!$C$5:$C$1004,Apoio!B310,'2.Base de Clientes'!$D$5:$D$1004,Apoio!C310,'2.Base de Clientes'!$E$5:$E$1004,Apoio!D310)+(ROW()/1000000),0)</f>
        <v>0</v>
      </c>
      <c r="H310" s="139">
        <f>IFERROR(COUNTIFS('2.Base de Clientes'!$C$5:$C$1004,Apoio!B310,'2.Base de Clientes'!$D$5:$D$1004,Apoio!C310,'2.Base de Clientes'!$E$5:$E$1004,Apoio!D310),0)</f>
        <v>0</v>
      </c>
      <c r="I310" s="156">
        <f t="shared" si="19"/>
        <v>0</v>
      </c>
      <c r="J310" s="157">
        <f>IFERROR(AVERAGEIFS('2.Base de Clientes'!$F$5:$F$1004,'2.Base de Clientes'!$C$5:$C$1004,Apoio!B310,'2.Base de Clientes'!$D$5:$D$1004,Apoio!C310,'2.Base de Clientes'!$E$5:$E$1004,Apoio!D310)+(ROW()/1000000),0)</f>
        <v>0</v>
      </c>
      <c r="K310" s="21"/>
      <c r="L310" s="21"/>
      <c r="M310" s="21"/>
    </row>
    <row r="311" ht="12.75" customHeight="1">
      <c r="B311" s="136" t="str">
        <f>'1.Clusters'!$B$8</f>
        <v/>
      </c>
      <c r="C311" s="136" t="str">
        <f>'1.Clusters'!$E$11</f>
        <v/>
      </c>
      <c r="D311" s="136" t="str">
        <f>'1.Clusters'!$H$13</f>
        <v/>
      </c>
      <c r="E311" s="136" t="str">
        <f t="shared" si="17"/>
        <v>, , </v>
      </c>
      <c r="F311" s="136" t="str">
        <f t="shared" si="18"/>
        <v/>
      </c>
      <c r="G311" s="139">
        <f>IFERROR(AVERAGEIFS('2.Base de Clientes'!$Q$5:$Q$1004,'2.Base de Clientes'!$C$5:$C$1004,Apoio!B311,'2.Base de Clientes'!$D$5:$D$1004,Apoio!C311,'2.Base de Clientes'!$E$5:$E$1004,Apoio!D311)+(ROW()/1000000),0)</f>
        <v>0</v>
      </c>
      <c r="H311" s="139">
        <f>IFERROR(COUNTIFS('2.Base de Clientes'!$C$5:$C$1004,Apoio!B311,'2.Base de Clientes'!$D$5:$D$1004,Apoio!C311,'2.Base de Clientes'!$E$5:$E$1004,Apoio!D311),0)</f>
        <v>0</v>
      </c>
      <c r="I311" s="156">
        <f t="shared" si="19"/>
        <v>0</v>
      </c>
      <c r="J311" s="157">
        <f>IFERROR(AVERAGEIFS('2.Base de Clientes'!$F$5:$F$1004,'2.Base de Clientes'!$C$5:$C$1004,Apoio!B311,'2.Base de Clientes'!$D$5:$D$1004,Apoio!C311,'2.Base de Clientes'!$E$5:$E$1004,Apoio!D311)+(ROW()/1000000),0)</f>
        <v>0</v>
      </c>
      <c r="K311" s="21"/>
      <c r="L311" s="21"/>
      <c r="M311" s="21"/>
    </row>
    <row r="312" ht="12.75" customHeight="1">
      <c r="B312" s="136" t="str">
        <f>'1.Clusters'!$B$8</f>
        <v/>
      </c>
      <c r="C312" s="136" t="str">
        <f>'1.Clusters'!$E$11</f>
        <v/>
      </c>
      <c r="D312" s="136" t="str">
        <f>'1.Clusters'!$H$14</f>
        <v/>
      </c>
      <c r="E312" s="136" t="str">
        <f t="shared" si="17"/>
        <v>, , </v>
      </c>
      <c r="F312" s="136" t="str">
        <f t="shared" si="18"/>
        <v/>
      </c>
      <c r="G312" s="139">
        <f>IFERROR(AVERAGEIFS('2.Base de Clientes'!$Q$5:$Q$1004,'2.Base de Clientes'!$C$5:$C$1004,Apoio!B312,'2.Base de Clientes'!$D$5:$D$1004,Apoio!C312,'2.Base de Clientes'!$E$5:$E$1004,Apoio!D312)+(ROW()/1000000),0)</f>
        <v>0</v>
      </c>
      <c r="H312" s="139">
        <f>IFERROR(COUNTIFS('2.Base de Clientes'!$C$5:$C$1004,Apoio!B312,'2.Base de Clientes'!$D$5:$D$1004,Apoio!C312,'2.Base de Clientes'!$E$5:$E$1004,Apoio!D312),0)</f>
        <v>0</v>
      </c>
      <c r="I312" s="156">
        <f t="shared" si="19"/>
        <v>0</v>
      </c>
      <c r="J312" s="157">
        <f>IFERROR(AVERAGEIFS('2.Base de Clientes'!$F$5:$F$1004,'2.Base de Clientes'!$C$5:$C$1004,Apoio!B312,'2.Base de Clientes'!$D$5:$D$1004,Apoio!C312,'2.Base de Clientes'!$E$5:$E$1004,Apoio!D312)+(ROW()/1000000),0)</f>
        <v>0</v>
      </c>
      <c r="K312" s="21"/>
      <c r="L312" s="21"/>
      <c r="M312" s="21"/>
    </row>
    <row r="313" ht="12.75" customHeight="1">
      <c r="B313" s="136" t="str">
        <f>'1.Clusters'!$B$8</f>
        <v/>
      </c>
      <c r="C313" s="136" t="str">
        <f>'1.Clusters'!$E$11</f>
        <v/>
      </c>
      <c r="D313" s="136" t="str">
        <f>'1.Clusters'!$H$15</f>
        <v/>
      </c>
      <c r="E313" s="136" t="str">
        <f t="shared" si="17"/>
        <v>, , </v>
      </c>
      <c r="F313" s="136" t="str">
        <f t="shared" si="18"/>
        <v/>
      </c>
      <c r="G313" s="139">
        <f>IFERROR(AVERAGEIFS('2.Base de Clientes'!$Q$5:$Q$1004,'2.Base de Clientes'!$C$5:$C$1004,Apoio!B313,'2.Base de Clientes'!$D$5:$D$1004,Apoio!C313,'2.Base de Clientes'!$E$5:$E$1004,Apoio!D313)+(ROW()/1000000),0)</f>
        <v>0</v>
      </c>
      <c r="H313" s="139">
        <f>IFERROR(COUNTIFS('2.Base de Clientes'!$C$5:$C$1004,Apoio!B313,'2.Base de Clientes'!$D$5:$D$1004,Apoio!C313,'2.Base de Clientes'!$E$5:$E$1004,Apoio!D313),0)</f>
        <v>0</v>
      </c>
      <c r="I313" s="156">
        <f t="shared" si="19"/>
        <v>0</v>
      </c>
      <c r="J313" s="157">
        <f>IFERROR(AVERAGEIFS('2.Base de Clientes'!$F$5:$F$1004,'2.Base de Clientes'!$C$5:$C$1004,Apoio!B313,'2.Base de Clientes'!$D$5:$D$1004,Apoio!C313,'2.Base de Clientes'!$E$5:$E$1004,Apoio!D313)+(ROW()/1000000),0)</f>
        <v>0</v>
      </c>
      <c r="K313" s="21"/>
      <c r="L313" s="21"/>
      <c r="M313" s="21"/>
    </row>
    <row r="314" ht="12.75" customHeight="1">
      <c r="B314" s="136" t="str">
        <f>'1.Clusters'!$B$8</f>
        <v/>
      </c>
      <c r="C314" s="136" t="str">
        <f>'1.Clusters'!$E$12</f>
        <v/>
      </c>
      <c r="D314" s="136" t="str">
        <f>'1.Clusters'!$H$6</f>
        <v/>
      </c>
      <c r="E314" s="136" t="str">
        <f t="shared" si="17"/>
        <v>, , </v>
      </c>
      <c r="F314" s="136" t="str">
        <f t="shared" si="18"/>
        <v/>
      </c>
      <c r="G314" s="139">
        <f>IFERROR(AVERAGEIFS('2.Base de Clientes'!$Q$5:$Q$1004,'2.Base de Clientes'!$C$5:$C$1004,Apoio!B314,'2.Base de Clientes'!$D$5:$D$1004,Apoio!C314,'2.Base de Clientes'!$E$5:$E$1004,Apoio!D314)+(ROW()/1000000),0)</f>
        <v>0</v>
      </c>
      <c r="H314" s="139">
        <f>IFERROR(COUNTIFS('2.Base de Clientes'!$C$5:$C$1004,Apoio!B314,'2.Base de Clientes'!$D$5:$D$1004,Apoio!C314,'2.Base de Clientes'!$E$5:$E$1004,Apoio!D314),0)</f>
        <v>0</v>
      </c>
      <c r="I314" s="156">
        <f t="shared" si="19"/>
        <v>0</v>
      </c>
      <c r="J314" s="157">
        <f>IFERROR(AVERAGEIFS('2.Base de Clientes'!$F$5:$F$1004,'2.Base de Clientes'!$C$5:$C$1004,Apoio!B314,'2.Base de Clientes'!$D$5:$D$1004,Apoio!C314,'2.Base de Clientes'!$E$5:$E$1004,Apoio!D314)+(ROW()/1000000),0)</f>
        <v>0</v>
      </c>
      <c r="K314" s="21"/>
      <c r="L314" s="21"/>
      <c r="M314" s="21"/>
    </row>
    <row r="315" ht="12.75" customHeight="1">
      <c r="B315" s="136" t="str">
        <f>'1.Clusters'!$B$8</f>
        <v/>
      </c>
      <c r="C315" s="136" t="str">
        <f>'1.Clusters'!$E$12</f>
        <v/>
      </c>
      <c r="D315" s="136" t="str">
        <f>'1.Clusters'!$H$7</f>
        <v/>
      </c>
      <c r="E315" s="136" t="str">
        <f t="shared" si="17"/>
        <v>, , </v>
      </c>
      <c r="F315" s="136" t="str">
        <f t="shared" si="18"/>
        <v/>
      </c>
      <c r="G315" s="139">
        <f>IFERROR(AVERAGEIFS('2.Base de Clientes'!$Q$5:$Q$1004,'2.Base de Clientes'!$C$5:$C$1004,Apoio!B315,'2.Base de Clientes'!$D$5:$D$1004,Apoio!C315,'2.Base de Clientes'!$E$5:$E$1004,Apoio!D315)+(ROW()/1000000),0)</f>
        <v>0</v>
      </c>
      <c r="H315" s="139">
        <f>IFERROR(COUNTIFS('2.Base de Clientes'!$C$5:$C$1004,Apoio!B315,'2.Base de Clientes'!$D$5:$D$1004,Apoio!C315,'2.Base de Clientes'!$E$5:$E$1004,Apoio!D315),0)</f>
        <v>0</v>
      </c>
      <c r="I315" s="156">
        <f t="shared" si="19"/>
        <v>0</v>
      </c>
      <c r="J315" s="157">
        <f>IFERROR(AVERAGEIFS('2.Base de Clientes'!$F$5:$F$1004,'2.Base de Clientes'!$C$5:$C$1004,Apoio!B315,'2.Base de Clientes'!$D$5:$D$1004,Apoio!C315,'2.Base de Clientes'!$E$5:$E$1004,Apoio!D315)+(ROW()/1000000),0)</f>
        <v>0</v>
      </c>
      <c r="K315" s="21"/>
      <c r="L315" s="21"/>
      <c r="M315" s="21"/>
    </row>
    <row r="316" ht="12.75" customHeight="1">
      <c r="B316" s="136" t="str">
        <f>'1.Clusters'!$B$8</f>
        <v/>
      </c>
      <c r="C316" s="136" t="str">
        <f>'1.Clusters'!$E$12</f>
        <v/>
      </c>
      <c r="D316" s="136" t="str">
        <f>'1.Clusters'!$H$8</f>
        <v/>
      </c>
      <c r="E316" s="136" t="str">
        <f t="shared" si="17"/>
        <v>, , </v>
      </c>
      <c r="F316" s="136" t="str">
        <f t="shared" si="18"/>
        <v/>
      </c>
      <c r="G316" s="139">
        <f>IFERROR(AVERAGEIFS('2.Base de Clientes'!$Q$5:$Q$1004,'2.Base de Clientes'!$C$5:$C$1004,Apoio!B316,'2.Base de Clientes'!$D$5:$D$1004,Apoio!C316,'2.Base de Clientes'!$E$5:$E$1004,Apoio!D316)+(ROW()/1000000),0)</f>
        <v>0</v>
      </c>
      <c r="H316" s="139">
        <f>IFERROR(COUNTIFS('2.Base de Clientes'!$C$5:$C$1004,Apoio!B316,'2.Base de Clientes'!$D$5:$D$1004,Apoio!C316,'2.Base de Clientes'!$E$5:$E$1004,Apoio!D316),0)</f>
        <v>0</v>
      </c>
      <c r="I316" s="156">
        <f t="shared" si="19"/>
        <v>0</v>
      </c>
      <c r="J316" s="157">
        <f>IFERROR(AVERAGEIFS('2.Base de Clientes'!$F$5:$F$1004,'2.Base de Clientes'!$C$5:$C$1004,Apoio!B316,'2.Base de Clientes'!$D$5:$D$1004,Apoio!C316,'2.Base de Clientes'!$E$5:$E$1004,Apoio!D316)+(ROW()/1000000),0)</f>
        <v>0</v>
      </c>
      <c r="K316" s="21"/>
      <c r="L316" s="21"/>
      <c r="M316" s="21"/>
    </row>
    <row r="317" ht="12.75" customHeight="1">
      <c r="B317" s="136" t="str">
        <f>'1.Clusters'!$B$8</f>
        <v/>
      </c>
      <c r="C317" s="136" t="str">
        <f>'1.Clusters'!$E$12</f>
        <v/>
      </c>
      <c r="D317" s="136" t="str">
        <f>'1.Clusters'!$H$9</f>
        <v/>
      </c>
      <c r="E317" s="136" t="str">
        <f t="shared" si="17"/>
        <v>, , </v>
      </c>
      <c r="F317" s="136" t="str">
        <f t="shared" si="18"/>
        <v/>
      </c>
      <c r="G317" s="139">
        <f>IFERROR(AVERAGEIFS('2.Base de Clientes'!$Q$5:$Q$1004,'2.Base de Clientes'!$C$5:$C$1004,Apoio!B317,'2.Base de Clientes'!$D$5:$D$1004,Apoio!C317,'2.Base de Clientes'!$E$5:$E$1004,Apoio!D317)+(ROW()/1000000),0)</f>
        <v>0</v>
      </c>
      <c r="H317" s="139">
        <f>IFERROR(COUNTIFS('2.Base de Clientes'!$C$5:$C$1004,Apoio!B317,'2.Base de Clientes'!$D$5:$D$1004,Apoio!C317,'2.Base de Clientes'!$E$5:$E$1004,Apoio!D317),0)</f>
        <v>0</v>
      </c>
      <c r="I317" s="156">
        <f t="shared" si="19"/>
        <v>0</v>
      </c>
      <c r="J317" s="157">
        <f>IFERROR(AVERAGEIFS('2.Base de Clientes'!$F$5:$F$1004,'2.Base de Clientes'!$C$5:$C$1004,Apoio!B317,'2.Base de Clientes'!$D$5:$D$1004,Apoio!C317,'2.Base de Clientes'!$E$5:$E$1004,Apoio!D317)+(ROW()/1000000),0)</f>
        <v>0</v>
      </c>
      <c r="K317" s="21"/>
      <c r="L317" s="21"/>
      <c r="M317" s="21"/>
    </row>
    <row r="318" ht="12.75" customHeight="1">
      <c r="B318" s="136" t="str">
        <f>'1.Clusters'!$B$8</f>
        <v/>
      </c>
      <c r="C318" s="136" t="str">
        <f>'1.Clusters'!$E$12</f>
        <v/>
      </c>
      <c r="D318" s="136" t="str">
        <f>'1.Clusters'!$H$10</f>
        <v/>
      </c>
      <c r="E318" s="136" t="str">
        <f t="shared" si="17"/>
        <v>, , </v>
      </c>
      <c r="F318" s="136" t="str">
        <f t="shared" si="18"/>
        <v/>
      </c>
      <c r="G318" s="139">
        <f>IFERROR(AVERAGEIFS('2.Base de Clientes'!$Q$5:$Q$1004,'2.Base de Clientes'!$C$5:$C$1004,Apoio!B318,'2.Base de Clientes'!$D$5:$D$1004,Apoio!C318,'2.Base de Clientes'!$E$5:$E$1004,Apoio!D318)+(ROW()/1000000),0)</f>
        <v>0</v>
      </c>
      <c r="H318" s="139">
        <f>IFERROR(COUNTIFS('2.Base de Clientes'!$C$5:$C$1004,Apoio!B318,'2.Base de Clientes'!$D$5:$D$1004,Apoio!C318,'2.Base de Clientes'!$E$5:$E$1004,Apoio!D318),0)</f>
        <v>0</v>
      </c>
      <c r="I318" s="156">
        <f t="shared" si="19"/>
        <v>0</v>
      </c>
      <c r="J318" s="157">
        <f>IFERROR(AVERAGEIFS('2.Base de Clientes'!$F$5:$F$1004,'2.Base de Clientes'!$C$5:$C$1004,Apoio!B318,'2.Base de Clientes'!$D$5:$D$1004,Apoio!C318,'2.Base de Clientes'!$E$5:$E$1004,Apoio!D318)+(ROW()/1000000),0)</f>
        <v>0</v>
      </c>
      <c r="K318" s="21"/>
      <c r="L318" s="21"/>
      <c r="M318" s="21"/>
    </row>
    <row r="319" ht="12.75" customHeight="1">
      <c r="B319" s="136" t="str">
        <f>'1.Clusters'!$B$8</f>
        <v/>
      </c>
      <c r="C319" s="136" t="str">
        <f>'1.Clusters'!$E$12</f>
        <v/>
      </c>
      <c r="D319" s="136" t="str">
        <f>'1.Clusters'!$H$11</f>
        <v/>
      </c>
      <c r="E319" s="136" t="str">
        <f t="shared" si="17"/>
        <v>, , </v>
      </c>
      <c r="F319" s="136" t="str">
        <f t="shared" si="18"/>
        <v/>
      </c>
      <c r="G319" s="139">
        <f>IFERROR(AVERAGEIFS('2.Base de Clientes'!$Q$5:$Q$1004,'2.Base de Clientes'!$C$5:$C$1004,Apoio!B319,'2.Base de Clientes'!$D$5:$D$1004,Apoio!C319,'2.Base de Clientes'!$E$5:$E$1004,Apoio!D319)+(ROW()/1000000),0)</f>
        <v>0</v>
      </c>
      <c r="H319" s="139">
        <f>IFERROR(COUNTIFS('2.Base de Clientes'!$C$5:$C$1004,Apoio!B319,'2.Base de Clientes'!$D$5:$D$1004,Apoio!C319,'2.Base de Clientes'!$E$5:$E$1004,Apoio!D319),0)</f>
        <v>0</v>
      </c>
      <c r="I319" s="156">
        <f t="shared" si="19"/>
        <v>0</v>
      </c>
      <c r="J319" s="157">
        <f>IFERROR(AVERAGEIFS('2.Base de Clientes'!$F$5:$F$1004,'2.Base de Clientes'!$C$5:$C$1004,Apoio!B319,'2.Base de Clientes'!$D$5:$D$1004,Apoio!C319,'2.Base de Clientes'!$E$5:$E$1004,Apoio!D319)+(ROW()/1000000),0)</f>
        <v>0</v>
      </c>
      <c r="K319" s="21"/>
      <c r="L319" s="21"/>
      <c r="M319" s="21"/>
    </row>
    <row r="320" ht="12.75" customHeight="1">
      <c r="B320" s="136" t="str">
        <f>'1.Clusters'!$B$8</f>
        <v/>
      </c>
      <c r="C320" s="136" t="str">
        <f>'1.Clusters'!$E$12</f>
        <v/>
      </c>
      <c r="D320" s="136" t="str">
        <f>'1.Clusters'!$H$12</f>
        <v/>
      </c>
      <c r="E320" s="136" t="str">
        <f t="shared" si="17"/>
        <v>, , </v>
      </c>
      <c r="F320" s="136" t="str">
        <f t="shared" si="18"/>
        <v/>
      </c>
      <c r="G320" s="139">
        <f>IFERROR(AVERAGEIFS('2.Base de Clientes'!$Q$5:$Q$1004,'2.Base de Clientes'!$C$5:$C$1004,Apoio!B320,'2.Base de Clientes'!$D$5:$D$1004,Apoio!C320,'2.Base de Clientes'!$E$5:$E$1004,Apoio!D320)+(ROW()/1000000),0)</f>
        <v>0</v>
      </c>
      <c r="H320" s="139">
        <f>IFERROR(COUNTIFS('2.Base de Clientes'!$C$5:$C$1004,Apoio!B320,'2.Base de Clientes'!$D$5:$D$1004,Apoio!C320,'2.Base de Clientes'!$E$5:$E$1004,Apoio!D320),0)</f>
        <v>0</v>
      </c>
      <c r="I320" s="156">
        <f t="shared" si="19"/>
        <v>0</v>
      </c>
      <c r="J320" s="157">
        <f>IFERROR(AVERAGEIFS('2.Base de Clientes'!$F$5:$F$1004,'2.Base de Clientes'!$C$5:$C$1004,Apoio!B320,'2.Base de Clientes'!$D$5:$D$1004,Apoio!C320,'2.Base de Clientes'!$E$5:$E$1004,Apoio!D320)+(ROW()/1000000),0)</f>
        <v>0</v>
      </c>
      <c r="K320" s="21"/>
      <c r="L320" s="21"/>
      <c r="M320" s="21"/>
    </row>
    <row r="321" ht="12.75" customHeight="1">
      <c r="B321" s="136" t="str">
        <f>'1.Clusters'!$B$8</f>
        <v/>
      </c>
      <c r="C321" s="136" t="str">
        <f>'1.Clusters'!$E$12</f>
        <v/>
      </c>
      <c r="D321" s="136" t="str">
        <f>'1.Clusters'!$H$13</f>
        <v/>
      </c>
      <c r="E321" s="136" t="str">
        <f t="shared" si="17"/>
        <v>, , </v>
      </c>
      <c r="F321" s="136" t="str">
        <f t="shared" si="18"/>
        <v/>
      </c>
      <c r="G321" s="139">
        <f>IFERROR(AVERAGEIFS('2.Base de Clientes'!$Q$5:$Q$1004,'2.Base de Clientes'!$C$5:$C$1004,Apoio!B321,'2.Base de Clientes'!$D$5:$D$1004,Apoio!C321,'2.Base de Clientes'!$E$5:$E$1004,Apoio!D321)+(ROW()/1000000),0)</f>
        <v>0</v>
      </c>
      <c r="H321" s="139">
        <f>IFERROR(COUNTIFS('2.Base de Clientes'!$C$5:$C$1004,Apoio!B321,'2.Base de Clientes'!$D$5:$D$1004,Apoio!C321,'2.Base de Clientes'!$E$5:$E$1004,Apoio!D321),0)</f>
        <v>0</v>
      </c>
      <c r="I321" s="156">
        <f t="shared" si="19"/>
        <v>0</v>
      </c>
      <c r="J321" s="157">
        <f>IFERROR(AVERAGEIFS('2.Base de Clientes'!$F$5:$F$1004,'2.Base de Clientes'!$C$5:$C$1004,Apoio!B321,'2.Base de Clientes'!$D$5:$D$1004,Apoio!C321,'2.Base de Clientes'!$E$5:$E$1004,Apoio!D321)+(ROW()/1000000),0)</f>
        <v>0</v>
      </c>
      <c r="K321" s="21"/>
      <c r="L321" s="21"/>
      <c r="M321" s="21"/>
    </row>
    <row r="322" ht="12.75" customHeight="1">
      <c r="B322" s="136" t="str">
        <f>'1.Clusters'!$B$8</f>
        <v/>
      </c>
      <c r="C322" s="136" t="str">
        <f>'1.Clusters'!$E$12</f>
        <v/>
      </c>
      <c r="D322" s="136" t="str">
        <f>'1.Clusters'!$H$14</f>
        <v/>
      </c>
      <c r="E322" s="136" t="str">
        <f t="shared" si="17"/>
        <v>, , </v>
      </c>
      <c r="F322" s="136" t="str">
        <f t="shared" si="18"/>
        <v/>
      </c>
      <c r="G322" s="139">
        <f>IFERROR(AVERAGEIFS('2.Base de Clientes'!$Q$5:$Q$1004,'2.Base de Clientes'!$C$5:$C$1004,Apoio!B322,'2.Base de Clientes'!$D$5:$D$1004,Apoio!C322,'2.Base de Clientes'!$E$5:$E$1004,Apoio!D322)+(ROW()/1000000),0)</f>
        <v>0</v>
      </c>
      <c r="H322" s="139">
        <f>IFERROR(COUNTIFS('2.Base de Clientes'!$C$5:$C$1004,Apoio!B322,'2.Base de Clientes'!$D$5:$D$1004,Apoio!C322,'2.Base de Clientes'!$E$5:$E$1004,Apoio!D322),0)</f>
        <v>0</v>
      </c>
      <c r="I322" s="156">
        <f t="shared" si="19"/>
        <v>0</v>
      </c>
      <c r="J322" s="157">
        <f>IFERROR(AVERAGEIFS('2.Base de Clientes'!$F$5:$F$1004,'2.Base de Clientes'!$C$5:$C$1004,Apoio!B322,'2.Base de Clientes'!$D$5:$D$1004,Apoio!C322,'2.Base de Clientes'!$E$5:$E$1004,Apoio!D322)+(ROW()/1000000),0)</f>
        <v>0</v>
      </c>
      <c r="K322" s="21"/>
      <c r="L322" s="21"/>
      <c r="M322" s="21"/>
    </row>
    <row r="323" ht="12.75" customHeight="1">
      <c r="B323" s="136" t="str">
        <f>'1.Clusters'!$B$8</f>
        <v/>
      </c>
      <c r="C323" s="136" t="str">
        <f>'1.Clusters'!$E$12</f>
        <v/>
      </c>
      <c r="D323" s="136" t="str">
        <f>'1.Clusters'!$H$15</f>
        <v/>
      </c>
      <c r="E323" s="136" t="str">
        <f t="shared" si="17"/>
        <v>, , </v>
      </c>
      <c r="F323" s="136" t="str">
        <f t="shared" si="18"/>
        <v/>
      </c>
      <c r="G323" s="139">
        <f>IFERROR(AVERAGEIFS('2.Base de Clientes'!$Q$5:$Q$1004,'2.Base de Clientes'!$C$5:$C$1004,Apoio!B323,'2.Base de Clientes'!$D$5:$D$1004,Apoio!C323,'2.Base de Clientes'!$E$5:$E$1004,Apoio!D323)+(ROW()/1000000),0)</f>
        <v>0</v>
      </c>
      <c r="H323" s="139">
        <f>IFERROR(COUNTIFS('2.Base de Clientes'!$C$5:$C$1004,Apoio!B323,'2.Base de Clientes'!$D$5:$D$1004,Apoio!C323,'2.Base de Clientes'!$E$5:$E$1004,Apoio!D323),0)</f>
        <v>0</v>
      </c>
      <c r="I323" s="156">
        <f t="shared" si="19"/>
        <v>0</v>
      </c>
      <c r="J323" s="157">
        <f>IFERROR(AVERAGEIFS('2.Base de Clientes'!$F$5:$F$1004,'2.Base de Clientes'!$C$5:$C$1004,Apoio!B323,'2.Base de Clientes'!$D$5:$D$1004,Apoio!C323,'2.Base de Clientes'!$E$5:$E$1004,Apoio!D323)+(ROW()/1000000),0)</f>
        <v>0</v>
      </c>
      <c r="K323" s="21"/>
      <c r="L323" s="21"/>
      <c r="M323" s="21"/>
    </row>
    <row r="324" ht="12.75" customHeight="1">
      <c r="B324" s="136" t="str">
        <f>'1.Clusters'!$B$8</f>
        <v/>
      </c>
      <c r="C324" s="136" t="str">
        <f>'1.Clusters'!$E$13</f>
        <v/>
      </c>
      <c r="D324" s="136" t="str">
        <f>'1.Clusters'!$H$6</f>
        <v/>
      </c>
      <c r="E324" s="136" t="str">
        <f t="shared" si="17"/>
        <v>, , </v>
      </c>
      <c r="F324" s="136" t="str">
        <f t="shared" si="18"/>
        <v/>
      </c>
      <c r="G324" s="139">
        <f>IFERROR(AVERAGEIFS('2.Base de Clientes'!$Q$5:$Q$1004,'2.Base de Clientes'!$C$5:$C$1004,Apoio!B324,'2.Base de Clientes'!$D$5:$D$1004,Apoio!C324,'2.Base de Clientes'!$E$5:$E$1004,Apoio!D324)+(ROW()/1000000),0)</f>
        <v>0</v>
      </c>
      <c r="H324" s="139">
        <f>IFERROR(COUNTIFS('2.Base de Clientes'!$C$5:$C$1004,Apoio!B324,'2.Base de Clientes'!$D$5:$D$1004,Apoio!C324,'2.Base de Clientes'!$E$5:$E$1004,Apoio!D324),0)</f>
        <v>0</v>
      </c>
      <c r="I324" s="156">
        <f t="shared" si="19"/>
        <v>0</v>
      </c>
      <c r="J324" s="157">
        <f>IFERROR(AVERAGEIFS('2.Base de Clientes'!$F$5:$F$1004,'2.Base de Clientes'!$C$5:$C$1004,Apoio!B324,'2.Base de Clientes'!$D$5:$D$1004,Apoio!C324,'2.Base de Clientes'!$E$5:$E$1004,Apoio!D324)+(ROW()/1000000),0)</f>
        <v>0</v>
      </c>
      <c r="K324" s="21"/>
      <c r="L324" s="21"/>
      <c r="M324" s="21"/>
    </row>
    <row r="325" ht="12.75" customHeight="1">
      <c r="B325" s="136" t="str">
        <f>'1.Clusters'!$B$8</f>
        <v/>
      </c>
      <c r="C325" s="136" t="str">
        <f>'1.Clusters'!$E$13</f>
        <v/>
      </c>
      <c r="D325" s="136" t="str">
        <f>'1.Clusters'!$H$7</f>
        <v/>
      </c>
      <c r="E325" s="136" t="str">
        <f t="shared" si="17"/>
        <v>, , </v>
      </c>
      <c r="F325" s="136" t="str">
        <f t="shared" si="18"/>
        <v/>
      </c>
      <c r="G325" s="139">
        <f>IFERROR(AVERAGEIFS('2.Base de Clientes'!$Q$5:$Q$1004,'2.Base de Clientes'!$C$5:$C$1004,Apoio!B325,'2.Base de Clientes'!$D$5:$D$1004,Apoio!C325,'2.Base de Clientes'!$E$5:$E$1004,Apoio!D325)+(ROW()/1000000),0)</f>
        <v>0</v>
      </c>
      <c r="H325" s="139">
        <f>IFERROR(COUNTIFS('2.Base de Clientes'!$C$5:$C$1004,Apoio!B325,'2.Base de Clientes'!$D$5:$D$1004,Apoio!C325,'2.Base de Clientes'!$E$5:$E$1004,Apoio!D325),0)</f>
        <v>0</v>
      </c>
      <c r="I325" s="156">
        <f t="shared" si="19"/>
        <v>0</v>
      </c>
      <c r="J325" s="157">
        <f>IFERROR(AVERAGEIFS('2.Base de Clientes'!$F$5:$F$1004,'2.Base de Clientes'!$C$5:$C$1004,Apoio!B325,'2.Base de Clientes'!$D$5:$D$1004,Apoio!C325,'2.Base de Clientes'!$E$5:$E$1004,Apoio!D325)+(ROW()/1000000),0)</f>
        <v>0</v>
      </c>
      <c r="K325" s="21"/>
      <c r="L325" s="21"/>
      <c r="M325" s="21"/>
    </row>
    <row r="326" ht="12.75" customHeight="1">
      <c r="B326" s="136" t="str">
        <f>'1.Clusters'!$B$8</f>
        <v/>
      </c>
      <c r="C326" s="136" t="str">
        <f>'1.Clusters'!$E$13</f>
        <v/>
      </c>
      <c r="D326" s="136" t="str">
        <f>'1.Clusters'!$H$8</f>
        <v/>
      </c>
      <c r="E326" s="136" t="str">
        <f t="shared" si="17"/>
        <v>, , </v>
      </c>
      <c r="F326" s="136" t="str">
        <f t="shared" si="18"/>
        <v/>
      </c>
      <c r="G326" s="139">
        <f>IFERROR(AVERAGEIFS('2.Base de Clientes'!$Q$5:$Q$1004,'2.Base de Clientes'!$C$5:$C$1004,Apoio!B326,'2.Base de Clientes'!$D$5:$D$1004,Apoio!C326,'2.Base de Clientes'!$E$5:$E$1004,Apoio!D326)+(ROW()/1000000),0)</f>
        <v>0</v>
      </c>
      <c r="H326" s="139">
        <f>IFERROR(COUNTIFS('2.Base de Clientes'!$C$5:$C$1004,Apoio!B326,'2.Base de Clientes'!$D$5:$D$1004,Apoio!C326,'2.Base de Clientes'!$E$5:$E$1004,Apoio!D326),0)</f>
        <v>0</v>
      </c>
      <c r="I326" s="156">
        <f t="shared" si="19"/>
        <v>0</v>
      </c>
      <c r="J326" s="157">
        <f>IFERROR(AVERAGEIFS('2.Base de Clientes'!$F$5:$F$1004,'2.Base de Clientes'!$C$5:$C$1004,Apoio!B326,'2.Base de Clientes'!$D$5:$D$1004,Apoio!C326,'2.Base de Clientes'!$E$5:$E$1004,Apoio!D326)+(ROW()/1000000),0)</f>
        <v>0</v>
      </c>
      <c r="K326" s="21"/>
      <c r="L326" s="21"/>
      <c r="M326" s="21"/>
    </row>
    <row r="327" ht="12.75" customHeight="1">
      <c r="B327" s="136" t="str">
        <f>'1.Clusters'!$B$8</f>
        <v/>
      </c>
      <c r="C327" s="136" t="str">
        <f>'1.Clusters'!$E$13</f>
        <v/>
      </c>
      <c r="D327" s="136" t="str">
        <f>'1.Clusters'!$H$9</f>
        <v/>
      </c>
      <c r="E327" s="136" t="str">
        <f t="shared" si="17"/>
        <v>, , </v>
      </c>
      <c r="F327" s="136" t="str">
        <f t="shared" si="18"/>
        <v/>
      </c>
      <c r="G327" s="139">
        <f>IFERROR(AVERAGEIFS('2.Base de Clientes'!$Q$5:$Q$1004,'2.Base de Clientes'!$C$5:$C$1004,Apoio!B327,'2.Base de Clientes'!$D$5:$D$1004,Apoio!C327,'2.Base de Clientes'!$E$5:$E$1004,Apoio!D327)+(ROW()/1000000),0)</f>
        <v>0</v>
      </c>
      <c r="H327" s="139">
        <f>IFERROR(COUNTIFS('2.Base de Clientes'!$C$5:$C$1004,Apoio!B327,'2.Base de Clientes'!$D$5:$D$1004,Apoio!C327,'2.Base de Clientes'!$E$5:$E$1004,Apoio!D327),0)</f>
        <v>0</v>
      </c>
      <c r="I327" s="156">
        <f t="shared" si="19"/>
        <v>0</v>
      </c>
      <c r="J327" s="157">
        <f>IFERROR(AVERAGEIFS('2.Base de Clientes'!$F$5:$F$1004,'2.Base de Clientes'!$C$5:$C$1004,Apoio!B327,'2.Base de Clientes'!$D$5:$D$1004,Apoio!C327,'2.Base de Clientes'!$E$5:$E$1004,Apoio!D327)+(ROW()/1000000),0)</f>
        <v>0</v>
      </c>
      <c r="K327" s="21"/>
      <c r="L327" s="21"/>
      <c r="M327" s="21"/>
    </row>
    <row r="328" ht="12.75" customHeight="1">
      <c r="B328" s="136" t="str">
        <f>'1.Clusters'!$B$8</f>
        <v/>
      </c>
      <c r="C328" s="136" t="str">
        <f>'1.Clusters'!$E$13</f>
        <v/>
      </c>
      <c r="D328" s="136" t="str">
        <f>'1.Clusters'!$H$10</f>
        <v/>
      </c>
      <c r="E328" s="136" t="str">
        <f t="shared" si="17"/>
        <v>, , </v>
      </c>
      <c r="F328" s="136" t="str">
        <f t="shared" si="18"/>
        <v/>
      </c>
      <c r="G328" s="139">
        <f>IFERROR(AVERAGEIFS('2.Base de Clientes'!$Q$5:$Q$1004,'2.Base de Clientes'!$C$5:$C$1004,Apoio!B328,'2.Base de Clientes'!$D$5:$D$1004,Apoio!C328,'2.Base de Clientes'!$E$5:$E$1004,Apoio!D328)+(ROW()/1000000),0)</f>
        <v>0</v>
      </c>
      <c r="H328" s="139">
        <f>IFERROR(COUNTIFS('2.Base de Clientes'!$C$5:$C$1004,Apoio!B328,'2.Base de Clientes'!$D$5:$D$1004,Apoio!C328,'2.Base de Clientes'!$E$5:$E$1004,Apoio!D328),0)</f>
        <v>0</v>
      </c>
      <c r="I328" s="156">
        <f t="shared" si="19"/>
        <v>0</v>
      </c>
      <c r="J328" s="157">
        <f>IFERROR(AVERAGEIFS('2.Base de Clientes'!$F$5:$F$1004,'2.Base de Clientes'!$C$5:$C$1004,Apoio!B328,'2.Base de Clientes'!$D$5:$D$1004,Apoio!C328,'2.Base de Clientes'!$E$5:$E$1004,Apoio!D328)+(ROW()/1000000),0)</f>
        <v>0</v>
      </c>
      <c r="K328" s="21"/>
      <c r="L328" s="21"/>
      <c r="M328" s="21"/>
    </row>
    <row r="329" ht="12.75" customHeight="1">
      <c r="B329" s="136" t="str">
        <f>'1.Clusters'!$B$8</f>
        <v/>
      </c>
      <c r="C329" s="136" t="str">
        <f>'1.Clusters'!$E$13</f>
        <v/>
      </c>
      <c r="D329" s="136" t="str">
        <f>'1.Clusters'!$H$11</f>
        <v/>
      </c>
      <c r="E329" s="136" t="str">
        <f t="shared" si="17"/>
        <v>, , </v>
      </c>
      <c r="F329" s="136" t="str">
        <f t="shared" si="18"/>
        <v/>
      </c>
      <c r="G329" s="139">
        <f>IFERROR(AVERAGEIFS('2.Base de Clientes'!$Q$5:$Q$1004,'2.Base de Clientes'!$C$5:$C$1004,Apoio!B329,'2.Base de Clientes'!$D$5:$D$1004,Apoio!C329,'2.Base de Clientes'!$E$5:$E$1004,Apoio!D329)+(ROW()/1000000),0)</f>
        <v>0</v>
      </c>
      <c r="H329" s="139">
        <f>IFERROR(COUNTIFS('2.Base de Clientes'!$C$5:$C$1004,Apoio!B329,'2.Base de Clientes'!$D$5:$D$1004,Apoio!C329,'2.Base de Clientes'!$E$5:$E$1004,Apoio!D329),0)</f>
        <v>0</v>
      </c>
      <c r="I329" s="156">
        <f t="shared" si="19"/>
        <v>0</v>
      </c>
      <c r="J329" s="157">
        <f>IFERROR(AVERAGEIFS('2.Base de Clientes'!$F$5:$F$1004,'2.Base de Clientes'!$C$5:$C$1004,Apoio!B329,'2.Base de Clientes'!$D$5:$D$1004,Apoio!C329,'2.Base de Clientes'!$E$5:$E$1004,Apoio!D329)+(ROW()/1000000),0)</f>
        <v>0</v>
      </c>
      <c r="K329" s="21"/>
      <c r="L329" s="21"/>
      <c r="M329" s="21"/>
    </row>
    <row r="330" ht="12.75" customHeight="1">
      <c r="B330" s="136" t="str">
        <f>'1.Clusters'!$B$8</f>
        <v/>
      </c>
      <c r="C330" s="136" t="str">
        <f>'1.Clusters'!$E$13</f>
        <v/>
      </c>
      <c r="D330" s="136" t="str">
        <f>'1.Clusters'!$H$12</f>
        <v/>
      </c>
      <c r="E330" s="136" t="str">
        <f t="shared" si="17"/>
        <v>, , </v>
      </c>
      <c r="F330" s="136" t="str">
        <f t="shared" si="18"/>
        <v/>
      </c>
      <c r="G330" s="139">
        <f>IFERROR(AVERAGEIFS('2.Base de Clientes'!$Q$5:$Q$1004,'2.Base de Clientes'!$C$5:$C$1004,Apoio!B330,'2.Base de Clientes'!$D$5:$D$1004,Apoio!C330,'2.Base de Clientes'!$E$5:$E$1004,Apoio!D330)+(ROW()/1000000),0)</f>
        <v>0</v>
      </c>
      <c r="H330" s="139">
        <f>IFERROR(COUNTIFS('2.Base de Clientes'!$C$5:$C$1004,Apoio!B330,'2.Base de Clientes'!$D$5:$D$1004,Apoio!C330,'2.Base de Clientes'!$E$5:$E$1004,Apoio!D330),0)</f>
        <v>0</v>
      </c>
      <c r="I330" s="156">
        <f t="shared" si="19"/>
        <v>0</v>
      </c>
      <c r="J330" s="157">
        <f>IFERROR(AVERAGEIFS('2.Base de Clientes'!$F$5:$F$1004,'2.Base de Clientes'!$C$5:$C$1004,Apoio!B330,'2.Base de Clientes'!$D$5:$D$1004,Apoio!C330,'2.Base de Clientes'!$E$5:$E$1004,Apoio!D330)+(ROW()/1000000),0)</f>
        <v>0</v>
      </c>
      <c r="K330" s="21"/>
      <c r="L330" s="21"/>
      <c r="M330" s="21"/>
    </row>
    <row r="331" ht="12.75" customHeight="1">
      <c r="B331" s="136" t="str">
        <f>'1.Clusters'!$B$8</f>
        <v/>
      </c>
      <c r="C331" s="136" t="str">
        <f>'1.Clusters'!$E$13</f>
        <v/>
      </c>
      <c r="D331" s="136" t="str">
        <f>'1.Clusters'!$H$13</f>
        <v/>
      </c>
      <c r="E331" s="136" t="str">
        <f t="shared" si="17"/>
        <v>, , </v>
      </c>
      <c r="F331" s="136" t="str">
        <f t="shared" si="18"/>
        <v/>
      </c>
      <c r="G331" s="139">
        <f>IFERROR(AVERAGEIFS('2.Base de Clientes'!$Q$5:$Q$1004,'2.Base de Clientes'!$C$5:$C$1004,Apoio!B331,'2.Base de Clientes'!$D$5:$D$1004,Apoio!C331,'2.Base de Clientes'!$E$5:$E$1004,Apoio!D331)+(ROW()/1000000),0)</f>
        <v>0</v>
      </c>
      <c r="H331" s="139">
        <f>IFERROR(COUNTIFS('2.Base de Clientes'!$C$5:$C$1004,Apoio!B331,'2.Base de Clientes'!$D$5:$D$1004,Apoio!C331,'2.Base de Clientes'!$E$5:$E$1004,Apoio!D331),0)</f>
        <v>0</v>
      </c>
      <c r="I331" s="156">
        <f t="shared" si="19"/>
        <v>0</v>
      </c>
      <c r="J331" s="157">
        <f>IFERROR(AVERAGEIFS('2.Base de Clientes'!$F$5:$F$1004,'2.Base de Clientes'!$C$5:$C$1004,Apoio!B331,'2.Base de Clientes'!$D$5:$D$1004,Apoio!C331,'2.Base de Clientes'!$E$5:$E$1004,Apoio!D331)+(ROW()/1000000),0)</f>
        <v>0</v>
      </c>
      <c r="K331" s="21"/>
      <c r="L331" s="21"/>
      <c r="M331" s="21"/>
    </row>
    <row r="332" ht="12.75" customHeight="1">
      <c r="B332" s="136" t="str">
        <f>'1.Clusters'!$B$8</f>
        <v/>
      </c>
      <c r="C332" s="136" t="str">
        <f>'1.Clusters'!$E$13</f>
        <v/>
      </c>
      <c r="D332" s="136" t="str">
        <f>'1.Clusters'!$H$14</f>
        <v/>
      </c>
      <c r="E332" s="136" t="str">
        <f t="shared" si="17"/>
        <v>, , </v>
      </c>
      <c r="F332" s="136" t="str">
        <f t="shared" si="18"/>
        <v/>
      </c>
      <c r="G332" s="139">
        <f>IFERROR(AVERAGEIFS('2.Base de Clientes'!$Q$5:$Q$1004,'2.Base de Clientes'!$C$5:$C$1004,Apoio!B332,'2.Base de Clientes'!$D$5:$D$1004,Apoio!C332,'2.Base de Clientes'!$E$5:$E$1004,Apoio!D332)+(ROW()/1000000),0)</f>
        <v>0</v>
      </c>
      <c r="H332" s="139">
        <f>IFERROR(COUNTIFS('2.Base de Clientes'!$C$5:$C$1004,Apoio!B332,'2.Base de Clientes'!$D$5:$D$1004,Apoio!C332,'2.Base de Clientes'!$E$5:$E$1004,Apoio!D332),0)</f>
        <v>0</v>
      </c>
      <c r="I332" s="156">
        <f t="shared" si="19"/>
        <v>0</v>
      </c>
      <c r="J332" s="157">
        <f>IFERROR(AVERAGEIFS('2.Base de Clientes'!$F$5:$F$1004,'2.Base de Clientes'!$C$5:$C$1004,Apoio!B332,'2.Base de Clientes'!$D$5:$D$1004,Apoio!C332,'2.Base de Clientes'!$E$5:$E$1004,Apoio!D332)+(ROW()/1000000),0)</f>
        <v>0</v>
      </c>
      <c r="K332" s="21"/>
      <c r="L332" s="21"/>
      <c r="M332" s="21"/>
    </row>
    <row r="333" ht="12.75" customHeight="1">
      <c r="B333" s="136" t="str">
        <f>'1.Clusters'!$B$8</f>
        <v/>
      </c>
      <c r="C333" s="136" t="str">
        <f>'1.Clusters'!$E$13</f>
        <v/>
      </c>
      <c r="D333" s="136" t="str">
        <f>'1.Clusters'!$H$15</f>
        <v/>
      </c>
      <c r="E333" s="136" t="str">
        <f t="shared" si="17"/>
        <v>, , </v>
      </c>
      <c r="F333" s="136" t="str">
        <f t="shared" si="18"/>
        <v/>
      </c>
      <c r="G333" s="139">
        <f>IFERROR(AVERAGEIFS('2.Base de Clientes'!$Q$5:$Q$1004,'2.Base de Clientes'!$C$5:$C$1004,Apoio!B333,'2.Base de Clientes'!$D$5:$D$1004,Apoio!C333,'2.Base de Clientes'!$E$5:$E$1004,Apoio!D333)+(ROW()/1000000),0)</f>
        <v>0</v>
      </c>
      <c r="H333" s="139">
        <f>IFERROR(COUNTIFS('2.Base de Clientes'!$C$5:$C$1004,Apoio!B333,'2.Base de Clientes'!$D$5:$D$1004,Apoio!C333,'2.Base de Clientes'!$E$5:$E$1004,Apoio!D333),0)</f>
        <v>0</v>
      </c>
      <c r="I333" s="156">
        <f t="shared" si="19"/>
        <v>0</v>
      </c>
      <c r="J333" s="157">
        <f>IFERROR(AVERAGEIFS('2.Base de Clientes'!$F$5:$F$1004,'2.Base de Clientes'!$C$5:$C$1004,Apoio!B333,'2.Base de Clientes'!$D$5:$D$1004,Apoio!C333,'2.Base de Clientes'!$E$5:$E$1004,Apoio!D333)+(ROW()/1000000),0)</f>
        <v>0</v>
      </c>
      <c r="K333" s="21"/>
      <c r="L333" s="21"/>
      <c r="M333" s="21"/>
    </row>
    <row r="334" ht="12.75" customHeight="1">
      <c r="B334" s="136" t="str">
        <f>'1.Clusters'!$B$8</f>
        <v/>
      </c>
      <c r="C334" s="136" t="str">
        <f>'1.Clusters'!$E$14</f>
        <v/>
      </c>
      <c r="D334" s="136" t="str">
        <f>'1.Clusters'!$H$6</f>
        <v/>
      </c>
      <c r="E334" s="136" t="str">
        <f t="shared" si="17"/>
        <v>, , </v>
      </c>
      <c r="F334" s="136" t="str">
        <f t="shared" si="18"/>
        <v/>
      </c>
      <c r="G334" s="139">
        <f>IFERROR(AVERAGEIFS('2.Base de Clientes'!$Q$5:$Q$1004,'2.Base de Clientes'!$C$5:$C$1004,Apoio!B334,'2.Base de Clientes'!$D$5:$D$1004,Apoio!C334,'2.Base de Clientes'!$E$5:$E$1004,Apoio!D334)+(ROW()/1000000),0)</f>
        <v>0</v>
      </c>
      <c r="H334" s="139">
        <f>IFERROR(COUNTIFS('2.Base de Clientes'!$C$5:$C$1004,Apoio!B334,'2.Base de Clientes'!$D$5:$D$1004,Apoio!C334,'2.Base de Clientes'!$E$5:$E$1004,Apoio!D334),0)</f>
        <v>0</v>
      </c>
      <c r="I334" s="156">
        <f t="shared" si="19"/>
        <v>0</v>
      </c>
      <c r="J334" s="157">
        <f>IFERROR(AVERAGEIFS('2.Base de Clientes'!$F$5:$F$1004,'2.Base de Clientes'!$C$5:$C$1004,Apoio!B334,'2.Base de Clientes'!$D$5:$D$1004,Apoio!C334,'2.Base de Clientes'!$E$5:$E$1004,Apoio!D334)+(ROW()/1000000),0)</f>
        <v>0</v>
      </c>
      <c r="K334" s="21"/>
      <c r="L334" s="21"/>
      <c r="M334" s="21"/>
    </row>
    <row r="335" ht="12.75" customHeight="1">
      <c r="B335" s="136" t="str">
        <f>'1.Clusters'!$B$8</f>
        <v/>
      </c>
      <c r="C335" s="136" t="str">
        <f>'1.Clusters'!$E$14</f>
        <v/>
      </c>
      <c r="D335" s="136" t="str">
        <f>'1.Clusters'!$H$7</f>
        <v/>
      </c>
      <c r="E335" s="136" t="str">
        <f t="shared" si="17"/>
        <v>, , </v>
      </c>
      <c r="F335" s="136" t="str">
        <f t="shared" si="18"/>
        <v/>
      </c>
      <c r="G335" s="139">
        <f>IFERROR(AVERAGEIFS('2.Base de Clientes'!$Q$5:$Q$1004,'2.Base de Clientes'!$C$5:$C$1004,Apoio!B335,'2.Base de Clientes'!$D$5:$D$1004,Apoio!C335,'2.Base de Clientes'!$E$5:$E$1004,Apoio!D335)+(ROW()/1000000),0)</f>
        <v>0</v>
      </c>
      <c r="H335" s="139">
        <f>IFERROR(COUNTIFS('2.Base de Clientes'!$C$5:$C$1004,Apoio!B335,'2.Base de Clientes'!$D$5:$D$1004,Apoio!C335,'2.Base de Clientes'!$E$5:$E$1004,Apoio!D335),0)</f>
        <v>0</v>
      </c>
      <c r="I335" s="156">
        <f t="shared" si="19"/>
        <v>0</v>
      </c>
      <c r="J335" s="157">
        <f>IFERROR(AVERAGEIFS('2.Base de Clientes'!$F$5:$F$1004,'2.Base de Clientes'!$C$5:$C$1004,Apoio!B335,'2.Base de Clientes'!$D$5:$D$1004,Apoio!C335,'2.Base de Clientes'!$E$5:$E$1004,Apoio!D335)+(ROW()/1000000),0)</f>
        <v>0</v>
      </c>
      <c r="K335" s="21"/>
      <c r="L335" s="21"/>
      <c r="M335" s="21"/>
    </row>
    <row r="336" ht="12.75" customHeight="1">
      <c r="B336" s="136" t="str">
        <f>'1.Clusters'!$B$8</f>
        <v/>
      </c>
      <c r="C336" s="136" t="str">
        <f>'1.Clusters'!$E$14</f>
        <v/>
      </c>
      <c r="D336" s="136" t="str">
        <f>'1.Clusters'!$H$8</f>
        <v/>
      </c>
      <c r="E336" s="136" t="str">
        <f t="shared" si="17"/>
        <v>, , </v>
      </c>
      <c r="F336" s="136" t="str">
        <f t="shared" si="18"/>
        <v/>
      </c>
      <c r="G336" s="139">
        <f>IFERROR(AVERAGEIFS('2.Base de Clientes'!$Q$5:$Q$1004,'2.Base de Clientes'!$C$5:$C$1004,Apoio!B336,'2.Base de Clientes'!$D$5:$D$1004,Apoio!C336,'2.Base de Clientes'!$E$5:$E$1004,Apoio!D336)+(ROW()/1000000),0)</f>
        <v>0</v>
      </c>
      <c r="H336" s="139">
        <f>IFERROR(COUNTIFS('2.Base de Clientes'!$C$5:$C$1004,Apoio!B336,'2.Base de Clientes'!$D$5:$D$1004,Apoio!C336,'2.Base de Clientes'!$E$5:$E$1004,Apoio!D336),0)</f>
        <v>0</v>
      </c>
      <c r="I336" s="156">
        <f t="shared" si="19"/>
        <v>0</v>
      </c>
      <c r="J336" s="157">
        <f>IFERROR(AVERAGEIFS('2.Base de Clientes'!$F$5:$F$1004,'2.Base de Clientes'!$C$5:$C$1004,Apoio!B336,'2.Base de Clientes'!$D$5:$D$1004,Apoio!C336,'2.Base de Clientes'!$E$5:$E$1004,Apoio!D336)+(ROW()/1000000),0)</f>
        <v>0</v>
      </c>
      <c r="K336" s="21"/>
      <c r="L336" s="21"/>
      <c r="M336" s="21"/>
    </row>
    <row r="337" ht="12.75" customHeight="1">
      <c r="B337" s="136" t="str">
        <f>'1.Clusters'!$B$8</f>
        <v/>
      </c>
      <c r="C337" s="136" t="str">
        <f>'1.Clusters'!$E$14</f>
        <v/>
      </c>
      <c r="D337" s="136" t="str">
        <f>'1.Clusters'!$H$9</f>
        <v/>
      </c>
      <c r="E337" s="136" t="str">
        <f t="shared" si="17"/>
        <v>, , </v>
      </c>
      <c r="F337" s="136" t="str">
        <f t="shared" si="18"/>
        <v/>
      </c>
      <c r="G337" s="139">
        <f>IFERROR(AVERAGEIFS('2.Base de Clientes'!$Q$5:$Q$1004,'2.Base de Clientes'!$C$5:$C$1004,Apoio!B337,'2.Base de Clientes'!$D$5:$D$1004,Apoio!C337,'2.Base de Clientes'!$E$5:$E$1004,Apoio!D337)+(ROW()/1000000),0)</f>
        <v>0</v>
      </c>
      <c r="H337" s="139">
        <f>IFERROR(COUNTIFS('2.Base de Clientes'!$C$5:$C$1004,Apoio!B337,'2.Base de Clientes'!$D$5:$D$1004,Apoio!C337,'2.Base de Clientes'!$E$5:$E$1004,Apoio!D337),0)</f>
        <v>0</v>
      </c>
      <c r="I337" s="156">
        <f t="shared" si="19"/>
        <v>0</v>
      </c>
      <c r="J337" s="157">
        <f>IFERROR(AVERAGEIFS('2.Base de Clientes'!$F$5:$F$1004,'2.Base de Clientes'!$C$5:$C$1004,Apoio!B337,'2.Base de Clientes'!$D$5:$D$1004,Apoio!C337,'2.Base de Clientes'!$E$5:$E$1004,Apoio!D337)+(ROW()/1000000),0)</f>
        <v>0</v>
      </c>
      <c r="K337" s="21"/>
      <c r="L337" s="21"/>
      <c r="M337" s="21"/>
    </row>
    <row r="338" ht="12.75" customHeight="1">
      <c r="B338" s="136" t="str">
        <f>'1.Clusters'!$B$8</f>
        <v/>
      </c>
      <c r="C338" s="136" t="str">
        <f>'1.Clusters'!$E$14</f>
        <v/>
      </c>
      <c r="D338" s="136" t="str">
        <f>'1.Clusters'!$H$10</f>
        <v/>
      </c>
      <c r="E338" s="136" t="str">
        <f t="shared" si="17"/>
        <v>, , </v>
      </c>
      <c r="F338" s="136" t="str">
        <f t="shared" si="18"/>
        <v/>
      </c>
      <c r="G338" s="139">
        <f>IFERROR(AVERAGEIFS('2.Base de Clientes'!$Q$5:$Q$1004,'2.Base de Clientes'!$C$5:$C$1004,Apoio!B338,'2.Base de Clientes'!$D$5:$D$1004,Apoio!C338,'2.Base de Clientes'!$E$5:$E$1004,Apoio!D338)+(ROW()/1000000),0)</f>
        <v>0</v>
      </c>
      <c r="H338" s="139">
        <f>IFERROR(COUNTIFS('2.Base de Clientes'!$C$5:$C$1004,Apoio!B338,'2.Base de Clientes'!$D$5:$D$1004,Apoio!C338,'2.Base de Clientes'!$E$5:$E$1004,Apoio!D338),0)</f>
        <v>0</v>
      </c>
      <c r="I338" s="156">
        <f t="shared" si="19"/>
        <v>0</v>
      </c>
      <c r="J338" s="157">
        <f>IFERROR(AVERAGEIFS('2.Base de Clientes'!$F$5:$F$1004,'2.Base de Clientes'!$C$5:$C$1004,Apoio!B338,'2.Base de Clientes'!$D$5:$D$1004,Apoio!C338,'2.Base de Clientes'!$E$5:$E$1004,Apoio!D338)+(ROW()/1000000),0)</f>
        <v>0</v>
      </c>
      <c r="K338" s="21"/>
      <c r="L338" s="21"/>
      <c r="M338" s="21"/>
    </row>
    <row r="339" ht="12.75" customHeight="1">
      <c r="B339" s="136" t="str">
        <f>'1.Clusters'!$B$8</f>
        <v/>
      </c>
      <c r="C339" s="136" t="str">
        <f>'1.Clusters'!$E$14</f>
        <v/>
      </c>
      <c r="D339" s="136" t="str">
        <f>'1.Clusters'!$H$11</f>
        <v/>
      </c>
      <c r="E339" s="136" t="str">
        <f t="shared" si="17"/>
        <v>, , </v>
      </c>
      <c r="F339" s="136" t="str">
        <f t="shared" si="18"/>
        <v/>
      </c>
      <c r="G339" s="139">
        <f>IFERROR(AVERAGEIFS('2.Base de Clientes'!$Q$5:$Q$1004,'2.Base de Clientes'!$C$5:$C$1004,Apoio!B339,'2.Base de Clientes'!$D$5:$D$1004,Apoio!C339,'2.Base de Clientes'!$E$5:$E$1004,Apoio!D339)+(ROW()/1000000),0)</f>
        <v>0</v>
      </c>
      <c r="H339" s="139">
        <f>IFERROR(COUNTIFS('2.Base de Clientes'!$C$5:$C$1004,Apoio!B339,'2.Base de Clientes'!$D$5:$D$1004,Apoio!C339,'2.Base de Clientes'!$E$5:$E$1004,Apoio!D339),0)</f>
        <v>0</v>
      </c>
      <c r="I339" s="156">
        <f t="shared" si="19"/>
        <v>0</v>
      </c>
      <c r="J339" s="157">
        <f>IFERROR(AVERAGEIFS('2.Base de Clientes'!$F$5:$F$1004,'2.Base de Clientes'!$C$5:$C$1004,Apoio!B339,'2.Base de Clientes'!$D$5:$D$1004,Apoio!C339,'2.Base de Clientes'!$E$5:$E$1004,Apoio!D339)+(ROW()/1000000),0)</f>
        <v>0</v>
      </c>
      <c r="K339" s="21"/>
      <c r="L339" s="21"/>
      <c r="M339" s="21"/>
    </row>
    <row r="340" ht="12.75" customHeight="1">
      <c r="B340" s="136" t="str">
        <f>'1.Clusters'!$B$8</f>
        <v/>
      </c>
      <c r="C340" s="136" t="str">
        <f>'1.Clusters'!$E$14</f>
        <v/>
      </c>
      <c r="D340" s="136" t="str">
        <f>'1.Clusters'!$H$12</f>
        <v/>
      </c>
      <c r="E340" s="136" t="str">
        <f t="shared" si="17"/>
        <v>, , </v>
      </c>
      <c r="F340" s="136" t="str">
        <f t="shared" si="18"/>
        <v/>
      </c>
      <c r="G340" s="139">
        <f>IFERROR(AVERAGEIFS('2.Base de Clientes'!$Q$5:$Q$1004,'2.Base de Clientes'!$C$5:$C$1004,Apoio!B340,'2.Base de Clientes'!$D$5:$D$1004,Apoio!C340,'2.Base de Clientes'!$E$5:$E$1004,Apoio!D340)+(ROW()/1000000),0)</f>
        <v>0</v>
      </c>
      <c r="H340" s="139">
        <f>IFERROR(COUNTIFS('2.Base de Clientes'!$C$5:$C$1004,Apoio!B340,'2.Base de Clientes'!$D$5:$D$1004,Apoio!C340,'2.Base de Clientes'!$E$5:$E$1004,Apoio!D340),0)</f>
        <v>0</v>
      </c>
      <c r="I340" s="156">
        <f t="shared" si="19"/>
        <v>0</v>
      </c>
      <c r="J340" s="157">
        <f>IFERROR(AVERAGEIFS('2.Base de Clientes'!$F$5:$F$1004,'2.Base de Clientes'!$C$5:$C$1004,Apoio!B340,'2.Base de Clientes'!$D$5:$D$1004,Apoio!C340,'2.Base de Clientes'!$E$5:$E$1004,Apoio!D340)+(ROW()/1000000),0)</f>
        <v>0</v>
      </c>
      <c r="K340" s="21"/>
      <c r="L340" s="21"/>
      <c r="M340" s="21"/>
    </row>
    <row r="341" ht="12.75" customHeight="1">
      <c r="B341" s="136" t="str">
        <f>'1.Clusters'!$B$8</f>
        <v/>
      </c>
      <c r="C341" s="136" t="str">
        <f>'1.Clusters'!$E$14</f>
        <v/>
      </c>
      <c r="D341" s="136" t="str">
        <f>'1.Clusters'!$H$13</f>
        <v/>
      </c>
      <c r="E341" s="136" t="str">
        <f t="shared" si="17"/>
        <v>, , </v>
      </c>
      <c r="F341" s="136" t="str">
        <f t="shared" si="18"/>
        <v/>
      </c>
      <c r="G341" s="139">
        <f>IFERROR(AVERAGEIFS('2.Base de Clientes'!$Q$5:$Q$1004,'2.Base de Clientes'!$C$5:$C$1004,Apoio!B341,'2.Base de Clientes'!$D$5:$D$1004,Apoio!C341,'2.Base de Clientes'!$E$5:$E$1004,Apoio!D341)+(ROW()/1000000),0)</f>
        <v>0</v>
      </c>
      <c r="H341" s="139">
        <f>IFERROR(COUNTIFS('2.Base de Clientes'!$C$5:$C$1004,Apoio!B341,'2.Base de Clientes'!$D$5:$D$1004,Apoio!C341,'2.Base de Clientes'!$E$5:$E$1004,Apoio!D341),0)</f>
        <v>0</v>
      </c>
      <c r="I341" s="156">
        <f t="shared" si="19"/>
        <v>0</v>
      </c>
      <c r="J341" s="157">
        <f>IFERROR(AVERAGEIFS('2.Base de Clientes'!$F$5:$F$1004,'2.Base de Clientes'!$C$5:$C$1004,Apoio!B341,'2.Base de Clientes'!$D$5:$D$1004,Apoio!C341,'2.Base de Clientes'!$E$5:$E$1004,Apoio!D341)+(ROW()/1000000),0)</f>
        <v>0</v>
      </c>
      <c r="K341" s="21"/>
      <c r="L341" s="21"/>
      <c r="M341" s="21"/>
    </row>
    <row r="342" ht="12.75" customHeight="1">
      <c r="B342" s="136" t="str">
        <f>'1.Clusters'!$B$8</f>
        <v/>
      </c>
      <c r="C342" s="136" t="str">
        <f>'1.Clusters'!$E$14</f>
        <v/>
      </c>
      <c r="D342" s="136" t="str">
        <f>'1.Clusters'!$H$14</f>
        <v/>
      </c>
      <c r="E342" s="136" t="str">
        <f t="shared" si="17"/>
        <v>, , </v>
      </c>
      <c r="F342" s="136" t="str">
        <f t="shared" si="18"/>
        <v/>
      </c>
      <c r="G342" s="139">
        <f>IFERROR(AVERAGEIFS('2.Base de Clientes'!$Q$5:$Q$1004,'2.Base de Clientes'!$C$5:$C$1004,Apoio!B342,'2.Base de Clientes'!$D$5:$D$1004,Apoio!C342,'2.Base de Clientes'!$E$5:$E$1004,Apoio!D342)+(ROW()/1000000),0)</f>
        <v>0</v>
      </c>
      <c r="H342" s="139">
        <f>IFERROR(COUNTIFS('2.Base de Clientes'!$C$5:$C$1004,Apoio!B342,'2.Base de Clientes'!$D$5:$D$1004,Apoio!C342,'2.Base de Clientes'!$E$5:$E$1004,Apoio!D342),0)</f>
        <v>0</v>
      </c>
      <c r="I342" s="156">
        <f t="shared" si="19"/>
        <v>0</v>
      </c>
      <c r="J342" s="157">
        <f>IFERROR(AVERAGEIFS('2.Base de Clientes'!$F$5:$F$1004,'2.Base de Clientes'!$C$5:$C$1004,Apoio!B342,'2.Base de Clientes'!$D$5:$D$1004,Apoio!C342,'2.Base de Clientes'!$E$5:$E$1004,Apoio!D342)+(ROW()/1000000),0)</f>
        <v>0</v>
      </c>
      <c r="K342" s="21"/>
      <c r="L342" s="21"/>
      <c r="M342" s="21"/>
    </row>
    <row r="343" ht="12.75" customHeight="1">
      <c r="B343" s="136" t="str">
        <f>'1.Clusters'!$B$8</f>
        <v/>
      </c>
      <c r="C343" s="136" t="str">
        <f>'1.Clusters'!$E$14</f>
        <v/>
      </c>
      <c r="D343" s="136" t="str">
        <f>'1.Clusters'!$H$15</f>
        <v/>
      </c>
      <c r="E343" s="136" t="str">
        <f t="shared" si="17"/>
        <v>, , </v>
      </c>
      <c r="F343" s="136" t="str">
        <f t="shared" si="18"/>
        <v/>
      </c>
      <c r="G343" s="139">
        <f>IFERROR(AVERAGEIFS('2.Base de Clientes'!$Q$5:$Q$1004,'2.Base de Clientes'!$C$5:$C$1004,Apoio!B343,'2.Base de Clientes'!$D$5:$D$1004,Apoio!C343,'2.Base de Clientes'!$E$5:$E$1004,Apoio!D343)+(ROW()/1000000),0)</f>
        <v>0</v>
      </c>
      <c r="H343" s="139">
        <f>IFERROR(COUNTIFS('2.Base de Clientes'!$C$5:$C$1004,Apoio!B343,'2.Base de Clientes'!$D$5:$D$1004,Apoio!C343,'2.Base de Clientes'!$E$5:$E$1004,Apoio!D343),0)</f>
        <v>0</v>
      </c>
      <c r="I343" s="156">
        <f t="shared" si="19"/>
        <v>0</v>
      </c>
      <c r="J343" s="157">
        <f>IFERROR(AVERAGEIFS('2.Base de Clientes'!$F$5:$F$1004,'2.Base de Clientes'!$C$5:$C$1004,Apoio!B343,'2.Base de Clientes'!$D$5:$D$1004,Apoio!C343,'2.Base de Clientes'!$E$5:$E$1004,Apoio!D343)+(ROW()/1000000),0)</f>
        <v>0</v>
      </c>
      <c r="K343" s="21"/>
      <c r="L343" s="21"/>
      <c r="M343" s="21"/>
    </row>
    <row r="344" ht="12.75" customHeight="1">
      <c r="B344" s="136" t="str">
        <f>'1.Clusters'!$B$8</f>
        <v/>
      </c>
      <c r="C344" s="136" t="str">
        <f>'1.Clusters'!$E$15</f>
        <v/>
      </c>
      <c r="D344" s="136" t="str">
        <f>'1.Clusters'!$H$6</f>
        <v/>
      </c>
      <c r="E344" s="136" t="str">
        <f t="shared" si="17"/>
        <v>, , </v>
      </c>
      <c r="F344" s="136" t="str">
        <f t="shared" si="18"/>
        <v/>
      </c>
      <c r="G344" s="139">
        <f>IFERROR(AVERAGEIFS('2.Base de Clientes'!$Q$5:$Q$1004,'2.Base de Clientes'!$C$5:$C$1004,Apoio!B344,'2.Base de Clientes'!$D$5:$D$1004,Apoio!C344,'2.Base de Clientes'!$E$5:$E$1004,Apoio!D344)+(ROW()/1000000),0)</f>
        <v>0</v>
      </c>
      <c r="H344" s="139">
        <f>IFERROR(COUNTIFS('2.Base de Clientes'!$C$5:$C$1004,Apoio!B344,'2.Base de Clientes'!$D$5:$D$1004,Apoio!C344,'2.Base de Clientes'!$E$5:$E$1004,Apoio!D344),0)</f>
        <v>0</v>
      </c>
      <c r="I344" s="156">
        <f t="shared" si="19"/>
        <v>0</v>
      </c>
      <c r="J344" s="157">
        <f>IFERROR(AVERAGEIFS('2.Base de Clientes'!$F$5:$F$1004,'2.Base de Clientes'!$C$5:$C$1004,Apoio!B344,'2.Base de Clientes'!$D$5:$D$1004,Apoio!C344,'2.Base de Clientes'!$E$5:$E$1004,Apoio!D344)+(ROW()/1000000),0)</f>
        <v>0</v>
      </c>
      <c r="K344" s="21"/>
      <c r="L344" s="21"/>
      <c r="M344" s="21"/>
    </row>
    <row r="345" ht="12.75" customHeight="1">
      <c r="B345" s="136" t="str">
        <f>'1.Clusters'!$B$8</f>
        <v/>
      </c>
      <c r="C345" s="136" t="str">
        <f>'1.Clusters'!$E$15</f>
        <v/>
      </c>
      <c r="D345" s="136" t="str">
        <f>'1.Clusters'!$H$7</f>
        <v/>
      </c>
      <c r="E345" s="136" t="str">
        <f t="shared" si="17"/>
        <v>, , </v>
      </c>
      <c r="F345" s="136" t="str">
        <f t="shared" si="18"/>
        <v/>
      </c>
      <c r="G345" s="139">
        <f>IFERROR(AVERAGEIFS('2.Base de Clientes'!$Q$5:$Q$1004,'2.Base de Clientes'!$C$5:$C$1004,Apoio!B345,'2.Base de Clientes'!$D$5:$D$1004,Apoio!C345,'2.Base de Clientes'!$E$5:$E$1004,Apoio!D345)+(ROW()/1000000),0)</f>
        <v>0</v>
      </c>
      <c r="H345" s="139">
        <f>IFERROR(COUNTIFS('2.Base de Clientes'!$C$5:$C$1004,Apoio!B345,'2.Base de Clientes'!$D$5:$D$1004,Apoio!C345,'2.Base de Clientes'!$E$5:$E$1004,Apoio!D345),0)</f>
        <v>0</v>
      </c>
      <c r="I345" s="156">
        <f t="shared" si="19"/>
        <v>0</v>
      </c>
      <c r="J345" s="157">
        <f>IFERROR(AVERAGEIFS('2.Base de Clientes'!$F$5:$F$1004,'2.Base de Clientes'!$C$5:$C$1004,Apoio!B345,'2.Base de Clientes'!$D$5:$D$1004,Apoio!C345,'2.Base de Clientes'!$E$5:$E$1004,Apoio!D345)+(ROW()/1000000),0)</f>
        <v>0</v>
      </c>
      <c r="K345" s="21"/>
      <c r="L345" s="21"/>
      <c r="M345" s="21"/>
    </row>
    <row r="346" ht="12.75" customHeight="1">
      <c r="B346" s="136" t="str">
        <f>'1.Clusters'!$B$8</f>
        <v/>
      </c>
      <c r="C346" s="136" t="str">
        <f>'1.Clusters'!$E$15</f>
        <v/>
      </c>
      <c r="D346" s="136" t="str">
        <f>'1.Clusters'!$H$8</f>
        <v/>
      </c>
      <c r="E346" s="136" t="str">
        <f t="shared" si="17"/>
        <v>, , </v>
      </c>
      <c r="F346" s="136" t="str">
        <f t="shared" si="18"/>
        <v/>
      </c>
      <c r="G346" s="139">
        <f>IFERROR(AVERAGEIFS('2.Base de Clientes'!$Q$5:$Q$1004,'2.Base de Clientes'!$C$5:$C$1004,Apoio!B346,'2.Base de Clientes'!$D$5:$D$1004,Apoio!C346,'2.Base de Clientes'!$E$5:$E$1004,Apoio!D346)+(ROW()/1000000),0)</f>
        <v>0</v>
      </c>
      <c r="H346" s="139">
        <f>IFERROR(COUNTIFS('2.Base de Clientes'!$C$5:$C$1004,Apoio!B346,'2.Base de Clientes'!$D$5:$D$1004,Apoio!C346,'2.Base de Clientes'!$E$5:$E$1004,Apoio!D346),0)</f>
        <v>0</v>
      </c>
      <c r="I346" s="156">
        <f t="shared" si="19"/>
        <v>0</v>
      </c>
      <c r="J346" s="157">
        <f>IFERROR(AVERAGEIFS('2.Base de Clientes'!$F$5:$F$1004,'2.Base de Clientes'!$C$5:$C$1004,Apoio!B346,'2.Base de Clientes'!$D$5:$D$1004,Apoio!C346,'2.Base de Clientes'!$E$5:$E$1004,Apoio!D346)+(ROW()/1000000),0)</f>
        <v>0</v>
      </c>
      <c r="K346" s="21"/>
      <c r="L346" s="21"/>
      <c r="M346" s="21"/>
    </row>
    <row r="347" ht="12.75" customHeight="1">
      <c r="B347" s="136" t="str">
        <f>'1.Clusters'!$B$8</f>
        <v/>
      </c>
      <c r="C347" s="136" t="str">
        <f>'1.Clusters'!$E$15</f>
        <v/>
      </c>
      <c r="D347" s="136" t="str">
        <f>'1.Clusters'!$H$9</f>
        <v/>
      </c>
      <c r="E347" s="136" t="str">
        <f t="shared" si="17"/>
        <v>, , </v>
      </c>
      <c r="F347" s="136" t="str">
        <f t="shared" si="18"/>
        <v/>
      </c>
      <c r="G347" s="139">
        <f>IFERROR(AVERAGEIFS('2.Base de Clientes'!$Q$5:$Q$1004,'2.Base de Clientes'!$C$5:$C$1004,Apoio!B347,'2.Base de Clientes'!$D$5:$D$1004,Apoio!C347,'2.Base de Clientes'!$E$5:$E$1004,Apoio!D347)+(ROW()/1000000),0)</f>
        <v>0</v>
      </c>
      <c r="H347" s="139">
        <f>IFERROR(COUNTIFS('2.Base de Clientes'!$C$5:$C$1004,Apoio!B347,'2.Base de Clientes'!$D$5:$D$1004,Apoio!C347,'2.Base de Clientes'!$E$5:$E$1004,Apoio!D347),0)</f>
        <v>0</v>
      </c>
      <c r="I347" s="156">
        <f t="shared" si="19"/>
        <v>0</v>
      </c>
      <c r="J347" s="157">
        <f>IFERROR(AVERAGEIFS('2.Base de Clientes'!$F$5:$F$1004,'2.Base de Clientes'!$C$5:$C$1004,Apoio!B347,'2.Base de Clientes'!$D$5:$D$1004,Apoio!C347,'2.Base de Clientes'!$E$5:$E$1004,Apoio!D347)+(ROW()/1000000),0)</f>
        <v>0</v>
      </c>
      <c r="K347" s="21"/>
      <c r="L347" s="21"/>
      <c r="M347" s="21"/>
    </row>
    <row r="348" ht="12.75" customHeight="1">
      <c r="B348" s="136" t="str">
        <f>'1.Clusters'!$B$8</f>
        <v/>
      </c>
      <c r="C348" s="136" t="str">
        <f>'1.Clusters'!$E$15</f>
        <v/>
      </c>
      <c r="D348" s="136" t="str">
        <f>'1.Clusters'!$H$10</f>
        <v/>
      </c>
      <c r="E348" s="136" t="str">
        <f t="shared" si="17"/>
        <v>, , </v>
      </c>
      <c r="F348" s="136" t="str">
        <f t="shared" si="18"/>
        <v/>
      </c>
      <c r="G348" s="139">
        <f>IFERROR(AVERAGEIFS('2.Base de Clientes'!$Q$5:$Q$1004,'2.Base de Clientes'!$C$5:$C$1004,Apoio!B348,'2.Base de Clientes'!$D$5:$D$1004,Apoio!C348,'2.Base de Clientes'!$E$5:$E$1004,Apoio!D348)+(ROW()/1000000),0)</f>
        <v>0</v>
      </c>
      <c r="H348" s="139">
        <f>IFERROR(COUNTIFS('2.Base de Clientes'!$C$5:$C$1004,Apoio!B348,'2.Base de Clientes'!$D$5:$D$1004,Apoio!C348,'2.Base de Clientes'!$E$5:$E$1004,Apoio!D348),0)</f>
        <v>0</v>
      </c>
      <c r="I348" s="156">
        <f t="shared" si="19"/>
        <v>0</v>
      </c>
      <c r="J348" s="157">
        <f>IFERROR(AVERAGEIFS('2.Base de Clientes'!$F$5:$F$1004,'2.Base de Clientes'!$C$5:$C$1004,Apoio!B348,'2.Base de Clientes'!$D$5:$D$1004,Apoio!C348,'2.Base de Clientes'!$E$5:$E$1004,Apoio!D348)+(ROW()/1000000),0)</f>
        <v>0</v>
      </c>
      <c r="K348" s="21"/>
      <c r="L348" s="21"/>
      <c r="M348" s="21"/>
    </row>
    <row r="349" ht="12.75" customHeight="1">
      <c r="B349" s="136" t="str">
        <f>'1.Clusters'!$B$8</f>
        <v/>
      </c>
      <c r="C349" s="136" t="str">
        <f>'1.Clusters'!$E$15</f>
        <v/>
      </c>
      <c r="D349" s="136" t="str">
        <f>'1.Clusters'!$H$11</f>
        <v/>
      </c>
      <c r="E349" s="136" t="str">
        <f t="shared" si="17"/>
        <v>, , </v>
      </c>
      <c r="F349" s="136" t="str">
        <f t="shared" si="18"/>
        <v/>
      </c>
      <c r="G349" s="139">
        <f>IFERROR(AVERAGEIFS('2.Base de Clientes'!$Q$5:$Q$1004,'2.Base de Clientes'!$C$5:$C$1004,Apoio!B349,'2.Base de Clientes'!$D$5:$D$1004,Apoio!C349,'2.Base de Clientes'!$E$5:$E$1004,Apoio!D349)+(ROW()/1000000),0)</f>
        <v>0</v>
      </c>
      <c r="H349" s="139">
        <f>IFERROR(COUNTIFS('2.Base de Clientes'!$C$5:$C$1004,Apoio!B349,'2.Base de Clientes'!$D$5:$D$1004,Apoio!C349,'2.Base de Clientes'!$E$5:$E$1004,Apoio!D349),0)</f>
        <v>0</v>
      </c>
      <c r="I349" s="156">
        <f t="shared" si="19"/>
        <v>0</v>
      </c>
      <c r="J349" s="157">
        <f>IFERROR(AVERAGEIFS('2.Base de Clientes'!$F$5:$F$1004,'2.Base de Clientes'!$C$5:$C$1004,Apoio!B349,'2.Base de Clientes'!$D$5:$D$1004,Apoio!C349,'2.Base de Clientes'!$E$5:$E$1004,Apoio!D349)+(ROW()/1000000),0)</f>
        <v>0</v>
      </c>
      <c r="K349" s="21"/>
      <c r="L349" s="21"/>
      <c r="M349" s="21"/>
    </row>
    <row r="350" ht="12.75" customHeight="1">
      <c r="B350" s="136" t="str">
        <f>'1.Clusters'!$B$8</f>
        <v/>
      </c>
      <c r="C350" s="136" t="str">
        <f>'1.Clusters'!$E$15</f>
        <v/>
      </c>
      <c r="D350" s="136" t="str">
        <f>'1.Clusters'!$H$12</f>
        <v/>
      </c>
      <c r="E350" s="136" t="str">
        <f t="shared" si="17"/>
        <v>, , </v>
      </c>
      <c r="F350" s="136" t="str">
        <f t="shared" si="18"/>
        <v/>
      </c>
      <c r="G350" s="139">
        <f>IFERROR(AVERAGEIFS('2.Base de Clientes'!$Q$5:$Q$1004,'2.Base de Clientes'!$C$5:$C$1004,Apoio!B350,'2.Base de Clientes'!$D$5:$D$1004,Apoio!C350,'2.Base de Clientes'!$E$5:$E$1004,Apoio!D350)+(ROW()/1000000),0)</f>
        <v>0</v>
      </c>
      <c r="H350" s="139">
        <f>IFERROR(COUNTIFS('2.Base de Clientes'!$C$5:$C$1004,Apoio!B350,'2.Base de Clientes'!$D$5:$D$1004,Apoio!C350,'2.Base de Clientes'!$E$5:$E$1004,Apoio!D350),0)</f>
        <v>0</v>
      </c>
      <c r="I350" s="156">
        <f t="shared" si="19"/>
        <v>0</v>
      </c>
      <c r="J350" s="157">
        <f>IFERROR(AVERAGEIFS('2.Base de Clientes'!$F$5:$F$1004,'2.Base de Clientes'!$C$5:$C$1004,Apoio!B350,'2.Base de Clientes'!$D$5:$D$1004,Apoio!C350,'2.Base de Clientes'!$E$5:$E$1004,Apoio!D350)+(ROW()/1000000),0)</f>
        <v>0</v>
      </c>
      <c r="K350" s="21"/>
      <c r="L350" s="21"/>
      <c r="M350" s="21"/>
    </row>
    <row r="351" ht="12.75" customHeight="1">
      <c r="B351" s="136" t="str">
        <f>'1.Clusters'!$B$8</f>
        <v/>
      </c>
      <c r="C351" s="136" t="str">
        <f>'1.Clusters'!$E$15</f>
        <v/>
      </c>
      <c r="D351" s="136" t="str">
        <f>'1.Clusters'!$H$13</f>
        <v/>
      </c>
      <c r="E351" s="136" t="str">
        <f t="shared" si="17"/>
        <v>, , </v>
      </c>
      <c r="F351" s="136" t="str">
        <f t="shared" si="18"/>
        <v/>
      </c>
      <c r="G351" s="139">
        <f>IFERROR(AVERAGEIFS('2.Base de Clientes'!$Q$5:$Q$1004,'2.Base de Clientes'!$C$5:$C$1004,Apoio!B351,'2.Base de Clientes'!$D$5:$D$1004,Apoio!C351,'2.Base de Clientes'!$E$5:$E$1004,Apoio!D351)+(ROW()/1000000),0)</f>
        <v>0</v>
      </c>
      <c r="H351" s="139">
        <f>IFERROR(COUNTIFS('2.Base de Clientes'!$C$5:$C$1004,Apoio!B351,'2.Base de Clientes'!$D$5:$D$1004,Apoio!C351,'2.Base de Clientes'!$E$5:$E$1004,Apoio!D351),0)</f>
        <v>0</v>
      </c>
      <c r="I351" s="156">
        <f t="shared" si="19"/>
        <v>0</v>
      </c>
      <c r="J351" s="157">
        <f>IFERROR(AVERAGEIFS('2.Base de Clientes'!$F$5:$F$1004,'2.Base de Clientes'!$C$5:$C$1004,Apoio!B351,'2.Base de Clientes'!$D$5:$D$1004,Apoio!C351,'2.Base de Clientes'!$E$5:$E$1004,Apoio!D351)+(ROW()/1000000),0)</f>
        <v>0</v>
      </c>
      <c r="K351" s="21"/>
      <c r="L351" s="21"/>
      <c r="M351" s="21"/>
    </row>
    <row r="352" ht="12.75" customHeight="1">
      <c r="B352" s="136" t="str">
        <f>'1.Clusters'!$B$8</f>
        <v/>
      </c>
      <c r="C352" s="136" t="str">
        <f>'1.Clusters'!$E$15</f>
        <v/>
      </c>
      <c r="D352" s="136" t="str">
        <f>'1.Clusters'!$H$14</f>
        <v/>
      </c>
      <c r="E352" s="136" t="str">
        <f t="shared" si="17"/>
        <v>, , </v>
      </c>
      <c r="F352" s="136" t="str">
        <f t="shared" si="18"/>
        <v/>
      </c>
      <c r="G352" s="139">
        <f>IFERROR(AVERAGEIFS('2.Base de Clientes'!$Q$5:$Q$1004,'2.Base de Clientes'!$C$5:$C$1004,Apoio!B352,'2.Base de Clientes'!$D$5:$D$1004,Apoio!C352,'2.Base de Clientes'!$E$5:$E$1004,Apoio!D352)+(ROW()/1000000),0)</f>
        <v>0</v>
      </c>
      <c r="H352" s="139">
        <f>IFERROR(COUNTIFS('2.Base de Clientes'!$C$5:$C$1004,Apoio!B352,'2.Base de Clientes'!$D$5:$D$1004,Apoio!C352,'2.Base de Clientes'!$E$5:$E$1004,Apoio!D352),0)</f>
        <v>0</v>
      </c>
      <c r="I352" s="156">
        <f t="shared" si="19"/>
        <v>0</v>
      </c>
      <c r="J352" s="157">
        <f>IFERROR(AVERAGEIFS('2.Base de Clientes'!$F$5:$F$1004,'2.Base de Clientes'!$C$5:$C$1004,Apoio!B352,'2.Base de Clientes'!$D$5:$D$1004,Apoio!C352,'2.Base de Clientes'!$E$5:$E$1004,Apoio!D352)+(ROW()/1000000),0)</f>
        <v>0</v>
      </c>
      <c r="K352" s="21"/>
      <c r="L352" s="21"/>
      <c r="M352" s="21"/>
    </row>
    <row r="353" ht="12.75" customHeight="1">
      <c r="B353" s="136" t="str">
        <f>'1.Clusters'!$B$8</f>
        <v/>
      </c>
      <c r="C353" s="136" t="str">
        <f>'1.Clusters'!$E$15</f>
        <v/>
      </c>
      <c r="D353" s="136" t="str">
        <f>'1.Clusters'!$H$15</f>
        <v/>
      </c>
      <c r="E353" s="136" t="str">
        <f t="shared" si="17"/>
        <v>, , </v>
      </c>
      <c r="F353" s="136" t="str">
        <f t="shared" si="18"/>
        <v/>
      </c>
      <c r="G353" s="139">
        <f>IFERROR(AVERAGEIFS('2.Base de Clientes'!$Q$5:$Q$1004,'2.Base de Clientes'!$C$5:$C$1004,Apoio!B353,'2.Base de Clientes'!$D$5:$D$1004,Apoio!C353,'2.Base de Clientes'!$E$5:$E$1004,Apoio!D353)+(ROW()/1000000),0)</f>
        <v>0</v>
      </c>
      <c r="H353" s="139">
        <f>IFERROR(COUNTIFS('2.Base de Clientes'!$C$5:$C$1004,Apoio!B353,'2.Base de Clientes'!$D$5:$D$1004,Apoio!C353,'2.Base de Clientes'!$E$5:$E$1004,Apoio!D353),0)</f>
        <v>0</v>
      </c>
      <c r="I353" s="156">
        <f t="shared" si="19"/>
        <v>0</v>
      </c>
      <c r="J353" s="157">
        <f>IFERROR(AVERAGEIFS('2.Base de Clientes'!$F$5:$F$1004,'2.Base de Clientes'!$C$5:$C$1004,Apoio!B353,'2.Base de Clientes'!$D$5:$D$1004,Apoio!C353,'2.Base de Clientes'!$E$5:$E$1004,Apoio!D353)+(ROW()/1000000),0)</f>
        <v>0</v>
      </c>
      <c r="K353" s="21"/>
      <c r="L353" s="21"/>
      <c r="M353" s="21"/>
    </row>
    <row r="354" ht="12.75" customHeight="1">
      <c r="B354" s="136" t="str">
        <f>'1.Clusters'!$B$9</f>
        <v/>
      </c>
      <c r="C354" s="136" t="str">
        <f>'1.Clusters'!$E$6</f>
        <v/>
      </c>
      <c r="D354" s="136" t="str">
        <f>'1.Clusters'!$H$6</f>
        <v/>
      </c>
      <c r="E354" s="136" t="str">
        <f t="shared" si="17"/>
        <v>, , </v>
      </c>
      <c r="F354" s="136" t="str">
        <f t="shared" si="18"/>
        <v/>
      </c>
      <c r="G354" s="139">
        <f>IFERROR(AVERAGEIFS('2.Base de Clientes'!$Q$5:$Q$1004,'2.Base de Clientes'!$C$5:$C$1004,Apoio!B354,'2.Base de Clientes'!$D$5:$D$1004,Apoio!C354,'2.Base de Clientes'!$E$5:$E$1004,Apoio!D354)+(ROW()/1000000),0)</f>
        <v>0</v>
      </c>
      <c r="H354" s="139">
        <f>IFERROR(COUNTIFS('2.Base de Clientes'!$C$5:$C$1004,Apoio!B354,'2.Base de Clientes'!$D$5:$D$1004,Apoio!C354,'2.Base de Clientes'!$E$5:$E$1004,Apoio!D354),0)</f>
        <v>0</v>
      </c>
      <c r="I354" s="156">
        <f t="shared" si="19"/>
        <v>0</v>
      </c>
      <c r="J354" s="157">
        <f>IFERROR(AVERAGEIFS('2.Base de Clientes'!$F$5:$F$1004,'2.Base de Clientes'!$C$5:$C$1004,Apoio!B354,'2.Base de Clientes'!$D$5:$D$1004,Apoio!C354,'2.Base de Clientes'!$E$5:$E$1004,Apoio!D354)+(ROW()/1000000),0)</f>
        <v>0</v>
      </c>
      <c r="K354" s="21"/>
      <c r="L354" s="21"/>
      <c r="M354" s="21"/>
    </row>
    <row r="355" ht="12.75" customHeight="1">
      <c r="B355" s="136" t="str">
        <f>'1.Clusters'!$B$9</f>
        <v/>
      </c>
      <c r="C355" s="136" t="str">
        <f>'1.Clusters'!$E$6</f>
        <v/>
      </c>
      <c r="D355" s="136" t="str">
        <f>'1.Clusters'!$H$7</f>
        <v/>
      </c>
      <c r="E355" s="136" t="str">
        <f t="shared" si="17"/>
        <v>, , </v>
      </c>
      <c r="F355" s="136" t="str">
        <f t="shared" si="18"/>
        <v/>
      </c>
      <c r="G355" s="139">
        <f>IFERROR(AVERAGEIFS('2.Base de Clientes'!$Q$5:$Q$1004,'2.Base de Clientes'!$C$5:$C$1004,Apoio!B355,'2.Base de Clientes'!$D$5:$D$1004,Apoio!C355,'2.Base de Clientes'!$E$5:$E$1004,Apoio!D355)+(ROW()/1000000),0)</f>
        <v>0</v>
      </c>
      <c r="H355" s="139">
        <f>IFERROR(COUNTIFS('2.Base de Clientes'!$C$5:$C$1004,Apoio!B355,'2.Base de Clientes'!$D$5:$D$1004,Apoio!C355,'2.Base de Clientes'!$E$5:$E$1004,Apoio!D355),0)</f>
        <v>0</v>
      </c>
      <c r="I355" s="156">
        <f t="shared" si="19"/>
        <v>0</v>
      </c>
      <c r="J355" s="157">
        <f>IFERROR(AVERAGEIFS('2.Base de Clientes'!$F$5:$F$1004,'2.Base de Clientes'!$C$5:$C$1004,Apoio!B355,'2.Base de Clientes'!$D$5:$D$1004,Apoio!C355,'2.Base de Clientes'!$E$5:$E$1004,Apoio!D355)+(ROW()/1000000),0)</f>
        <v>0</v>
      </c>
      <c r="K355" s="21"/>
      <c r="L355" s="21"/>
      <c r="M355" s="21"/>
    </row>
    <row r="356" ht="12.75" customHeight="1">
      <c r="B356" s="136" t="str">
        <f>'1.Clusters'!$B$9</f>
        <v/>
      </c>
      <c r="C356" s="136" t="str">
        <f>'1.Clusters'!$E$6</f>
        <v/>
      </c>
      <c r="D356" s="136" t="str">
        <f>'1.Clusters'!$H$8</f>
        <v/>
      </c>
      <c r="E356" s="136" t="str">
        <f t="shared" si="17"/>
        <v>, , </v>
      </c>
      <c r="F356" s="136" t="str">
        <f t="shared" si="18"/>
        <v/>
      </c>
      <c r="G356" s="139">
        <f>IFERROR(AVERAGEIFS('2.Base de Clientes'!$Q$5:$Q$1004,'2.Base de Clientes'!$C$5:$C$1004,Apoio!B356,'2.Base de Clientes'!$D$5:$D$1004,Apoio!C356,'2.Base de Clientes'!$E$5:$E$1004,Apoio!D356)+(ROW()/1000000),0)</f>
        <v>0</v>
      </c>
      <c r="H356" s="139">
        <f>IFERROR(COUNTIFS('2.Base de Clientes'!$C$5:$C$1004,Apoio!B356,'2.Base de Clientes'!$D$5:$D$1004,Apoio!C356,'2.Base de Clientes'!$E$5:$E$1004,Apoio!D356),0)</f>
        <v>0</v>
      </c>
      <c r="I356" s="156">
        <f t="shared" si="19"/>
        <v>0</v>
      </c>
      <c r="J356" s="157">
        <f>IFERROR(AVERAGEIFS('2.Base de Clientes'!$F$5:$F$1004,'2.Base de Clientes'!$C$5:$C$1004,Apoio!B356,'2.Base de Clientes'!$D$5:$D$1004,Apoio!C356,'2.Base de Clientes'!$E$5:$E$1004,Apoio!D356)+(ROW()/1000000),0)</f>
        <v>0</v>
      </c>
      <c r="K356" s="21"/>
      <c r="L356" s="21"/>
      <c r="M356" s="21"/>
    </row>
    <row r="357" ht="12.75" customHeight="1">
      <c r="B357" s="136" t="str">
        <f>'1.Clusters'!$B$9</f>
        <v/>
      </c>
      <c r="C357" s="136" t="str">
        <f>'1.Clusters'!$E$6</f>
        <v/>
      </c>
      <c r="D357" s="136" t="str">
        <f>'1.Clusters'!$H$9</f>
        <v/>
      </c>
      <c r="E357" s="136" t="str">
        <f t="shared" si="17"/>
        <v>, , </v>
      </c>
      <c r="F357" s="136" t="str">
        <f t="shared" si="18"/>
        <v/>
      </c>
      <c r="G357" s="139">
        <f>IFERROR(AVERAGEIFS('2.Base de Clientes'!$Q$5:$Q$1004,'2.Base de Clientes'!$C$5:$C$1004,Apoio!B357,'2.Base de Clientes'!$D$5:$D$1004,Apoio!C357,'2.Base de Clientes'!$E$5:$E$1004,Apoio!D357)+(ROW()/1000000),0)</f>
        <v>0</v>
      </c>
      <c r="H357" s="139">
        <f>IFERROR(COUNTIFS('2.Base de Clientes'!$C$5:$C$1004,Apoio!B357,'2.Base de Clientes'!$D$5:$D$1004,Apoio!C357,'2.Base de Clientes'!$E$5:$E$1004,Apoio!D357),0)</f>
        <v>0</v>
      </c>
      <c r="I357" s="156">
        <f t="shared" si="19"/>
        <v>0</v>
      </c>
      <c r="J357" s="157">
        <f>IFERROR(AVERAGEIFS('2.Base de Clientes'!$F$5:$F$1004,'2.Base de Clientes'!$C$5:$C$1004,Apoio!B357,'2.Base de Clientes'!$D$5:$D$1004,Apoio!C357,'2.Base de Clientes'!$E$5:$E$1004,Apoio!D357)+(ROW()/1000000),0)</f>
        <v>0</v>
      </c>
      <c r="K357" s="21"/>
      <c r="L357" s="21"/>
      <c r="M357" s="21"/>
    </row>
    <row r="358" ht="12.75" customHeight="1">
      <c r="B358" s="136" t="str">
        <f>'1.Clusters'!$B$9</f>
        <v/>
      </c>
      <c r="C358" s="136" t="str">
        <f>'1.Clusters'!$E$6</f>
        <v/>
      </c>
      <c r="D358" s="136" t="str">
        <f>'1.Clusters'!$H$10</f>
        <v/>
      </c>
      <c r="E358" s="136" t="str">
        <f t="shared" si="17"/>
        <v>, , </v>
      </c>
      <c r="F358" s="136" t="str">
        <f t="shared" si="18"/>
        <v/>
      </c>
      <c r="G358" s="139">
        <f>IFERROR(AVERAGEIFS('2.Base de Clientes'!$Q$5:$Q$1004,'2.Base de Clientes'!$C$5:$C$1004,Apoio!B358,'2.Base de Clientes'!$D$5:$D$1004,Apoio!C358,'2.Base de Clientes'!$E$5:$E$1004,Apoio!D358)+(ROW()/1000000),0)</f>
        <v>0</v>
      </c>
      <c r="H358" s="139">
        <f>IFERROR(COUNTIFS('2.Base de Clientes'!$C$5:$C$1004,Apoio!B358,'2.Base de Clientes'!$D$5:$D$1004,Apoio!C358,'2.Base de Clientes'!$E$5:$E$1004,Apoio!D358),0)</f>
        <v>0</v>
      </c>
      <c r="I358" s="156">
        <f t="shared" si="19"/>
        <v>0</v>
      </c>
      <c r="J358" s="157">
        <f>IFERROR(AVERAGEIFS('2.Base de Clientes'!$F$5:$F$1004,'2.Base de Clientes'!$C$5:$C$1004,Apoio!B358,'2.Base de Clientes'!$D$5:$D$1004,Apoio!C358,'2.Base de Clientes'!$E$5:$E$1004,Apoio!D358)+(ROW()/1000000),0)</f>
        <v>0</v>
      </c>
      <c r="K358" s="21"/>
      <c r="L358" s="21"/>
      <c r="M358" s="21"/>
    </row>
    <row r="359" ht="12.75" customHeight="1">
      <c r="B359" s="136" t="str">
        <f>'1.Clusters'!$B$9</f>
        <v/>
      </c>
      <c r="C359" s="136" t="str">
        <f>'1.Clusters'!$E$6</f>
        <v/>
      </c>
      <c r="D359" s="136" t="str">
        <f>'1.Clusters'!$H$11</f>
        <v/>
      </c>
      <c r="E359" s="136" t="str">
        <f t="shared" si="17"/>
        <v>, , </v>
      </c>
      <c r="F359" s="136" t="str">
        <f t="shared" si="18"/>
        <v/>
      </c>
      <c r="G359" s="139">
        <f>IFERROR(AVERAGEIFS('2.Base de Clientes'!$Q$5:$Q$1004,'2.Base de Clientes'!$C$5:$C$1004,Apoio!B359,'2.Base de Clientes'!$D$5:$D$1004,Apoio!C359,'2.Base de Clientes'!$E$5:$E$1004,Apoio!D359)+(ROW()/1000000),0)</f>
        <v>0</v>
      </c>
      <c r="H359" s="139">
        <f>IFERROR(COUNTIFS('2.Base de Clientes'!$C$5:$C$1004,Apoio!B359,'2.Base de Clientes'!$D$5:$D$1004,Apoio!C359,'2.Base de Clientes'!$E$5:$E$1004,Apoio!D359),0)</f>
        <v>0</v>
      </c>
      <c r="I359" s="156">
        <f t="shared" si="19"/>
        <v>0</v>
      </c>
      <c r="J359" s="157">
        <f>IFERROR(AVERAGEIFS('2.Base de Clientes'!$F$5:$F$1004,'2.Base de Clientes'!$C$5:$C$1004,Apoio!B359,'2.Base de Clientes'!$D$5:$D$1004,Apoio!C359,'2.Base de Clientes'!$E$5:$E$1004,Apoio!D359)+(ROW()/1000000),0)</f>
        <v>0</v>
      </c>
      <c r="K359" s="21"/>
      <c r="L359" s="21"/>
      <c r="M359" s="21"/>
    </row>
    <row r="360" ht="12.75" customHeight="1">
      <c r="B360" s="136" t="str">
        <f>'1.Clusters'!$B$9</f>
        <v/>
      </c>
      <c r="C360" s="136" t="str">
        <f>'1.Clusters'!$E$6</f>
        <v/>
      </c>
      <c r="D360" s="136" t="str">
        <f>'1.Clusters'!$H$12</f>
        <v/>
      </c>
      <c r="E360" s="136" t="str">
        <f t="shared" si="17"/>
        <v>, , </v>
      </c>
      <c r="F360" s="136" t="str">
        <f t="shared" si="18"/>
        <v/>
      </c>
      <c r="G360" s="139">
        <f>IFERROR(AVERAGEIFS('2.Base de Clientes'!$Q$5:$Q$1004,'2.Base de Clientes'!$C$5:$C$1004,Apoio!B360,'2.Base de Clientes'!$D$5:$D$1004,Apoio!C360,'2.Base de Clientes'!$E$5:$E$1004,Apoio!D360)+(ROW()/1000000),0)</f>
        <v>0</v>
      </c>
      <c r="H360" s="139">
        <f>IFERROR(COUNTIFS('2.Base de Clientes'!$C$5:$C$1004,Apoio!B360,'2.Base de Clientes'!$D$5:$D$1004,Apoio!C360,'2.Base de Clientes'!$E$5:$E$1004,Apoio!D360),0)</f>
        <v>0</v>
      </c>
      <c r="I360" s="156">
        <f t="shared" si="19"/>
        <v>0</v>
      </c>
      <c r="J360" s="157">
        <f>IFERROR(AVERAGEIFS('2.Base de Clientes'!$F$5:$F$1004,'2.Base de Clientes'!$C$5:$C$1004,Apoio!B360,'2.Base de Clientes'!$D$5:$D$1004,Apoio!C360,'2.Base de Clientes'!$E$5:$E$1004,Apoio!D360)+(ROW()/1000000),0)</f>
        <v>0</v>
      </c>
      <c r="K360" s="21"/>
      <c r="L360" s="21"/>
      <c r="M360" s="21"/>
    </row>
    <row r="361" ht="12.75" customHeight="1">
      <c r="B361" s="136" t="str">
        <f>'1.Clusters'!$B$9</f>
        <v/>
      </c>
      <c r="C361" s="136" t="str">
        <f>'1.Clusters'!$E$6</f>
        <v/>
      </c>
      <c r="D361" s="136" t="str">
        <f>'1.Clusters'!$H$13</f>
        <v/>
      </c>
      <c r="E361" s="136" t="str">
        <f t="shared" si="17"/>
        <v>, , </v>
      </c>
      <c r="F361" s="136" t="str">
        <f t="shared" si="18"/>
        <v/>
      </c>
      <c r="G361" s="139">
        <f>IFERROR(AVERAGEIFS('2.Base de Clientes'!$Q$5:$Q$1004,'2.Base de Clientes'!$C$5:$C$1004,Apoio!B361,'2.Base de Clientes'!$D$5:$D$1004,Apoio!C361,'2.Base de Clientes'!$E$5:$E$1004,Apoio!D361)+(ROW()/1000000),0)</f>
        <v>0</v>
      </c>
      <c r="H361" s="139">
        <f>IFERROR(COUNTIFS('2.Base de Clientes'!$C$5:$C$1004,Apoio!B361,'2.Base de Clientes'!$D$5:$D$1004,Apoio!C361,'2.Base de Clientes'!$E$5:$E$1004,Apoio!D361),0)</f>
        <v>0</v>
      </c>
      <c r="I361" s="156">
        <f t="shared" si="19"/>
        <v>0</v>
      </c>
      <c r="J361" s="157">
        <f>IFERROR(AVERAGEIFS('2.Base de Clientes'!$F$5:$F$1004,'2.Base de Clientes'!$C$5:$C$1004,Apoio!B361,'2.Base de Clientes'!$D$5:$D$1004,Apoio!C361,'2.Base de Clientes'!$E$5:$E$1004,Apoio!D361)+(ROW()/1000000),0)</f>
        <v>0</v>
      </c>
      <c r="K361" s="21"/>
      <c r="L361" s="21"/>
      <c r="M361" s="21"/>
    </row>
    <row r="362" ht="12.75" customHeight="1">
      <c r="B362" s="136" t="str">
        <f>'1.Clusters'!$B$9</f>
        <v/>
      </c>
      <c r="C362" s="136" t="str">
        <f>'1.Clusters'!$E$6</f>
        <v/>
      </c>
      <c r="D362" s="136" t="str">
        <f>'1.Clusters'!$H$14</f>
        <v/>
      </c>
      <c r="E362" s="136" t="str">
        <f t="shared" si="17"/>
        <v>, , </v>
      </c>
      <c r="F362" s="136" t="str">
        <f t="shared" si="18"/>
        <v/>
      </c>
      <c r="G362" s="139">
        <f>IFERROR(AVERAGEIFS('2.Base de Clientes'!$Q$5:$Q$1004,'2.Base de Clientes'!$C$5:$C$1004,Apoio!B362,'2.Base de Clientes'!$D$5:$D$1004,Apoio!C362,'2.Base de Clientes'!$E$5:$E$1004,Apoio!D362)+(ROW()/1000000),0)</f>
        <v>0</v>
      </c>
      <c r="H362" s="139">
        <f>IFERROR(COUNTIFS('2.Base de Clientes'!$C$5:$C$1004,Apoio!B362,'2.Base de Clientes'!$D$5:$D$1004,Apoio!C362,'2.Base de Clientes'!$E$5:$E$1004,Apoio!D362),0)</f>
        <v>0</v>
      </c>
      <c r="I362" s="156">
        <f t="shared" si="19"/>
        <v>0</v>
      </c>
      <c r="J362" s="157">
        <f>IFERROR(AVERAGEIFS('2.Base de Clientes'!$F$5:$F$1004,'2.Base de Clientes'!$C$5:$C$1004,Apoio!B362,'2.Base de Clientes'!$D$5:$D$1004,Apoio!C362,'2.Base de Clientes'!$E$5:$E$1004,Apoio!D362)+(ROW()/1000000),0)</f>
        <v>0</v>
      </c>
      <c r="K362" s="21"/>
      <c r="L362" s="21"/>
      <c r="M362" s="21"/>
    </row>
    <row r="363" ht="12.75" customHeight="1">
      <c r="B363" s="136" t="str">
        <f>'1.Clusters'!$B$9</f>
        <v/>
      </c>
      <c r="C363" s="136" t="str">
        <f>'1.Clusters'!$E$6</f>
        <v/>
      </c>
      <c r="D363" s="136" t="str">
        <f>'1.Clusters'!$H$15</f>
        <v/>
      </c>
      <c r="E363" s="136" t="str">
        <f t="shared" si="17"/>
        <v>, , </v>
      </c>
      <c r="F363" s="136" t="str">
        <f t="shared" si="18"/>
        <v/>
      </c>
      <c r="G363" s="139">
        <f>IFERROR(AVERAGEIFS('2.Base de Clientes'!$Q$5:$Q$1004,'2.Base de Clientes'!$C$5:$C$1004,Apoio!B363,'2.Base de Clientes'!$D$5:$D$1004,Apoio!C363,'2.Base de Clientes'!$E$5:$E$1004,Apoio!D363)+(ROW()/1000000),0)</f>
        <v>0</v>
      </c>
      <c r="H363" s="139">
        <f>IFERROR(COUNTIFS('2.Base de Clientes'!$C$5:$C$1004,Apoio!B363,'2.Base de Clientes'!$D$5:$D$1004,Apoio!C363,'2.Base de Clientes'!$E$5:$E$1004,Apoio!D363),0)</f>
        <v>0</v>
      </c>
      <c r="I363" s="156">
        <f t="shared" si="19"/>
        <v>0</v>
      </c>
      <c r="J363" s="157">
        <f>IFERROR(AVERAGEIFS('2.Base de Clientes'!$F$5:$F$1004,'2.Base de Clientes'!$C$5:$C$1004,Apoio!B363,'2.Base de Clientes'!$D$5:$D$1004,Apoio!C363,'2.Base de Clientes'!$E$5:$E$1004,Apoio!D363)+(ROW()/1000000),0)</f>
        <v>0</v>
      </c>
      <c r="K363" s="21"/>
      <c r="L363" s="21"/>
      <c r="M363" s="21"/>
    </row>
    <row r="364" ht="12.75" customHeight="1">
      <c r="B364" s="136" t="str">
        <f>'1.Clusters'!$B$9</f>
        <v/>
      </c>
      <c r="C364" s="136" t="str">
        <f>'1.Clusters'!$E$7</f>
        <v/>
      </c>
      <c r="D364" s="136" t="str">
        <f>'1.Clusters'!$H$6</f>
        <v/>
      </c>
      <c r="E364" s="136" t="str">
        <f t="shared" si="17"/>
        <v>, , </v>
      </c>
      <c r="F364" s="136" t="str">
        <f t="shared" si="18"/>
        <v/>
      </c>
      <c r="G364" s="139">
        <f>IFERROR(AVERAGEIFS('2.Base de Clientes'!$Q$5:$Q$1004,'2.Base de Clientes'!$C$5:$C$1004,Apoio!B364,'2.Base de Clientes'!$D$5:$D$1004,Apoio!C364,'2.Base de Clientes'!$E$5:$E$1004,Apoio!D364)+(ROW()/1000000),0)</f>
        <v>0</v>
      </c>
      <c r="H364" s="139">
        <f>IFERROR(COUNTIFS('2.Base de Clientes'!$C$5:$C$1004,Apoio!B364,'2.Base de Clientes'!$D$5:$D$1004,Apoio!C364,'2.Base de Clientes'!$E$5:$E$1004,Apoio!D364),0)</f>
        <v>0</v>
      </c>
      <c r="I364" s="156">
        <f t="shared" si="19"/>
        <v>0</v>
      </c>
      <c r="J364" s="157">
        <f>IFERROR(AVERAGEIFS('2.Base de Clientes'!$F$5:$F$1004,'2.Base de Clientes'!$C$5:$C$1004,Apoio!B364,'2.Base de Clientes'!$D$5:$D$1004,Apoio!C364,'2.Base de Clientes'!$E$5:$E$1004,Apoio!D364)+(ROW()/1000000),0)</f>
        <v>0</v>
      </c>
      <c r="K364" s="21"/>
      <c r="L364" s="21"/>
      <c r="M364" s="21"/>
    </row>
    <row r="365" ht="12.75" customHeight="1">
      <c r="B365" s="136" t="str">
        <f>'1.Clusters'!$B$9</f>
        <v/>
      </c>
      <c r="C365" s="136" t="str">
        <f>'1.Clusters'!$E$7</f>
        <v/>
      </c>
      <c r="D365" s="136" t="str">
        <f>'1.Clusters'!$H$7</f>
        <v/>
      </c>
      <c r="E365" s="136" t="str">
        <f t="shared" si="17"/>
        <v>, , </v>
      </c>
      <c r="F365" s="136" t="str">
        <f t="shared" si="18"/>
        <v/>
      </c>
      <c r="G365" s="139">
        <f>IFERROR(AVERAGEIFS('2.Base de Clientes'!$Q$5:$Q$1004,'2.Base de Clientes'!$C$5:$C$1004,Apoio!B365,'2.Base de Clientes'!$D$5:$D$1004,Apoio!C365,'2.Base de Clientes'!$E$5:$E$1004,Apoio!D365)+(ROW()/1000000),0)</f>
        <v>0</v>
      </c>
      <c r="H365" s="139">
        <f>IFERROR(COUNTIFS('2.Base de Clientes'!$C$5:$C$1004,Apoio!B365,'2.Base de Clientes'!$D$5:$D$1004,Apoio!C365,'2.Base de Clientes'!$E$5:$E$1004,Apoio!D365),0)</f>
        <v>0</v>
      </c>
      <c r="I365" s="156">
        <f t="shared" si="19"/>
        <v>0</v>
      </c>
      <c r="J365" s="157">
        <f>IFERROR(AVERAGEIFS('2.Base de Clientes'!$F$5:$F$1004,'2.Base de Clientes'!$C$5:$C$1004,Apoio!B365,'2.Base de Clientes'!$D$5:$D$1004,Apoio!C365,'2.Base de Clientes'!$E$5:$E$1004,Apoio!D365)+(ROW()/1000000),0)</f>
        <v>0</v>
      </c>
      <c r="K365" s="21"/>
      <c r="L365" s="21"/>
      <c r="M365" s="21"/>
    </row>
    <row r="366" ht="12.75" customHeight="1">
      <c r="B366" s="136" t="str">
        <f>'1.Clusters'!$B$9</f>
        <v/>
      </c>
      <c r="C366" s="136" t="str">
        <f>'1.Clusters'!$E$7</f>
        <v/>
      </c>
      <c r="D366" s="136" t="str">
        <f>'1.Clusters'!$H$8</f>
        <v/>
      </c>
      <c r="E366" s="136" t="str">
        <f t="shared" si="17"/>
        <v>, , </v>
      </c>
      <c r="F366" s="136" t="str">
        <f t="shared" si="18"/>
        <v/>
      </c>
      <c r="G366" s="139">
        <f>IFERROR(AVERAGEIFS('2.Base de Clientes'!$Q$5:$Q$1004,'2.Base de Clientes'!$C$5:$C$1004,Apoio!B366,'2.Base de Clientes'!$D$5:$D$1004,Apoio!C366,'2.Base de Clientes'!$E$5:$E$1004,Apoio!D366)+(ROW()/1000000),0)</f>
        <v>0</v>
      </c>
      <c r="H366" s="139">
        <f>IFERROR(COUNTIFS('2.Base de Clientes'!$C$5:$C$1004,Apoio!B366,'2.Base de Clientes'!$D$5:$D$1004,Apoio!C366,'2.Base de Clientes'!$E$5:$E$1004,Apoio!D366),0)</f>
        <v>0</v>
      </c>
      <c r="I366" s="156">
        <f t="shared" si="19"/>
        <v>0</v>
      </c>
      <c r="J366" s="157">
        <f>IFERROR(AVERAGEIFS('2.Base de Clientes'!$F$5:$F$1004,'2.Base de Clientes'!$C$5:$C$1004,Apoio!B366,'2.Base de Clientes'!$D$5:$D$1004,Apoio!C366,'2.Base de Clientes'!$E$5:$E$1004,Apoio!D366)+(ROW()/1000000),0)</f>
        <v>0</v>
      </c>
      <c r="K366" s="21"/>
      <c r="L366" s="21"/>
      <c r="M366" s="21"/>
    </row>
    <row r="367" ht="12.75" customHeight="1">
      <c r="B367" s="136" t="str">
        <f>'1.Clusters'!$B$9</f>
        <v/>
      </c>
      <c r="C367" s="136" t="str">
        <f>'1.Clusters'!$E$7</f>
        <v/>
      </c>
      <c r="D367" s="136" t="str">
        <f>'1.Clusters'!$H$9</f>
        <v/>
      </c>
      <c r="E367" s="136" t="str">
        <f t="shared" si="17"/>
        <v>, , </v>
      </c>
      <c r="F367" s="136" t="str">
        <f t="shared" si="18"/>
        <v/>
      </c>
      <c r="G367" s="139">
        <f>IFERROR(AVERAGEIFS('2.Base de Clientes'!$Q$5:$Q$1004,'2.Base de Clientes'!$C$5:$C$1004,Apoio!B367,'2.Base de Clientes'!$D$5:$D$1004,Apoio!C367,'2.Base de Clientes'!$E$5:$E$1004,Apoio!D367)+(ROW()/1000000),0)</f>
        <v>0</v>
      </c>
      <c r="H367" s="139">
        <f>IFERROR(COUNTIFS('2.Base de Clientes'!$C$5:$C$1004,Apoio!B367,'2.Base de Clientes'!$D$5:$D$1004,Apoio!C367,'2.Base de Clientes'!$E$5:$E$1004,Apoio!D367),0)</f>
        <v>0</v>
      </c>
      <c r="I367" s="156">
        <f t="shared" si="19"/>
        <v>0</v>
      </c>
      <c r="J367" s="157">
        <f>IFERROR(AVERAGEIFS('2.Base de Clientes'!$F$5:$F$1004,'2.Base de Clientes'!$C$5:$C$1004,Apoio!B367,'2.Base de Clientes'!$D$5:$D$1004,Apoio!C367,'2.Base de Clientes'!$E$5:$E$1004,Apoio!D367)+(ROW()/1000000),0)</f>
        <v>0</v>
      </c>
      <c r="K367" s="21"/>
      <c r="L367" s="21"/>
      <c r="M367" s="21"/>
    </row>
    <row r="368" ht="12.75" customHeight="1">
      <c r="B368" s="136" t="str">
        <f>'1.Clusters'!$B$9</f>
        <v/>
      </c>
      <c r="C368" s="136" t="str">
        <f>'1.Clusters'!$E$7</f>
        <v/>
      </c>
      <c r="D368" s="136" t="str">
        <f>'1.Clusters'!$H$10</f>
        <v/>
      </c>
      <c r="E368" s="136" t="str">
        <f t="shared" si="17"/>
        <v>, , </v>
      </c>
      <c r="F368" s="136" t="str">
        <f t="shared" si="18"/>
        <v/>
      </c>
      <c r="G368" s="139">
        <f>IFERROR(AVERAGEIFS('2.Base de Clientes'!$Q$5:$Q$1004,'2.Base de Clientes'!$C$5:$C$1004,Apoio!B368,'2.Base de Clientes'!$D$5:$D$1004,Apoio!C368,'2.Base de Clientes'!$E$5:$E$1004,Apoio!D368)+(ROW()/1000000),0)</f>
        <v>0</v>
      </c>
      <c r="H368" s="139">
        <f>IFERROR(COUNTIFS('2.Base de Clientes'!$C$5:$C$1004,Apoio!B368,'2.Base de Clientes'!$D$5:$D$1004,Apoio!C368,'2.Base de Clientes'!$E$5:$E$1004,Apoio!D368),0)</f>
        <v>0</v>
      </c>
      <c r="I368" s="156">
        <f t="shared" si="19"/>
        <v>0</v>
      </c>
      <c r="J368" s="157">
        <f>IFERROR(AVERAGEIFS('2.Base de Clientes'!$F$5:$F$1004,'2.Base de Clientes'!$C$5:$C$1004,Apoio!B368,'2.Base de Clientes'!$D$5:$D$1004,Apoio!C368,'2.Base de Clientes'!$E$5:$E$1004,Apoio!D368)+(ROW()/1000000),0)</f>
        <v>0</v>
      </c>
      <c r="K368" s="21"/>
      <c r="L368" s="21"/>
      <c r="M368" s="21"/>
    </row>
    <row r="369" ht="12.75" customHeight="1">
      <c r="B369" s="136" t="str">
        <f>'1.Clusters'!$B$9</f>
        <v/>
      </c>
      <c r="C369" s="136" t="str">
        <f>'1.Clusters'!$E$7</f>
        <v/>
      </c>
      <c r="D369" s="136" t="str">
        <f>'1.Clusters'!$H$11</f>
        <v/>
      </c>
      <c r="E369" s="136" t="str">
        <f t="shared" si="17"/>
        <v>, , </v>
      </c>
      <c r="F369" s="136" t="str">
        <f t="shared" si="18"/>
        <v/>
      </c>
      <c r="G369" s="139">
        <f>IFERROR(AVERAGEIFS('2.Base de Clientes'!$Q$5:$Q$1004,'2.Base de Clientes'!$C$5:$C$1004,Apoio!B369,'2.Base de Clientes'!$D$5:$D$1004,Apoio!C369,'2.Base de Clientes'!$E$5:$E$1004,Apoio!D369)+(ROW()/1000000),0)</f>
        <v>0</v>
      </c>
      <c r="H369" s="139">
        <f>IFERROR(COUNTIFS('2.Base de Clientes'!$C$5:$C$1004,Apoio!B369,'2.Base de Clientes'!$D$5:$D$1004,Apoio!C369,'2.Base de Clientes'!$E$5:$E$1004,Apoio!D369),0)</f>
        <v>0</v>
      </c>
      <c r="I369" s="156">
        <f t="shared" si="19"/>
        <v>0</v>
      </c>
      <c r="J369" s="157">
        <f>IFERROR(AVERAGEIFS('2.Base de Clientes'!$F$5:$F$1004,'2.Base de Clientes'!$C$5:$C$1004,Apoio!B369,'2.Base de Clientes'!$D$5:$D$1004,Apoio!C369,'2.Base de Clientes'!$E$5:$E$1004,Apoio!D369)+(ROW()/1000000),0)</f>
        <v>0</v>
      </c>
      <c r="K369" s="21"/>
      <c r="L369" s="21"/>
      <c r="M369" s="21"/>
    </row>
    <row r="370" ht="12.75" customHeight="1">
      <c r="B370" s="136" t="str">
        <f>'1.Clusters'!$B$9</f>
        <v/>
      </c>
      <c r="C370" s="136" t="str">
        <f>'1.Clusters'!$E$7</f>
        <v/>
      </c>
      <c r="D370" s="136" t="str">
        <f>'1.Clusters'!$H$12</f>
        <v/>
      </c>
      <c r="E370" s="136" t="str">
        <f t="shared" si="17"/>
        <v>, , </v>
      </c>
      <c r="F370" s="136" t="str">
        <f t="shared" si="18"/>
        <v/>
      </c>
      <c r="G370" s="139">
        <f>IFERROR(AVERAGEIFS('2.Base de Clientes'!$Q$5:$Q$1004,'2.Base de Clientes'!$C$5:$C$1004,Apoio!B370,'2.Base de Clientes'!$D$5:$D$1004,Apoio!C370,'2.Base de Clientes'!$E$5:$E$1004,Apoio!D370)+(ROW()/1000000),0)</f>
        <v>0</v>
      </c>
      <c r="H370" s="139">
        <f>IFERROR(COUNTIFS('2.Base de Clientes'!$C$5:$C$1004,Apoio!B370,'2.Base de Clientes'!$D$5:$D$1004,Apoio!C370,'2.Base de Clientes'!$E$5:$E$1004,Apoio!D370),0)</f>
        <v>0</v>
      </c>
      <c r="I370" s="156">
        <f t="shared" si="19"/>
        <v>0</v>
      </c>
      <c r="J370" s="157">
        <f>IFERROR(AVERAGEIFS('2.Base de Clientes'!$F$5:$F$1004,'2.Base de Clientes'!$C$5:$C$1004,Apoio!B370,'2.Base de Clientes'!$D$5:$D$1004,Apoio!C370,'2.Base de Clientes'!$E$5:$E$1004,Apoio!D370)+(ROW()/1000000),0)</f>
        <v>0</v>
      </c>
      <c r="K370" s="21"/>
      <c r="L370" s="21"/>
      <c r="M370" s="21"/>
    </row>
    <row r="371" ht="12.75" customHeight="1">
      <c r="B371" s="136" t="str">
        <f>'1.Clusters'!$B$9</f>
        <v/>
      </c>
      <c r="C371" s="136" t="str">
        <f>'1.Clusters'!$E$7</f>
        <v/>
      </c>
      <c r="D371" s="136" t="str">
        <f>'1.Clusters'!$H$13</f>
        <v/>
      </c>
      <c r="E371" s="136" t="str">
        <f t="shared" si="17"/>
        <v>, , </v>
      </c>
      <c r="F371" s="136" t="str">
        <f t="shared" si="18"/>
        <v/>
      </c>
      <c r="G371" s="139">
        <f>IFERROR(AVERAGEIFS('2.Base de Clientes'!$Q$5:$Q$1004,'2.Base de Clientes'!$C$5:$C$1004,Apoio!B371,'2.Base de Clientes'!$D$5:$D$1004,Apoio!C371,'2.Base de Clientes'!$E$5:$E$1004,Apoio!D371)+(ROW()/1000000),0)</f>
        <v>0</v>
      </c>
      <c r="H371" s="139">
        <f>IFERROR(COUNTIFS('2.Base de Clientes'!$C$5:$C$1004,Apoio!B371,'2.Base de Clientes'!$D$5:$D$1004,Apoio!C371,'2.Base de Clientes'!$E$5:$E$1004,Apoio!D371),0)</f>
        <v>0</v>
      </c>
      <c r="I371" s="156">
        <f t="shared" si="19"/>
        <v>0</v>
      </c>
      <c r="J371" s="157">
        <f>IFERROR(AVERAGEIFS('2.Base de Clientes'!$F$5:$F$1004,'2.Base de Clientes'!$C$5:$C$1004,Apoio!B371,'2.Base de Clientes'!$D$5:$D$1004,Apoio!C371,'2.Base de Clientes'!$E$5:$E$1004,Apoio!D371)+(ROW()/1000000),0)</f>
        <v>0</v>
      </c>
      <c r="K371" s="21"/>
      <c r="L371" s="21"/>
      <c r="M371" s="21"/>
    </row>
    <row r="372" ht="12.75" customHeight="1">
      <c r="B372" s="136" t="str">
        <f>'1.Clusters'!$B$9</f>
        <v/>
      </c>
      <c r="C372" s="136" t="str">
        <f>'1.Clusters'!$E$7</f>
        <v/>
      </c>
      <c r="D372" s="136" t="str">
        <f>'1.Clusters'!$H$14</f>
        <v/>
      </c>
      <c r="E372" s="136" t="str">
        <f t="shared" si="17"/>
        <v>, , </v>
      </c>
      <c r="F372" s="136" t="str">
        <f t="shared" si="18"/>
        <v/>
      </c>
      <c r="G372" s="139">
        <f>IFERROR(AVERAGEIFS('2.Base de Clientes'!$Q$5:$Q$1004,'2.Base de Clientes'!$C$5:$C$1004,Apoio!B372,'2.Base de Clientes'!$D$5:$D$1004,Apoio!C372,'2.Base de Clientes'!$E$5:$E$1004,Apoio!D372)+(ROW()/1000000),0)</f>
        <v>0</v>
      </c>
      <c r="H372" s="139">
        <f>IFERROR(COUNTIFS('2.Base de Clientes'!$C$5:$C$1004,Apoio!B372,'2.Base de Clientes'!$D$5:$D$1004,Apoio!C372,'2.Base de Clientes'!$E$5:$E$1004,Apoio!D372),0)</f>
        <v>0</v>
      </c>
      <c r="I372" s="156">
        <f t="shared" si="19"/>
        <v>0</v>
      </c>
      <c r="J372" s="157">
        <f>IFERROR(AVERAGEIFS('2.Base de Clientes'!$F$5:$F$1004,'2.Base de Clientes'!$C$5:$C$1004,Apoio!B372,'2.Base de Clientes'!$D$5:$D$1004,Apoio!C372,'2.Base de Clientes'!$E$5:$E$1004,Apoio!D372)+(ROW()/1000000),0)</f>
        <v>0</v>
      </c>
      <c r="K372" s="21"/>
      <c r="L372" s="21"/>
      <c r="M372" s="21"/>
    </row>
    <row r="373" ht="12.75" customHeight="1">
      <c r="B373" s="136" t="str">
        <f>'1.Clusters'!$B$9</f>
        <v/>
      </c>
      <c r="C373" s="136" t="str">
        <f>'1.Clusters'!$E$7</f>
        <v/>
      </c>
      <c r="D373" s="136" t="str">
        <f>'1.Clusters'!$H$15</f>
        <v/>
      </c>
      <c r="E373" s="136" t="str">
        <f t="shared" si="17"/>
        <v>, , </v>
      </c>
      <c r="F373" s="136" t="str">
        <f t="shared" si="18"/>
        <v/>
      </c>
      <c r="G373" s="139">
        <f>IFERROR(AVERAGEIFS('2.Base de Clientes'!$Q$5:$Q$1004,'2.Base de Clientes'!$C$5:$C$1004,Apoio!B373,'2.Base de Clientes'!$D$5:$D$1004,Apoio!C373,'2.Base de Clientes'!$E$5:$E$1004,Apoio!D373)+(ROW()/1000000),0)</f>
        <v>0</v>
      </c>
      <c r="H373" s="139">
        <f>IFERROR(COUNTIFS('2.Base de Clientes'!$C$5:$C$1004,Apoio!B373,'2.Base de Clientes'!$D$5:$D$1004,Apoio!C373,'2.Base de Clientes'!$E$5:$E$1004,Apoio!D373),0)</f>
        <v>0</v>
      </c>
      <c r="I373" s="156">
        <f t="shared" si="19"/>
        <v>0</v>
      </c>
      <c r="J373" s="157">
        <f>IFERROR(AVERAGEIFS('2.Base de Clientes'!$F$5:$F$1004,'2.Base de Clientes'!$C$5:$C$1004,Apoio!B373,'2.Base de Clientes'!$D$5:$D$1004,Apoio!C373,'2.Base de Clientes'!$E$5:$E$1004,Apoio!D373)+(ROW()/1000000),0)</f>
        <v>0</v>
      </c>
      <c r="K373" s="21"/>
      <c r="L373" s="21"/>
      <c r="M373" s="21"/>
    </row>
    <row r="374" ht="12.75" customHeight="1">
      <c r="B374" s="136" t="str">
        <f>'1.Clusters'!$B$9</f>
        <v/>
      </c>
      <c r="C374" s="136" t="str">
        <f>'1.Clusters'!$E$8</f>
        <v/>
      </c>
      <c r="D374" s="136" t="str">
        <f>'1.Clusters'!$H$6</f>
        <v/>
      </c>
      <c r="E374" s="136" t="str">
        <f t="shared" si="17"/>
        <v>, , </v>
      </c>
      <c r="F374" s="136" t="str">
        <f t="shared" si="18"/>
        <v/>
      </c>
      <c r="G374" s="139">
        <f>IFERROR(AVERAGEIFS('2.Base de Clientes'!$Q$5:$Q$1004,'2.Base de Clientes'!$C$5:$C$1004,Apoio!B374,'2.Base de Clientes'!$D$5:$D$1004,Apoio!C374,'2.Base de Clientes'!$E$5:$E$1004,Apoio!D374)+(ROW()/1000000),0)</f>
        <v>0</v>
      </c>
      <c r="H374" s="139">
        <f>IFERROR(COUNTIFS('2.Base de Clientes'!$C$5:$C$1004,Apoio!B374,'2.Base de Clientes'!$D$5:$D$1004,Apoio!C374,'2.Base de Clientes'!$E$5:$E$1004,Apoio!D374),0)</f>
        <v>0</v>
      </c>
      <c r="I374" s="156">
        <f t="shared" si="19"/>
        <v>0</v>
      </c>
      <c r="J374" s="157">
        <f>IFERROR(AVERAGEIFS('2.Base de Clientes'!$F$5:$F$1004,'2.Base de Clientes'!$C$5:$C$1004,Apoio!B374,'2.Base de Clientes'!$D$5:$D$1004,Apoio!C374,'2.Base de Clientes'!$E$5:$E$1004,Apoio!D374)+(ROW()/1000000),0)</f>
        <v>0</v>
      </c>
      <c r="K374" s="21"/>
      <c r="L374" s="21"/>
      <c r="M374" s="21"/>
    </row>
    <row r="375" ht="12.75" customHeight="1">
      <c r="B375" s="136" t="str">
        <f>'1.Clusters'!$B$9</f>
        <v/>
      </c>
      <c r="C375" s="136" t="str">
        <f>'1.Clusters'!$E$8</f>
        <v/>
      </c>
      <c r="D375" s="136" t="str">
        <f>'1.Clusters'!$H$7</f>
        <v/>
      </c>
      <c r="E375" s="136" t="str">
        <f t="shared" si="17"/>
        <v>, , </v>
      </c>
      <c r="F375" s="136" t="str">
        <f t="shared" si="18"/>
        <v/>
      </c>
      <c r="G375" s="139">
        <f>IFERROR(AVERAGEIFS('2.Base de Clientes'!$Q$5:$Q$1004,'2.Base de Clientes'!$C$5:$C$1004,Apoio!B375,'2.Base de Clientes'!$D$5:$D$1004,Apoio!C375,'2.Base de Clientes'!$E$5:$E$1004,Apoio!D375)+(ROW()/1000000),0)</f>
        <v>0</v>
      </c>
      <c r="H375" s="139">
        <f>IFERROR(COUNTIFS('2.Base de Clientes'!$C$5:$C$1004,Apoio!B375,'2.Base de Clientes'!$D$5:$D$1004,Apoio!C375,'2.Base de Clientes'!$E$5:$E$1004,Apoio!D375),0)</f>
        <v>0</v>
      </c>
      <c r="I375" s="156">
        <f t="shared" si="19"/>
        <v>0</v>
      </c>
      <c r="J375" s="157">
        <f>IFERROR(AVERAGEIFS('2.Base de Clientes'!$F$5:$F$1004,'2.Base de Clientes'!$C$5:$C$1004,Apoio!B375,'2.Base de Clientes'!$D$5:$D$1004,Apoio!C375,'2.Base de Clientes'!$E$5:$E$1004,Apoio!D375)+(ROW()/1000000),0)</f>
        <v>0</v>
      </c>
      <c r="K375" s="21"/>
      <c r="L375" s="21"/>
      <c r="M375" s="21"/>
    </row>
    <row r="376" ht="12.75" customHeight="1">
      <c r="B376" s="136" t="str">
        <f>'1.Clusters'!$B$9</f>
        <v/>
      </c>
      <c r="C376" s="136" t="str">
        <f>'1.Clusters'!$E$8</f>
        <v/>
      </c>
      <c r="D376" s="136" t="str">
        <f>'1.Clusters'!$H$8</f>
        <v/>
      </c>
      <c r="E376" s="136" t="str">
        <f t="shared" si="17"/>
        <v>, , </v>
      </c>
      <c r="F376" s="136" t="str">
        <f t="shared" si="18"/>
        <v/>
      </c>
      <c r="G376" s="139">
        <f>IFERROR(AVERAGEIFS('2.Base de Clientes'!$Q$5:$Q$1004,'2.Base de Clientes'!$C$5:$C$1004,Apoio!B376,'2.Base de Clientes'!$D$5:$D$1004,Apoio!C376,'2.Base de Clientes'!$E$5:$E$1004,Apoio!D376)+(ROW()/1000000),0)</f>
        <v>0</v>
      </c>
      <c r="H376" s="139">
        <f>IFERROR(COUNTIFS('2.Base de Clientes'!$C$5:$C$1004,Apoio!B376,'2.Base de Clientes'!$D$5:$D$1004,Apoio!C376,'2.Base de Clientes'!$E$5:$E$1004,Apoio!D376),0)</f>
        <v>0</v>
      </c>
      <c r="I376" s="156">
        <f t="shared" si="19"/>
        <v>0</v>
      </c>
      <c r="J376" s="157">
        <f>IFERROR(AVERAGEIFS('2.Base de Clientes'!$F$5:$F$1004,'2.Base de Clientes'!$C$5:$C$1004,Apoio!B376,'2.Base de Clientes'!$D$5:$D$1004,Apoio!C376,'2.Base de Clientes'!$E$5:$E$1004,Apoio!D376)+(ROW()/1000000),0)</f>
        <v>0</v>
      </c>
      <c r="K376" s="21"/>
      <c r="L376" s="21"/>
      <c r="M376" s="21"/>
    </row>
    <row r="377" ht="12.75" customHeight="1">
      <c r="B377" s="136" t="str">
        <f>'1.Clusters'!$B$9</f>
        <v/>
      </c>
      <c r="C377" s="136" t="str">
        <f>'1.Clusters'!$E$8</f>
        <v/>
      </c>
      <c r="D377" s="136" t="str">
        <f>'1.Clusters'!$H$9</f>
        <v/>
      </c>
      <c r="E377" s="136" t="str">
        <f t="shared" si="17"/>
        <v>, , </v>
      </c>
      <c r="F377" s="136" t="str">
        <f t="shared" si="18"/>
        <v/>
      </c>
      <c r="G377" s="139">
        <f>IFERROR(AVERAGEIFS('2.Base de Clientes'!$Q$5:$Q$1004,'2.Base de Clientes'!$C$5:$C$1004,Apoio!B377,'2.Base de Clientes'!$D$5:$D$1004,Apoio!C377,'2.Base de Clientes'!$E$5:$E$1004,Apoio!D377)+(ROW()/1000000),0)</f>
        <v>0</v>
      </c>
      <c r="H377" s="139">
        <f>IFERROR(COUNTIFS('2.Base de Clientes'!$C$5:$C$1004,Apoio!B377,'2.Base de Clientes'!$D$5:$D$1004,Apoio!C377,'2.Base de Clientes'!$E$5:$E$1004,Apoio!D377),0)</f>
        <v>0</v>
      </c>
      <c r="I377" s="156">
        <f t="shared" si="19"/>
        <v>0</v>
      </c>
      <c r="J377" s="157">
        <f>IFERROR(AVERAGEIFS('2.Base de Clientes'!$F$5:$F$1004,'2.Base de Clientes'!$C$5:$C$1004,Apoio!B377,'2.Base de Clientes'!$D$5:$D$1004,Apoio!C377,'2.Base de Clientes'!$E$5:$E$1004,Apoio!D377)+(ROW()/1000000),0)</f>
        <v>0</v>
      </c>
      <c r="K377" s="21"/>
      <c r="L377" s="21"/>
      <c r="M377" s="21"/>
    </row>
    <row r="378" ht="12.75" customHeight="1">
      <c r="B378" s="136" t="str">
        <f>'1.Clusters'!$B$9</f>
        <v/>
      </c>
      <c r="C378" s="136" t="str">
        <f>'1.Clusters'!$E$8</f>
        <v/>
      </c>
      <c r="D378" s="136" t="str">
        <f>'1.Clusters'!$H$10</f>
        <v/>
      </c>
      <c r="E378" s="136" t="str">
        <f t="shared" si="17"/>
        <v>, , </v>
      </c>
      <c r="F378" s="136" t="str">
        <f t="shared" si="18"/>
        <v/>
      </c>
      <c r="G378" s="139">
        <f>IFERROR(AVERAGEIFS('2.Base de Clientes'!$Q$5:$Q$1004,'2.Base de Clientes'!$C$5:$C$1004,Apoio!B378,'2.Base de Clientes'!$D$5:$D$1004,Apoio!C378,'2.Base de Clientes'!$E$5:$E$1004,Apoio!D378)+(ROW()/1000000),0)</f>
        <v>0</v>
      </c>
      <c r="H378" s="139">
        <f>IFERROR(COUNTIFS('2.Base de Clientes'!$C$5:$C$1004,Apoio!B378,'2.Base de Clientes'!$D$5:$D$1004,Apoio!C378,'2.Base de Clientes'!$E$5:$E$1004,Apoio!D378),0)</f>
        <v>0</v>
      </c>
      <c r="I378" s="156">
        <f t="shared" si="19"/>
        <v>0</v>
      </c>
      <c r="J378" s="157">
        <f>IFERROR(AVERAGEIFS('2.Base de Clientes'!$F$5:$F$1004,'2.Base de Clientes'!$C$5:$C$1004,Apoio!B378,'2.Base de Clientes'!$D$5:$D$1004,Apoio!C378,'2.Base de Clientes'!$E$5:$E$1004,Apoio!D378)+(ROW()/1000000),0)</f>
        <v>0</v>
      </c>
      <c r="K378" s="21"/>
      <c r="L378" s="21"/>
      <c r="M378" s="21"/>
    </row>
    <row r="379" ht="12.75" customHeight="1">
      <c r="B379" s="136" t="str">
        <f>'1.Clusters'!$B$9</f>
        <v/>
      </c>
      <c r="C379" s="136" t="str">
        <f>'1.Clusters'!$E$8</f>
        <v/>
      </c>
      <c r="D379" s="136" t="str">
        <f>'1.Clusters'!$H$11</f>
        <v/>
      </c>
      <c r="E379" s="136" t="str">
        <f t="shared" si="17"/>
        <v>, , </v>
      </c>
      <c r="F379" s="136" t="str">
        <f t="shared" si="18"/>
        <v/>
      </c>
      <c r="G379" s="139">
        <f>IFERROR(AVERAGEIFS('2.Base de Clientes'!$Q$5:$Q$1004,'2.Base de Clientes'!$C$5:$C$1004,Apoio!B379,'2.Base de Clientes'!$D$5:$D$1004,Apoio!C379,'2.Base de Clientes'!$E$5:$E$1004,Apoio!D379)+(ROW()/1000000),0)</f>
        <v>0</v>
      </c>
      <c r="H379" s="139">
        <f>IFERROR(COUNTIFS('2.Base de Clientes'!$C$5:$C$1004,Apoio!B379,'2.Base de Clientes'!$D$5:$D$1004,Apoio!C379,'2.Base de Clientes'!$E$5:$E$1004,Apoio!D379),0)</f>
        <v>0</v>
      </c>
      <c r="I379" s="156">
        <f t="shared" si="19"/>
        <v>0</v>
      </c>
      <c r="J379" s="157">
        <f>IFERROR(AVERAGEIFS('2.Base de Clientes'!$F$5:$F$1004,'2.Base de Clientes'!$C$5:$C$1004,Apoio!B379,'2.Base de Clientes'!$D$5:$D$1004,Apoio!C379,'2.Base de Clientes'!$E$5:$E$1004,Apoio!D379)+(ROW()/1000000),0)</f>
        <v>0</v>
      </c>
      <c r="K379" s="21"/>
      <c r="L379" s="21"/>
      <c r="M379" s="21"/>
    </row>
    <row r="380" ht="12.75" customHeight="1">
      <c r="B380" s="136" t="str">
        <f>'1.Clusters'!$B$9</f>
        <v/>
      </c>
      <c r="C380" s="136" t="str">
        <f>'1.Clusters'!$E$8</f>
        <v/>
      </c>
      <c r="D380" s="136" t="str">
        <f>'1.Clusters'!$H$12</f>
        <v/>
      </c>
      <c r="E380" s="136" t="str">
        <f t="shared" si="17"/>
        <v>, , </v>
      </c>
      <c r="F380" s="136" t="str">
        <f t="shared" si="18"/>
        <v/>
      </c>
      <c r="G380" s="139">
        <f>IFERROR(AVERAGEIFS('2.Base de Clientes'!$Q$5:$Q$1004,'2.Base de Clientes'!$C$5:$C$1004,Apoio!B380,'2.Base de Clientes'!$D$5:$D$1004,Apoio!C380,'2.Base de Clientes'!$E$5:$E$1004,Apoio!D380)+(ROW()/1000000),0)</f>
        <v>0</v>
      </c>
      <c r="H380" s="139">
        <f>IFERROR(COUNTIFS('2.Base de Clientes'!$C$5:$C$1004,Apoio!B380,'2.Base de Clientes'!$D$5:$D$1004,Apoio!C380,'2.Base de Clientes'!$E$5:$E$1004,Apoio!D380),0)</f>
        <v>0</v>
      </c>
      <c r="I380" s="156">
        <f t="shared" si="19"/>
        <v>0</v>
      </c>
      <c r="J380" s="157">
        <f>IFERROR(AVERAGEIFS('2.Base de Clientes'!$F$5:$F$1004,'2.Base de Clientes'!$C$5:$C$1004,Apoio!B380,'2.Base de Clientes'!$D$5:$D$1004,Apoio!C380,'2.Base de Clientes'!$E$5:$E$1004,Apoio!D380)+(ROW()/1000000),0)</f>
        <v>0</v>
      </c>
      <c r="K380" s="21"/>
      <c r="L380" s="21"/>
      <c r="M380" s="21"/>
    </row>
    <row r="381" ht="12.75" customHeight="1">
      <c r="B381" s="136" t="str">
        <f>'1.Clusters'!$B$9</f>
        <v/>
      </c>
      <c r="C381" s="136" t="str">
        <f>'1.Clusters'!$E$8</f>
        <v/>
      </c>
      <c r="D381" s="136" t="str">
        <f>'1.Clusters'!$H$13</f>
        <v/>
      </c>
      <c r="E381" s="136" t="str">
        <f t="shared" si="17"/>
        <v>, , </v>
      </c>
      <c r="F381" s="136" t="str">
        <f t="shared" si="18"/>
        <v/>
      </c>
      <c r="G381" s="139">
        <f>IFERROR(AVERAGEIFS('2.Base de Clientes'!$Q$5:$Q$1004,'2.Base de Clientes'!$C$5:$C$1004,Apoio!B381,'2.Base de Clientes'!$D$5:$D$1004,Apoio!C381,'2.Base de Clientes'!$E$5:$E$1004,Apoio!D381)+(ROW()/1000000),0)</f>
        <v>0</v>
      </c>
      <c r="H381" s="139">
        <f>IFERROR(COUNTIFS('2.Base de Clientes'!$C$5:$C$1004,Apoio!B381,'2.Base de Clientes'!$D$5:$D$1004,Apoio!C381,'2.Base de Clientes'!$E$5:$E$1004,Apoio!D381),0)</f>
        <v>0</v>
      </c>
      <c r="I381" s="156">
        <f t="shared" si="19"/>
        <v>0</v>
      </c>
      <c r="J381" s="157">
        <f>IFERROR(AVERAGEIFS('2.Base de Clientes'!$F$5:$F$1004,'2.Base de Clientes'!$C$5:$C$1004,Apoio!B381,'2.Base de Clientes'!$D$5:$D$1004,Apoio!C381,'2.Base de Clientes'!$E$5:$E$1004,Apoio!D381)+(ROW()/1000000),0)</f>
        <v>0</v>
      </c>
      <c r="K381" s="21"/>
      <c r="L381" s="21"/>
      <c r="M381" s="21"/>
    </row>
    <row r="382" ht="12.75" customHeight="1">
      <c r="B382" s="136" t="str">
        <f>'1.Clusters'!$B$9</f>
        <v/>
      </c>
      <c r="C382" s="136" t="str">
        <f>'1.Clusters'!$E$8</f>
        <v/>
      </c>
      <c r="D382" s="136" t="str">
        <f>'1.Clusters'!$H$14</f>
        <v/>
      </c>
      <c r="E382" s="136" t="str">
        <f t="shared" si="17"/>
        <v>, , </v>
      </c>
      <c r="F382" s="136" t="str">
        <f t="shared" si="18"/>
        <v/>
      </c>
      <c r="G382" s="139">
        <f>IFERROR(AVERAGEIFS('2.Base de Clientes'!$Q$5:$Q$1004,'2.Base de Clientes'!$C$5:$C$1004,Apoio!B382,'2.Base de Clientes'!$D$5:$D$1004,Apoio!C382,'2.Base de Clientes'!$E$5:$E$1004,Apoio!D382)+(ROW()/1000000),0)</f>
        <v>0</v>
      </c>
      <c r="H382" s="139">
        <f>IFERROR(COUNTIFS('2.Base de Clientes'!$C$5:$C$1004,Apoio!B382,'2.Base de Clientes'!$D$5:$D$1004,Apoio!C382,'2.Base de Clientes'!$E$5:$E$1004,Apoio!D382),0)</f>
        <v>0</v>
      </c>
      <c r="I382" s="156">
        <f t="shared" si="19"/>
        <v>0</v>
      </c>
      <c r="J382" s="157">
        <f>IFERROR(AVERAGEIFS('2.Base de Clientes'!$F$5:$F$1004,'2.Base de Clientes'!$C$5:$C$1004,Apoio!B382,'2.Base de Clientes'!$D$5:$D$1004,Apoio!C382,'2.Base de Clientes'!$E$5:$E$1004,Apoio!D382)+(ROW()/1000000),0)</f>
        <v>0</v>
      </c>
      <c r="K382" s="21"/>
      <c r="L382" s="21"/>
      <c r="M382" s="21"/>
    </row>
    <row r="383" ht="12.75" customHeight="1">
      <c r="B383" s="136" t="str">
        <f>'1.Clusters'!$B$9</f>
        <v/>
      </c>
      <c r="C383" s="136" t="str">
        <f>'1.Clusters'!$E$8</f>
        <v/>
      </c>
      <c r="D383" s="136" t="str">
        <f>'1.Clusters'!$H$15</f>
        <v/>
      </c>
      <c r="E383" s="136" t="str">
        <f t="shared" si="17"/>
        <v>, , </v>
      </c>
      <c r="F383" s="136" t="str">
        <f t="shared" si="18"/>
        <v/>
      </c>
      <c r="G383" s="139">
        <f>IFERROR(AVERAGEIFS('2.Base de Clientes'!$Q$5:$Q$1004,'2.Base de Clientes'!$C$5:$C$1004,Apoio!B383,'2.Base de Clientes'!$D$5:$D$1004,Apoio!C383,'2.Base de Clientes'!$E$5:$E$1004,Apoio!D383)+(ROW()/1000000),0)</f>
        <v>0</v>
      </c>
      <c r="H383" s="139">
        <f>IFERROR(COUNTIFS('2.Base de Clientes'!$C$5:$C$1004,Apoio!B383,'2.Base de Clientes'!$D$5:$D$1004,Apoio!C383,'2.Base de Clientes'!$E$5:$E$1004,Apoio!D383),0)</f>
        <v>0</v>
      </c>
      <c r="I383" s="156">
        <f t="shared" si="19"/>
        <v>0</v>
      </c>
      <c r="J383" s="157">
        <f>IFERROR(AVERAGEIFS('2.Base de Clientes'!$F$5:$F$1004,'2.Base de Clientes'!$C$5:$C$1004,Apoio!B383,'2.Base de Clientes'!$D$5:$D$1004,Apoio!C383,'2.Base de Clientes'!$E$5:$E$1004,Apoio!D383)+(ROW()/1000000),0)</f>
        <v>0</v>
      </c>
      <c r="K383" s="21"/>
      <c r="L383" s="21"/>
      <c r="M383" s="21"/>
    </row>
    <row r="384" ht="12.75" customHeight="1">
      <c r="B384" s="136" t="str">
        <f>'1.Clusters'!$B$9</f>
        <v/>
      </c>
      <c r="C384" s="136" t="str">
        <f>'1.Clusters'!$E$9</f>
        <v/>
      </c>
      <c r="D384" s="136" t="str">
        <f>'1.Clusters'!$H$6</f>
        <v/>
      </c>
      <c r="E384" s="136" t="str">
        <f t="shared" si="17"/>
        <v>, , </v>
      </c>
      <c r="F384" s="136" t="str">
        <f t="shared" si="18"/>
        <v/>
      </c>
      <c r="G384" s="139">
        <f>IFERROR(AVERAGEIFS('2.Base de Clientes'!$Q$5:$Q$1004,'2.Base de Clientes'!$C$5:$C$1004,Apoio!B384,'2.Base de Clientes'!$D$5:$D$1004,Apoio!C384,'2.Base de Clientes'!$E$5:$E$1004,Apoio!D384)+(ROW()/1000000),0)</f>
        <v>0</v>
      </c>
      <c r="H384" s="139">
        <f>IFERROR(COUNTIFS('2.Base de Clientes'!$C$5:$C$1004,Apoio!B384,'2.Base de Clientes'!$D$5:$D$1004,Apoio!C384,'2.Base de Clientes'!$E$5:$E$1004,Apoio!D384),0)</f>
        <v>0</v>
      </c>
      <c r="I384" s="156">
        <f t="shared" si="19"/>
        <v>0</v>
      </c>
      <c r="J384" s="157">
        <f>IFERROR(AVERAGEIFS('2.Base de Clientes'!$F$5:$F$1004,'2.Base de Clientes'!$C$5:$C$1004,Apoio!B384,'2.Base de Clientes'!$D$5:$D$1004,Apoio!C384,'2.Base de Clientes'!$E$5:$E$1004,Apoio!D384)+(ROW()/1000000),0)</f>
        <v>0</v>
      </c>
      <c r="K384" s="21"/>
      <c r="L384" s="21"/>
      <c r="M384" s="21"/>
    </row>
    <row r="385" ht="12.75" customHeight="1">
      <c r="B385" s="136" t="str">
        <f>'1.Clusters'!$B$9</f>
        <v/>
      </c>
      <c r="C385" s="136" t="str">
        <f>'1.Clusters'!$E$9</f>
        <v/>
      </c>
      <c r="D385" s="136" t="str">
        <f>'1.Clusters'!$H$7</f>
        <v/>
      </c>
      <c r="E385" s="136" t="str">
        <f t="shared" si="17"/>
        <v>, , </v>
      </c>
      <c r="F385" s="136" t="str">
        <f t="shared" si="18"/>
        <v/>
      </c>
      <c r="G385" s="139">
        <f>IFERROR(AVERAGEIFS('2.Base de Clientes'!$Q$5:$Q$1004,'2.Base de Clientes'!$C$5:$C$1004,Apoio!B385,'2.Base de Clientes'!$D$5:$D$1004,Apoio!C385,'2.Base de Clientes'!$E$5:$E$1004,Apoio!D385)+(ROW()/1000000),0)</f>
        <v>0</v>
      </c>
      <c r="H385" s="139">
        <f>IFERROR(COUNTIFS('2.Base de Clientes'!$C$5:$C$1004,Apoio!B385,'2.Base de Clientes'!$D$5:$D$1004,Apoio!C385,'2.Base de Clientes'!$E$5:$E$1004,Apoio!D385),0)</f>
        <v>0</v>
      </c>
      <c r="I385" s="156">
        <f t="shared" si="19"/>
        <v>0</v>
      </c>
      <c r="J385" s="157">
        <f>IFERROR(AVERAGEIFS('2.Base de Clientes'!$F$5:$F$1004,'2.Base de Clientes'!$C$5:$C$1004,Apoio!B385,'2.Base de Clientes'!$D$5:$D$1004,Apoio!C385,'2.Base de Clientes'!$E$5:$E$1004,Apoio!D385)+(ROW()/1000000),0)</f>
        <v>0</v>
      </c>
      <c r="K385" s="21"/>
      <c r="L385" s="21"/>
      <c r="M385" s="21"/>
    </row>
    <row r="386" ht="12.75" customHeight="1">
      <c r="B386" s="136" t="str">
        <f>'1.Clusters'!$B$9</f>
        <v/>
      </c>
      <c r="C386" s="136" t="str">
        <f>'1.Clusters'!$E$9</f>
        <v/>
      </c>
      <c r="D386" s="136" t="str">
        <f>'1.Clusters'!$H$8</f>
        <v/>
      </c>
      <c r="E386" s="136" t="str">
        <f t="shared" si="17"/>
        <v>, , </v>
      </c>
      <c r="F386" s="136" t="str">
        <f t="shared" si="18"/>
        <v/>
      </c>
      <c r="G386" s="139">
        <f>IFERROR(AVERAGEIFS('2.Base de Clientes'!$Q$5:$Q$1004,'2.Base de Clientes'!$C$5:$C$1004,Apoio!B386,'2.Base de Clientes'!$D$5:$D$1004,Apoio!C386,'2.Base de Clientes'!$E$5:$E$1004,Apoio!D386)+(ROW()/1000000),0)</f>
        <v>0</v>
      </c>
      <c r="H386" s="139">
        <f>IFERROR(COUNTIFS('2.Base de Clientes'!$C$5:$C$1004,Apoio!B386,'2.Base de Clientes'!$D$5:$D$1004,Apoio!C386,'2.Base de Clientes'!$E$5:$E$1004,Apoio!D386),0)</f>
        <v>0</v>
      </c>
      <c r="I386" s="156">
        <f t="shared" si="19"/>
        <v>0</v>
      </c>
      <c r="J386" s="157">
        <f>IFERROR(AVERAGEIFS('2.Base de Clientes'!$F$5:$F$1004,'2.Base de Clientes'!$C$5:$C$1004,Apoio!B386,'2.Base de Clientes'!$D$5:$D$1004,Apoio!C386,'2.Base de Clientes'!$E$5:$E$1004,Apoio!D386)+(ROW()/1000000),0)</f>
        <v>0</v>
      </c>
      <c r="K386" s="21"/>
      <c r="L386" s="21"/>
      <c r="M386" s="21"/>
    </row>
    <row r="387" ht="12.75" customHeight="1">
      <c r="B387" s="136" t="str">
        <f>'1.Clusters'!$B$9</f>
        <v/>
      </c>
      <c r="C387" s="136" t="str">
        <f>'1.Clusters'!$E$9</f>
        <v/>
      </c>
      <c r="D387" s="136" t="str">
        <f>'1.Clusters'!$H$9</f>
        <v/>
      </c>
      <c r="E387" s="136" t="str">
        <f t="shared" si="17"/>
        <v>, , </v>
      </c>
      <c r="F387" s="136" t="str">
        <f t="shared" si="18"/>
        <v/>
      </c>
      <c r="G387" s="139">
        <f>IFERROR(AVERAGEIFS('2.Base de Clientes'!$Q$5:$Q$1004,'2.Base de Clientes'!$C$5:$C$1004,Apoio!B387,'2.Base de Clientes'!$D$5:$D$1004,Apoio!C387,'2.Base de Clientes'!$E$5:$E$1004,Apoio!D387)+(ROW()/1000000),0)</f>
        <v>0</v>
      </c>
      <c r="H387" s="139">
        <f>IFERROR(COUNTIFS('2.Base de Clientes'!$C$5:$C$1004,Apoio!B387,'2.Base de Clientes'!$D$5:$D$1004,Apoio!C387,'2.Base de Clientes'!$E$5:$E$1004,Apoio!D387),0)</f>
        <v>0</v>
      </c>
      <c r="I387" s="156">
        <f t="shared" si="19"/>
        <v>0</v>
      </c>
      <c r="J387" s="157">
        <f>IFERROR(AVERAGEIFS('2.Base de Clientes'!$F$5:$F$1004,'2.Base de Clientes'!$C$5:$C$1004,Apoio!B387,'2.Base de Clientes'!$D$5:$D$1004,Apoio!C387,'2.Base de Clientes'!$E$5:$E$1004,Apoio!D387)+(ROW()/1000000),0)</f>
        <v>0</v>
      </c>
      <c r="K387" s="21"/>
      <c r="L387" s="21"/>
      <c r="M387" s="21"/>
    </row>
    <row r="388" ht="12.75" customHeight="1">
      <c r="B388" s="136" t="str">
        <f>'1.Clusters'!$B$9</f>
        <v/>
      </c>
      <c r="C388" s="136" t="str">
        <f>'1.Clusters'!$E$9</f>
        <v/>
      </c>
      <c r="D388" s="136" t="str">
        <f>'1.Clusters'!$H$10</f>
        <v/>
      </c>
      <c r="E388" s="136" t="str">
        <f t="shared" si="17"/>
        <v>, , </v>
      </c>
      <c r="F388" s="136" t="str">
        <f t="shared" si="18"/>
        <v/>
      </c>
      <c r="G388" s="139">
        <f>IFERROR(AVERAGEIFS('2.Base de Clientes'!$Q$5:$Q$1004,'2.Base de Clientes'!$C$5:$C$1004,Apoio!B388,'2.Base de Clientes'!$D$5:$D$1004,Apoio!C388,'2.Base de Clientes'!$E$5:$E$1004,Apoio!D388)+(ROW()/1000000),0)</f>
        <v>0</v>
      </c>
      <c r="H388" s="139">
        <f>IFERROR(COUNTIFS('2.Base de Clientes'!$C$5:$C$1004,Apoio!B388,'2.Base de Clientes'!$D$5:$D$1004,Apoio!C388,'2.Base de Clientes'!$E$5:$E$1004,Apoio!D388),0)</f>
        <v>0</v>
      </c>
      <c r="I388" s="156">
        <f t="shared" si="19"/>
        <v>0</v>
      </c>
      <c r="J388" s="157">
        <f>IFERROR(AVERAGEIFS('2.Base de Clientes'!$F$5:$F$1004,'2.Base de Clientes'!$C$5:$C$1004,Apoio!B388,'2.Base de Clientes'!$D$5:$D$1004,Apoio!C388,'2.Base de Clientes'!$E$5:$E$1004,Apoio!D388)+(ROW()/1000000),0)</f>
        <v>0</v>
      </c>
      <c r="K388" s="21"/>
      <c r="L388" s="21"/>
      <c r="M388" s="21"/>
    </row>
    <row r="389" ht="12.75" customHeight="1">
      <c r="B389" s="136" t="str">
        <f>'1.Clusters'!$B$9</f>
        <v/>
      </c>
      <c r="C389" s="136" t="str">
        <f>'1.Clusters'!$E$9</f>
        <v/>
      </c>
      <c r="D389" s="136" t="str">
        <f>'1.Clusters'!$H$11</f>
        <v/>
      </c>
      <c r="E389" s="136" t="str">
        <f t="shared" si="17"/>
        <v>, , </v>
      </c>
      <c r="F389" s="136" t="str">
        <f t="shared" si="18"/>
        <v/>
      </c>
      <c r="G389" s="139">
        <f>IFERROR(AVERAGEIFS('2.Base de Clientes'!$Q$5:$Q$1004,'2.Base de Clientes'!$C$5:$C$1004,Apoio!B389,'2.Base de Clientes'!$D$5:$D$1004,Apoio!C389,'2.Base de Clientes'!$E$5:$E$1004,Apoio!D389)+(ROW()/1000000),0)</f>
        <v>0</v>
      </c>
      <c r="H389" s="139">
        <f>IFERROR(COUNTIFS('2.Base de Clientes'!$C$5:$C$1004,Apoio!B389,'2.Base de Clientes'!$D$5:$D$1004,Apoio!C389,'2.Base de Clientes'!$E$5:$E$1004,Apoio!D389),0)</f>
        <v>0</v>
      </c>
      <c r="I389" s="156">
        <f t="shared" si="19"/>
        <v>0</v>
      </c>
      <c r="J389" s="157">
        <f>IFERROR(AVERAGEIFS('2.Base de Clientes'!$F$5:$F$1004,'2.Base de Clientes'!$C$5:$C$1004,Apoio!B389,'2.Base de Clientes'!$D$5:$D$1004,Apoio!C389,'2.Base de Clientes'!$E$5:$E$1004,Apoio!D389)+(ROW()/1000000),0)</f>
        <v>0</v>
      </c>
      <c r="K389" s="21"/>
      <c r="L389" s="21"/>
      <c r="M389" s="21"/>
    </row>
    <row r="390" ht="12.75" customHeight="1">
      <c r="B390" s="136" t="str">
        <f>'1.Clusters'!$B$9</f>
        <v/>
      </c>
      <c r="C390" s="136" t="str">
        <f>'1.Clusters'!$E$9</f>
        <v/>
      </c>
      <c r="D390" s="136" t="str">
        <f>'1.Clusters'!$H$12</f>
        <v/>
      </c>
      <c r="E390" s="136" t="str">
        <f t="shared" si="17"/>
        <v>, , </v>
      </c>
      <c r="F390" s="136" t="str">
        <f t="shared" si="18"/>
        <v/>
      </c>
      <c r="G390" s="139">
        <f>IFERROR(AVERAGEIFS('2.Base de Clientes'!$Q$5:$Q$1004,'2.Base de Clientes'!$C$5:$C$1004,Apoio!B390,'2.Base de Clientes'!$D$5:$D$1004,Apoio!C390,'2.Base de Clientes'!$E$5:$E$1004,Apoio!D390)+(ROW()/1000000),0)</f>
        <v>0</v>
      </c>
      <c r="H390" s="139">
        <f>IFERROR(COUNTIFS('2.Base de Clientes'!$C$5:$C$1004,Apoio!B390,'2.Base de Clientes'!$D$5:$D$1004,Apoio!C390,'2.Base de Clientes'!$E$5:$E$1004,Apoio!D390),0)</f>
        <v>0</v>
      </c>
      <c r="I390" s="156">
        <f t="shared" si="19"/>
        <v>0</v>
      </c>
      <c r="J390" s="157">
        <f>IFERROR(AVERAGEIFS('2.Base de Clientes'!$F$5:$F$1004,'2.Base de Clientes'!$C$5:$C$1004,Apoio!B390,'2.Base de Clientes'!$D$5:$D$1004,Apoio!C390,'2.Base de Clientes'!$E$5:$E$1004,Apoio!D390)+(ROW()/1000000),0)</f>
        <v>0</v>
      </c>
      <c r="K390" s="21"/>
      <c r="L390" s="21"/>
      <c r="M390" s="21"/>
    </row>
    <row r="391" ht="12.75" customHeight="1">
      <c r="B391" s="136" t="str">
        <f>'1.Clusters'!$B$9</f>
        <v/>
      </c>
      <c r="C391" s="136" t="str">
        <f>'1.Clusters'!$E$9</f>
        <v/>
      </c>
      <c r="D391" s="136" t="str">
        <f>'1.Clusters'!$H$13</f>
        <v/>
      </c>
      <c r="E391" s="136" t="str">
        <f t="shared" si="17"/>
        <v>, , </v>
      </c>
      <c r="F391" s="136" t="str">
        <f t="shared" si="18"/>
        <v/>
      </c>
      <c r="G391" s="139">
        <f>IFERROR(AVERAGEIFS('2.Base de Clientes'!$Q$5:$Q$1004,'2.Base de Clientes'!$C$5:$C$1004,Apoio!B391,'2.Base de Clientes'!$D$5:$D$1004,Apoio!C391,'2.Base de Clientes'!$E$5:$E$1004,Apoio!D391)+(ROW()/1000000),0)</f>
        <v>0</v>
      </c>
      <c r="H391" s="139">
        <f>IFERROR(COUNTIFS('2.Base de Clientes'!$C$5:$C$1004,Apoio!B391,'2.Base de Clientes'!$D$5:$D$1004,Apoio!C391,'2.Base de Clientes'!$E$5:$E$1004,Apoio!D391),0)</f>
        <v>0</v>
      </c>
      <c r="I391" s="156">
        <f t="shared" si="19"/>
        <v>0</v>
      </c>
      <c r="J391" s="157">
        <f>IFERROR(AVERAGEIFS('2.Base de Clientes'!$F$5:$F$1004,'2.Base de Clientes'!$C$5:$C$1004,Apoio!B391,'2.Base de Clientes'!$D$5:$D$1004,Apoio!C391,'2.Base de Clientes'!$E$5:$E$1004,Apoio!D391)+(ROW()/1000000),0)</f>
        <v>0</v>
      </c>
      <c r="K391" s="21"/>
      <c r="L391" s="21"/>
      <c r="M391" s="21"/>
    </row>
    <row r="392" ht="12.75" customHeight="1">
      <c r="B392" s="136" t="str">
        <f>'1.Clusters'!$B$9</f>
        <v/>
      </c>
      <c r="C392" s="136" t="str">
        <f>'1.Clusters'!$E$9</f>
        <v/>
      </c>
      <c r="D392" s="136" t="str">
        <f>'1.Clusters'!$H$14</f>
        <v/>
      </c>
      <c r="E392" s="136" t="str">
        <f t="shared" si="17"/>
        <v>, , </v>
      </c>
      <c r="F392" s="136" t="str">
        <f t="shared" si="18"/>
        <v/>
      </c>
      <c r="G392" s="139">
        <f>IFERROR(AVERAGEIFS('2.Base de Clientes'!$Q$5:$Q$1004,'2.Base de Clientes'!$C$5:$C$1004,Apoio!B392,'2.Base de Clientes'!$D$5:$D$1004,Apoio!C392,'2.Base de Clientes'!$E$5:$E$1004,Apoio!D392)+(ROW()/1000000),0)</f>
        <v>0</v>
      </c>
      <c r="H392" s="139">
        <f>IFERROR(COUNTIFS('2.Base de Clientes'!$C$5:$C$1004,Apoio!B392,'2.Base de Clientes'!$D$5:$D$1004,Apoio!C392,'2.Base de Clientes'!$E$5:$E$1004,Apoio!D392),0)</f>
        <v>0</v>
      </c>
      <c r="I392" s="156">
        <f t="shared" si="19"/>
        <v>0</v>
      </c>
      <c r="J392" s="157">
        <f>IFERROR(AVERAGEIFS('2.Base de Clientes'!$F$5:$F$1004,'2.Base de Clientes'!$C$5:$C$1004,Apoio!B392,'2.Base de Clientes'!$D$5:$D$1004,Apoio!C392,'2.Base de Clientes'!$E$5:$E$1004,Apoio!D392)+(ROW()/1000000),0)</f>
        <v>0</v>
      </c>
      <c r="K392" s="21"/>
      <c r="L392" s="21"/>
      <c r="M392" s="21"/>
    </row>
    <row r="393" ht="12.75" customHeight="1">
      <c r="B393" s="136" t="str">
        <f>'1.Clusters'!$B$9</f>
        <v/>
      </c>
      <c r="C393" s="136" t="str">
        <f>'1.Clusters'!$E$9</f>
        <v/>
      </c>
      <c r="D393" s="136" t="str">
        <f>'1.Clusters'!$H$15</f>
        <v/>
      </c>
      <c r="E393" s="136" t="str">
        <f t="shared" si="17"/>
        <v>, , </v>
      </c>
      <c r="F393" s="136" t="str">
        <f t="shared" si="18"/>
        <v/>
      </c>
      <c r="G393" s="139">
        <f>IFERROR(AVERAGEIFS('2.Base de Clientes'!$Q$5:$Q$1004,'2.Base de Clientes'!$C$5:$C$1004,Apoio!B393,'2.Base de Clientes'!$D$5:$D$1004,Apoio!C393,'2.Base de Clientes'!$E$5:$E$1004,Apoio!D393)+(ROW()/1000000),0)</f>
        <v>0</v>
      </c>
      <c r="H393" s="139">
        <f>IFERROR(COUNTIFS('2.Base de Clientes'!$C$5:$C$1004,Apoio!B393,'2.Base de Clientes'!$D$5:$D$1004,Apoio!C393,'2.Base de Clientes'!$E$5:$E$1004,Apoio!D393),0)</f>
        <v>0</v>
      </c>
      <c r="I393" s="156">
        <f t="shared" si="19"/>
        <v>0</v>
      </c>
      <c r="J393" s="157">
        <f>IFERROR(AVERAGEIFS('2.Base de Clientes'!$F$5:$F$1004,'2.Base de Clientes'!$C$5:$C$1004,Apoio!B393,'2.Base de Clientes'!$D$5:$D$1004,Apoio!C393,'2.Base de Clientes'!$E$5:$E$1004,Apoio!D393)+(ROW()/1000000),0)</f>
        <v>0</v>
      </c>
      <c r="K393" s="21"/>
      <c r="L393" s="21"/>
      <c r="M393" s="21"/>
    </row>
    <row r="394" ht="12.75" customHeight="1">
      <c r="B394" s="136" t="str">
        <f>'1.Clusters'!$B$9</f>
        <v/>
      </c>
      <c r="C394" s="136" t="str">
        <f>'1.Clusters'!$E$10</f>
        <v/>
      </c>
      <c r="D394" s="136" t="str">
        <f>'1.Clusters'!$H$6</f>
        <v/>
      </c>
      <c r="E394" s="136" t="str">
        <f t="shared" si="17"/>
        <v>, , </v>
      </c>
      <c r="F394" s="136" t="str">
        <f t="shared" si="18"/>
        <v/>
      </c>
      <c r="G394" s="139">
        <f>IFERROR(AVERAGEIFS('2.Base de Clientes'!$Q$5:$Q$1004,'2.Base de Clientes'!$C$5:$C$1004,Apoio!B394,'2.Base de Clientes'!$D$5:$D$1004,Apoio!C394,'2.Base de Clientes'!$E$5:$E$1004,Apoio!D394)+(ROW()/1000000),0)</f>
        <v>0</v>
      </c>
      <c r="H394" s="139">
        <f>IFERROR(COUNTIFS('2.Base de Clientes'!$C$5:$C$1004,Apoio!B394,'2.Base de Clientes'!$D$5:$D$1004,Apoio!C394,'2.Base de Clientes'!$E$5:$E$1004,Apoio!D394),0)</f>
        <v>0</v>
      </c>
      <c r="I394" s="156">
        <f t="shared" si="19"/>
        <v>0</v>
      </c>
      <c r="J394" s="157">
        <f>IFERROR(AVERAGEIFS('2.Base de Clientes'!$F$5:$F$1004,'2.Base de Clientes'!$C$5:$C$1004,Apoio!B394,'2.Base de Clientes'!$D$5:$D$1004,Apoio!C394,'2.Base de Clientes'!$E$5:$E$1004,Apoio!D394)+(ROW()/1000000),0)</f>
        <v>0</v>
      </c>
      <c r="K394" s="21"/>
      <c r="L394" s="21"/>
      <c r="M394" s="21"/>
    </row>
    <row r="395" ht="12.75" customHeight="1">
      <c r="B395" s="136" t="str">
        <f>'1.Clusters'!$B$9</f>
        <v/>
      </c>
      <c r="C395" s="136" t="str">
        <f>'1.Clusters'!$E$10</f>
        <v/>
      </c>
      <c r="D395" s="136" t="str">
        <f>'1.Clusters'!$H$7</f>
        <v/>
      </c>
      <c r="E395" s="136" t="str">
        <f t="shared" si="17"/>
        <v>, , </v>
      </c>
      <c r="F395" s="136" t="str">
        <f t="shared" si="18"/>
        <v/>
      </c>
      <c r="G395" s="139">
        <f>IFERROR(AVERAGEIFS('2.Base de Clientes'!$Q$5:$Q$1004,'2.Base de Clientes'!$C$5:$C$1004,Apoio!B395,'2.Base de Clientes'!$D$5:$D$1004,Apoio!C395,'2.Base de Clientes'!$E$5:$E$1004,Apoio!D395)+(ROW()/1000000),0)</f>
        <v>0</v>
      </c>
      <c r="H395" s="139">
        <f>IFERROR(COUNTIFS('2.Base de Clientes'!$C$5:$C$1004,Apoio!B395,'2.Base de Clientes'!$D$5:$D$1004,Apoio!C395,'2.Base de Clientes'!$E$5:$E$1004,Apoio!D395),0)</f>
        <v>0</v>
      </c>
      <c r="I395" s="156">
        <f t="shared" si="19"/>
        <v>0</v>
      </c>
      <c r="J395" s="157">
        <f>IFERROR(AVERAGEIFS('2.Base de Clientes'!$F$5:$F$1004,'2.Base de Clientes'!$C$5:$C$1004,Apoio!B395,'2.Base de Clientes'!$D$5:$D$1004,Apoio!C395,'2.Base de Clientes'!$E$5:$E$1004,Apoio!D395)+(ROW()/1000000),0)</f>
        <v>0</v>
      </c>
      <c r="K395" s="21"/>
      <c r="L395" s="21"/>
      <c r="M395" s="21"/>
    </row>
    <row r="396" ht="12.75" customHeight="1">
      <c r="B396" s="136" t="str">
        <f>'1.Clusters'!$B$9</f>
        <v/>
      </c>
      <c r="C396" s="136" t="str">
        <f>'1.Clusters'!$E$10</f>
        <v/>
      </c>
      <c r="D396" s="136" t="str">
        <f>'1.Clusters'!$H$8</f>
        <v/>
      </c>
      <c r="E396" s="136" t="str">
        <f t="shared" si="17"/>
        <v>, , </v>
      </c>
      <c r="F396" s="136" t="str">
        <f t="shared" si="18"/>
        <v/>
      </c>
      <c r="G396" s="139">
        <f>IFERROR(AVERAGEIFS('2.Base de Clientes'!$Q$5:$Q$1004,'2.Base de Clientes'!$C$5:$C$1004,Apoio!B396,'2.Base de Clientes'!$D$5:$D$1004,Apoio!C396,'2.Base de Clientes'!$E$5:$E$1004,Apoio!D396)+(ROW()/1000000),0)</f>
        <v>0</v>
      </c>
      <c r="H396" s="139">
        <f>IFERROR(COUNTIFS('2.Base de Clientes'!$C$5:$C$1004,Apoio!B396,'2.Base de Clientes'!$D$5:$D$1004,Apoio!C396,'2.Base de Clientes'!$E$5:$E$1004,Apoio!D396),0)</f>
        <v>0</v>
      </c>
      <c r="I396" s="156">
        <f t="shared" si="19"/>
        <v>0</v>
      </c>
      <c r="J396" s="157">
        <f>IFERROR(AVERAGEIFS('2.Base de Clientes'!$F$5:$F$1004,'2.Base de Clientes'!$C$5:$C$1004,Apoio!B396,'2.Base de Clientes'!$D$5:$D$1004,Apoio!C396,'2.Base de Clientes'!$E$5:$E$1004,Apoio!D396)+(ROW()/1000000),0)</f>
        <v>0</v>
      </c>
      <c r="K396" s="21"/>
      <c r="L396" s="21"/>
      <c r="M396" s="21"/>
    </row>
    <row r="397" ht="12.75" customHeight="1">
      <c r="B397" s="136" t="str">
        <f>'1.Clusters'!$B$9</f>
        <v/>
      </c>
      <c r="C397" s="136" t="str">
        <f>'1.Clusters'!$E$10</f>
        <v/>
      </c>
      <c r="D397" s="136" t="str">
        <f>'1.Clusters'!$H$9</f>
        <v/>
      </c>
      <c r="E397" s="136" t="str">
        <f t="shared" si="17"/>
        <v>, , </v>
      </c>
      <c r="F397" s="136" t="str">
        <f t="shared" si="18"/>
        <v/>
      </c>
      <c r="G397" s="139">
        <f>IFERROR(AVERAGEIFS('2.Base de Clientes'!$Q$5:$Q$1004,'2.Base de Clientes'!$C$5:$C$1004,Apoio!B397,'2.Base de Clientes'!$D$5:$D$1004,Apoio!C397,'2.Base de Clientes'!$E$5:$E$1004,Apoio!D397)+(ROW()/1000000),0)</f>
        <v>0</v>
      </c>
      <c r="H397" s="139">
        <f>IFERROR(COUNTIFS('2.Base de Clientes'!$C$5:$C$1004,Apoio!B397,'2.Base de Clientes'!$D$5:$D$1004,Apoio!C397,'2.Base de Clientes'!$E$5:$E$1004,Apoio!D397),0)</f>
        <v>0</v>
      </c>
      <c r="I397" s="156">
        <f t="shared" si="19"/>
        <v>0</v>
      </c>
      <c r="J397" s="157">
        <f>IFERROR(AVERAGEIFS('2.Base de Clientes'!$F$5:$F$1004,'2.Base de Clientes'!$C$5:$C$1004,Apoio!B397,'2.Base de Clientes'!$D$5:$D$1004,Apoio!C397,'2.Base de Clientes'!$E$5:$E$1004,Apoio!D397)+(ROW()/1000000),0)</f>
        <v>0</v>
      </c>
      <c r="K397" s="21"/>
      <c r="L397" s="21"/>
      <c r="M397" s="21"/>
    </row>
    <row r="398" ht="12.75" customHeight="1">
      <c r="B398" s="136" t="str">
        <f>'1.Clusters'!$B$9</f>
        <v/>
      </c>
      <c r="C398" s="136" t="str">
        <f>'1.Clusters'!$E$10</f>
        <v/>
      </c>
      <c r="D398" s="136" t="str">
        <f>'1.Clusters'!$H$10</f>
        <v/>
      </c>
      <c r="E398" s="136" t="str">
        <f t="shared" si="17"/>
        <v>, , </v>
      </c>
      <c r="F398" s="136" t="str">
        <f t="shared" si="18"/>
        <v/>
      </c>
      <c r="G398" s="139">
        <f>IFERROR(AVERAGEIFS('2.Base de Clientes'!$Q$5:$Q$1004,'2.Base de Clientes'!$C$5:$C$1004,Apoio!B398,'2.Base de Clientes'!$D$5:$D$1004,Apoio!C398,'2.Base de Clientes'!$E$5:$E$1004,Apoio!D398)+(ROW()/1000000),0)</f>
        <v>0</v>
      </c>
      <c r="H398" s="139">
        <f>IFERROR(COUNTIFS('2.Base de Clientes'!$C$5:$C$1004,Apoio!B398,'2.Base de Clientes'!$D$5:$D$1004,Apoio!C398,'2.Base de Clientes'!$E$5:$E$1004,Apoio!D398),0)</f>
        <v>0</v>
      </c>
      <c r="I398" s="156">
        <f t="shared" si="19"/>
        <v>0</v>
      </c>
      <c r="J398" s="157">
        <f>IFERROR(AVERAGEIFS('2.Base de Clientes'!$F$5:$F$1004,'2.Base de Clientes'!$C$5:$C$1004,Apoio!B398,'2.Base de Clientes'!$D$5:$D$1004,Apoio!C398,'2.Base de Clientes'!$E$5:$E$1004,Apoio!D398)+(ROW()/1000000),0)</f>
        <v>0</v>
      </c>
      <c r="K398" s="21"/>
      <c r="L398" s="21"/>
      <c r="M398" s="21"/>
    </row>
    <row r="399" ht="12.75" customHeight="1">
      <c r="B399" s="136" t="str">
        <f>'1.Clusters'!$B$9</f>
        <v/>
      </c>
      <c r="C399" s="136" t="str">
        <f>'1.Clusters'!$E$10</f>
        <v/>
      </c>
      <c r="D399" s="136" t="str">
        <f>'1.Clusters'!$H$11</f>
        <v/>
      </c>
      <c r="E399" s="136" t="str">
        <f t="shared" si="17"/>
        <v>, , </v>
      </c>
      <c r="F399" s="136" t="str">
        <f t="shared" si="18"/>
        <v/>
      </c>
      <c r="G399" s="139">
        <f>IFERROR(AVERAGEIFS('2.Base de Clientes'!$Q$5:$Q$1004,'2.Base de Clientes'!$C$5:$C$1004,Apoio!B399,'2.Base de Clientes'!$D$5:$D$1004,Apoio!C399,'2.Base de Clientes'!$E$5:$E$1004,Apoio!D399)+(ROW()/1000000),0)</f>
        <v>0</v>
      </c>
      <c r="H399" s="139">
        <f>IFERROR(COUNTIFS('2.Base de Clientes'!$C$5:$C$1004,Apoio!B399,'2.Base de Clientes'!$D$5:$D$1004,Apoio!C399,'2.Base de Clientes'!$E$5:$E$1004,Apoio!D399),0)</f>
        <v>0</v>
      </c>
      <c r="I399" s="156">
        <f t="shared" si="19"/>
        <v>0</v>
      </c>
      <c r="J399" s="157">
        <f>IFERROR(AVERAGEIFS('2.Base de Clientes'!$F$5:$F$1004,'2.Base de Clientes'!$C$5:$C$1004,Apoio!B399,'2.Base de Clientes'!$D$5:$D$1004,Apoio!C399,'2.Base de Clientes'!$E$5:$E$1004,Apoio!D399)+(ROW()/1000000),0)</f>
        <v>0</v>
      </c>
      <c r="K399" s="21"/>
      <c r="L399" s="21"/>
      <c r="M399" s="21"/>
    </row>
    <row r="400" ht="12.75" customHeight="1">
      <c r="B400" s="136" t="str">
        <f>'1.Clusters'!$B$9</f>
        <v/>
      </c>
      <c r="C400" s="136" t="str">
        <f>'1.Clusters'!$E$10</f>
        <v/>
      </c>
      <c r="D400" s="136" t="str">
        <f>'1.Clusters'!$H$12</f>
        <v/>
      </c>
      <c r="E400" s="136" t="str">
        <f t="shared" si="17"/>
        <v>, , </v>
      </c>
      <c r="F400" s="136" t="str">
        <f t="shared" si="18"/>
        <v/>
      </c>
      <c r="G400" s="139">
        <f>IFERROR(AVERAGEIFS('2.Base de Clientes'!$Q$5:$Q$1004,'2.Base de Clientes'!$C$5:$C$1004,Apoio!B400,'2.Base de Clientes'!$D$5:$D$1004,Apoio!C400,'2.Base de Clientes'!$E$5:$E$1004,Apoio!D400)+(ROW()/1000000),0)</f>
        <v>0</v>
      </c>
      <c r="H400" s="139">
        <f>IFERROR(COUNTIFS('2.Base de Clientes'!$C$5:$C$1004,Apoio!B400,'2.Base de Clientes'!$D$5:$D$1004,Apoio!C400,'2.Base de Clientes'!$E$5:$E$1004,Apoio!D400),0)</f>
        <v>0</v>
      </c>
      <c r="I400" s="156">
        <f t="shared" si="19"/>
        <v>0</v>
      </c>
      <c r="J400" s="157">
        <f>IFERROR(AVERAGEIFS('2.Base de Clientes'!$F$5:$F$1004,'2.Base de Clientes'!$C$5:$C$1004,Apoio!B400,'2.Base de Clientes'!$D$5:$D$1004,Apoio!C400,'2.Base de Clientes'!$E$5:$E$1004,Apoio!D400)+(ROW()/1000000),0)</f>
        <v>0</v>
      </c>
      <c r="K400" s="21"/>
      <c r="L400" s="21"/>
      <c r="M400" s="21"/>
    </row>
    <row r="401" ht="12.75" customHeight="1">
      <c r="B401" s="136" t="str">
        <f>'1.Clusters'!$B$9</f>
        <v/>
      </c>
      <c r="C401" s="136" t="str">
        <f>'1.Clusters'!$E$10</f>
        <v/>
      </c>
      <c r="D401" s="136" t="str">
        <f>'1.Clusters'!$H$13</f>
        <v/>
      </c>
      <c r="E401" s="136" t="str">
        <f t="shared" si="17"/>
        <v>, , </v>
      </c>
      <c r="F401" s="136" t="str">
        <f t="shared" si="18"/>
        <v/>
      </c>
      <c r="G401" s="139">
        <f>IFERROR(AVERAGEIFS('2.Base de Clientes'!$Q$5:$Q$1004,'2.Base de Clientes'!$C$5:$C$1004,Apoio!B401,'2.Base de Clientes'!$D$5:$D$1004,Apoio!C401,'2.Base de Clientes'!$E$5:$E$1004,Apoio!D401)+(ROW()/1000000),0)</f>
        <v>0</v>
      </c>
      <c r="H401" s="139">
        <f>IFERROR(COUNTIFS('2.Base de Clientes'!$C$5:$C$1004,Apoio!B401,'2.Base de Clientes'!$D$5:$D$1004,Apoio!C401,'2.Base de Clientes'!$E$5:$E$1004,Apoio!D401),0)</f>
        <v>0</v>
      </c>
      <c r="I401" s="156">
        <f t="shared" si="19"/>
        <v>0</v>
      </c>
      <c r="J401" s="157">
        <f>IFERROR(AVERAGEIFS('2.Base de Clientes'!$F$5:$F$1004,'2.Base de Clientes'!$C$5:$C$1004,Apoio!B401,'2.Base de Clientes'!$D$5:$D$1004,Apoio!C401,'2.Base de Clientes'!$E$5:$E$1004,Apoio!D401)+(ROW()/1000000),0)</f>
        <v>0</v>
      </c>
      <c r="K401" s="21"/>
      <c r="L401" s="21"/>
      <c r="M401" s="21"/>
    </row>
    <row r="402" ht="12.75" customHeight="1">
      <c r="B402" s="136" t="str">
        <f>'1.Clusters'!$B$9</f>
        <v/>
      </c>
      <c r="C402" s="136" t="str">
        <f>'1.Clusters'!$E$10</f>
        <v/>
      </c>
      <c r="D402" s="136" t="str">
        <f>'1.Clusters'!$H$14</f>
        <v/>
      </c>
      <c r="E402" s="136" t="str">
        <f t="shared" si="17"/>
        <v>, , </v>
      </c>
      <c r="F402" s="136" t="str">
        <f t="shared" si="18"/>
        <v/>
      </c>
      <c r="G402" s="139">
        <f>IFERROR(AVERAGEIFS('2.Base de Clientes'!$Q$5:$Q$1004,'2.Base de Clientes'!$C$5:$C$1004,Apoio!B402,'2.Base de Clientes'!$D$5:$D$1004,Apoio!C402,'2.Base de Clientes'!$E$5:$E$1004,Apoio!D402)+(ROW()/1000000),0)</f>
        <v>0</v>
      </c>
      <c r="H402" s="139">
        <f>IFERROR(COUNTIFS('2.Base de Clientes'!$C$5:$C$1004,Apoio!B402,'2.Base de Clientes'!$D$5:$D$1004,Apoio!C402,'2.Base de Clientes'!$E$5:$E$1004,Apoio!D402),0)</f>
        <v>0</v>
      </c>
      <c r="I402" s="156">
        <f t="shared" si="19"/>
        <v>0</v>
      </c>
      <c r="J402" s="157">
        <f>IFERROR(AVERAGEIFS('2.Base de Clientes'!$F$5:$F$1004,'2.Base de Clientes'!$C$5:$C$1004,Apoio!B402,'2.Base de Clientes'!$D$5:$D$1004,Apoio!C402,'2.Base de Clientes'!$E$5:$E$1004,Apoio!D402)+(ROW()/1000000),0)</f>
        <v>0</v>
      </c>
      <c r="K402" s="21"/>
      <c r="L402" s="21"/>
      <c r="M402" s="21"/>
    </row>
    <row r="403" ht="12.75" customHeight="1">
      <c r="B403" s="136" t="str">
        <f>'1.Clusters'!$B$9</f>
        <v/>
      </c>
      <c r="C403" s="136" t="str">
        <f>'1.Clusters'!$E$10</f>
        <v/>
      </c>
      <c r="D403" s="136" t="str">
        <f>'1.Clusters'!$H$15</f>
        <v/>
      </c>
      <c r="E403" s="136" t="str">
        <f t="shared" si="17"/>
        <v>, , </v>
      </c>
      <c r="F403" s="136" t="str">
        <f t="shared" si="18"/>
        <v/>
      </c>
      <c r="G403" s="139">
        <f>IFERROR(AVERAGEIFS('2.Base de Clientes'!$Q$5:$Q$1004,'2.Base de Clientes'!$C$5:$C$1004,Apoio!B403,'2.Base de Clientes'!$D$5:$D$1004,Apoio!C403,'2.Base de Clientes'!$E$5:$E$1004,Apoio!D403)+(ROW()/1000000),0)</f>
        <v>0</v>
      </c>
      <c r="H403" s="139">
        <f>IFERROR(COUNTIFS('2.Base de Clientes'!$C$5:$C$1004,Apoio!B403,'2.Base de Clientes'!$D$5:$D$1004,Apoio!C403,'2.Base de Clientes'!$E$5:$E$1004,Apoio!D403),0)</f>
        <v>0</v>
      </c>
      <c r="I403" s="156">
        <f t="shared" si="19"/>
        <v>0</v>
      </c>
      <c r="J403" s="157">
        <f>IFERROR(AVERAGEIFS('2.Base de Clientes'!$F$5:$F$1004,'2.Base de Clientes'!$C$5:$C$1004,Apoio!B403,'2.Base de Clientes'!$D$5:$D$1004,Apoio!C403,'2.Base de Clientes'!$E$5:$E$1004,Apoio!D403)+(ROW()/1000000),0)</f>
        <v>0</v>
      </c>
      <c r="K403" s="21"/>
      <c r="L403" s="21"/>
      <c r="M403" s="21"/>
    </row>
    <row r="404" ht="12.75" customHeight="1">
      <c r="B404" s="136" t="str">
        <f>'1.Clusters'!$B$9</f>
        <v/>
      </c>
      <c r="C404" s="136" t="str">
        <f>'1.Clusters'!$E$11</f>
        <v/>
      </c>
      <c r="D404" s="136" t="str">
        <f>'1.Clusters'!$H$6</f>
        <v/>
      </c>
      <c r="E404" s="136" t="str">
        <f t="shared" si="17"/>
        <v>, , </v>
      </c>
      <c r="F404" s="136" t="str">
        <f t="shared" si="18"/>
        <v/>
      </c>
      <c r="G404" s="139">
        <f>IFERROR(AVERAGEIFS('2.Base de Clientes'!$Q$5:$Q$1004,'2.Base de Clientes'!$C$5:$C$1004,Apoio!B404,'2.Base de Clientes'!$D$5:$D$1004,Apoio!C404,'2.Base de Clientes'!$E$5:$E$1004,Apoio!D404)+(ROW()/1000000),0)</f>
        <v>0</v>
      </c>
      <c r="H404" s="139">
        <f>IFERROR(COUNTIFS('2.Base de Clientes'!$C$5:$C$1004,Apoio!B404,'2.Base de Clientes'!$D$5:$D$1004,Apoio!C404,'2.Base de Clientes'!$E$5:$E$1004,Apoio!D404),0)</f>
        <v>0</v>
      </c>
      <c r="I404" s="156">
        <f t="shared" si="19"/>
        <v>0</v>
      </c>
      <c r="J404" s="157">
        <f>IFERROR(AVERAGEIFS('2.Base de Clientes'!$F$5:$F$1004,'2.Base de Clientes'!$C$5:$C$1004,Apoio!B404,'2.Base de Clientes'!$D$5:$D$1004,Apoio!C404,'2.Base de Clientes'!$E$5:$E$1004,Apoio!D404)+(ROW()/1000000),0)</f>
        <v>0</v>
      </c>
      <c r="K404" s="21"/>
      <c r="L404" s="21"/>
      <c r="M404" s="21"/>
    </row>
    <row r="405" ht="12.75" customHeight="1">
      <c r="B405" s="136" t="str">
        <f>'1.Clusters'!$B$9</f>
        <v/>
      </c>
      <c r="C405" s="136" t="str">
        <f>'1.Clusters'!$E$11</f>
        <v/>
      </c>
      <c r="D405" s="136" t="str">
        <f>'1.Clusters'!$H$7</f>
        <v/>
      </c>
      <c r="E405" s="136" t="str">
        <f t="shared" si="17"/>
        <v>, , </v>
      </c>
      <c r="F405" s="136" t="str">
        <f t="shared" si="18"/>
        <v/>
      </c>
      <c r="G405" s="139">
        <f>IFERROR(AVERAGEIFS('2.Base de Clientes'!$Q$5:$Q$1004,'2.Base de Clientes'!$C$5:$C$1004,Apoio!B405,'2.Base de Clientes'!$D$5:$D$1004,Apoio!C405,'2.Base de Clientes'!$E$5:$E$1004,Apoio!D405)+(ROW()/1000000),0)</f>
        <v>0</v>
      </c>
      <c r="H405" s="139">
        <f>IFERROR(COUNTIFS('2.Base de Clientes'!$C$5:$C$1004,Apoio!B405,'2.Base de Clientes'!$D$5:$D$1004,Apoio!C405,'2.Base de Clientes'!$E$5:$E$1004,Apoio!D405),0)</f>
        <v>0</v>
      </c>
      <c r="I405" s="156">
        <f t="shared" si="19"/>
        <v>0</v>
      </c>
      <c r="J405" s="157">
        <f>IFERROR(AVERAGEIFS('2.Base de Clientes'!$F$5:$F$1004,'2.Base de Clientes'!$C$5:$C$1004,Apoio!B405,'2.Base de Clientes'!$D$5:$D$1004,Apoio!C405,'2.Base de Clientes'!$E$5:$E$1004,Apoio!D405)+(ROW()/1000000),0)</f>
        <v>0</v>
      </c>
      <c r="K405" s="21"/>
      <c r="L405" s="21"/>
      <c r="M405" s="21"/>
    </row>
    <row r="406" ht="12.75" customHeight="1">
      <c r="B406" s="136" t="str">
        <f>'1.Clusters'!$B$9</f>
        <v/>
      </c>
      <c r="C406" s="136" t="str">
        <f>'1.Clusters'!$E$11</f>
        <v/>
      </c>
      <c r="D406" s="136" t="str">
        <f>'1.Clusters'!$H$8</f>
        <v/>
      </c>
      <c r="E406" s="136" t="str">
        <f t="shared" si="17"/>
        <v>, , </v>
      </c>
      <c r="F406" s="136" t="str">
        <f t="shared" si="18"/>
        <v/>
      </c>
      <c r="G406" s="139">
        <f>IFERROR(AVERAGEIFS('2.Base de Clientes'!$Q$5:$Q$1004,'2.Base de Clientes'!$C$5:$C$1004,Apoio!B406,'2.Base de Clientes'!$D$5:$D$1004,Apoio!C406,'2.Base de Clientes'!$E$5:$E$1004,Apoio!D406)+(ROW()/1000000),0)</f>
        <v>0</v>
      </c>
      <c r="H406" s="139">
        <f>IFERROR(COUNTIFS('2.Base de Clientes'!$C$5:$C$1004,Apoio!B406,'2.Base de Clientes'!$D$5:$D$1004,Apoio!C406,'2.Base de Clientes'!$E$5:$E$1004,Apoio!D406),0)</f>
        <v>0</v>
      </c>
      <c r="I406" s="156">
        <f t="shared" si="19"/>
        <v>0</v>
      </c>
      <c r="J406" s="157">
        <f>IFERROR(AVERAGEIFS('2.Base de Clientes'!$F$5:$F$1004,'2.Base de Clientes'!$C$5:$C$1004,Apoio!B406,'2.Base de Clientes'!$D$5:$D$1004,Apoio!C406,'2.Base de Clientes'!$E$5:$E$1004,Apoio!D406)+(ROW()/1000000),0)</f>
        <v>0</v>
      </c>
      <c r="K406" s="21"/>
      <c r="L406" s="21"/>
      <c r="M406" s="21"/>
    </row>
    <row r="407" ht="12.75" customHeight="1">
      <c r="B407" s="136" t="str">
        <f>'1.Clusters'!$B$9</f>
        <v/>
      </c>
      <c r="C407" s="136" t="str">
        <f>'1.Clusters'!$E$11</f>
        <v/>
      </c>
      <c r="D407" s="136" t="str">
        <f>'1.Clusters'!$H$9</f>
        <v/>
      </c>
      <c r="E407" s="136" t="str">
        <f t="shared" si="17"/>
        <v>, , </v>
      </c>
      <c r="F407" s="136" t="str">
        <f t="shared" si="18"/>
        <v/>
      </c>
      <c r="G407" s="139">
        <f>IFERROR(AVERAGEIFS('2.Base de Clientes'!$Q$5:$Q$1004,'2.Base de Clientes'!$C$5:$C$1004,Apoio!B407,'2.Base de Clientes'!$D$5:$D$1004,Apoio!C407,'2.Base de Clientes'!$E$5:$E$1004,Apoio!D407)+(ROW()/1000000),0)</f>
        <v>0</v>
      </c>
      <c r="H407" s="139">
        <f>IFERROR(COUNTIFS('2.Base de Clientes'!$C$5:$C$1004,Apoio!B407,'2.Base de Clientes'!$D$5:$D$1004,Apoio!C407,'2.Base de Clientes'!$E$5:$E$1004,Apoio!D407),0)</f>
        <v>0</v>
      </c>
      <c r="I407" s="156">
        <f t="shared" si="19"/>
        <v>0</v>
      </c>
      <c r="J407" s="157">
        <f>IFERROR(AVERAGEIFS('2.Base de Clientes'!$F$5:$F$1004,'2.Base de Clientes'!$C$5:$C$1004,Apoio!B407,'2.Base de Clientes'!$D$5:$D$1004,Apoio!C407,'2.Base de Clientes'!$E$5:$E$1004,Apoio!D407)+(ROW()/1000000),0)</f>
        <v>0</v>
      </c>
      <c r="K407" s="21"/>
      <c r="L407" s="21"/>
      <c r="M407" s="21"/>
    </row>
    <row r="408" ht="12.75" customHeight="1">
      <c r="B408" s="136" t="str">
        <f>'1.Clusters'!$B$9</f>
        <v/>
      </c>
      <c r="C408" s="136" t="str">
        <f>'1.Clusters'!$E$11</f>
        <v/>
      </c>
      <c r="D408" s="136" t="str">
        <f>'1.Clusters'!$H$10</f>
        <v/>
      </c>
      <c r="E408" s="136" t="str">
        <f t="shared" si="17"/>
        <v>, , </v>
      </c>
      <c r="F408" s="136" t="str">
        <f t="shared" si="18"/>
        <v/>
      </c>
      <c r="G408" s="139">
        <f>IFERROR(AVERAGEIFS('2.Base de Clientes'!$Q$5:$Q$1004,'2.Base de Clientes'!$C$5:$C$1004,Apoio!B408,'2.Base de Clientes'!$D$5:$D$1004,Apoio!C408,'2.Base de Clientes'!$E$5:$E$1004,Apoio!D408)+(ROW()/1000000),0)</f>
        <v>0</v>
      </c>
      <c r="H408" s="139">
        <f>IFERROR(COUNTIFS('2.Base de Clientes'!$C$5:$C$1004,Apoio!B408,'2.Base de Clientes'!$D$5:$D$1004,Apoio!C408,'2.Base de Clientes'!$E$5:$E$1004,Apoio!D408),0)</f>
        <v>0</v>
      </c>
      <c r="I408" s="156">
        <f t="shared" si="19"/>
        <v>0</v>
      </c>
      <c r="J408" s="157">
        <f>IFERROR(AVERAGEIFS('2.Base de Clientes'!$F$5:$F$1004,'2.Base de Clientes'!$C$5:$C$1004,Apoio!B408,'2.Base de Clientes'!$D$5:$D$1004,Apoio!C408,'2.Base de Clientes'!$E$5:$E$1004,Apoio!D408)+(ROW()/1000000),0)</f>
        <v>0</v>
      </c>
      <c r="K408" s="21"/>
      <c r="L408" s="21"/>
      <c r="M408" s="21"/>
    </row>
    <row r="409" ht="12.75" customHeight="1">
      <c r="B409" s="136" t="str">
        <f>'1.Clusters'!$B$9</f>
        <v/>
      </c>
      <c r="C409" s="136" t="str">
        <f>'1.Clusters'!$E$11</f>
        <v/>
      </c>
      <c r="D409" s="136" t="str">
        <f>'1.Clusters'!$H$11</f>
        <v/>
      </c>
      <c r="E409" s="136" t="str">
        <f t="shared" si="17"/>
        <v>, , </v>
      </c>
      <c r="F409" s="136" t="str">
        <f t="shared" si="18"/>
        <v/>
      </c>
      <c r="G409" s="139">
        <f>IFERROR(AVERAGEIFS('2.Base de Clientes'!$Q$5:$Q$1004,'2.Base de Clientes'!$C$5:$C$1004,Apoio!B409,'2.Base de Clientes'!$D$5:$D$1004,Apoio!C409,'2.Base de Clientes'!$E$5:$E$1004,Apoio!D409)+(ROW()/1000000),0)</f>
        <v>0</v>
      </c>
      <c r="H409" s="139">
        <f>IFERROR(COUNTIFS('2.Base de Clientes'!$C$5:$C$1004,Apoio!B409,'2.Base de Clientes'!$D$5:$D$1004,Apoio!C409,'2.Base de Clientes'!$E$5:$E$1004,Apoio!D409),0)</f>
        <v>0</v>
      </c>
      <c r="I409" s="156">
        <f t="shared" si="19"/>
        <v>0</v>
      </c>
      <c r="J409" s="157">
        <f>IFERROR(AVERAGEIFS('2.Base de Clientes'!$F$5:$F$1004,'2.Base de Clientes'!$C$5:$C$1004,Apoio!B409,'2.Base de Clientes'!$D$5:$D$1004,Apoio!C409,'2.Base de Clientes'!$E$5:$E$1004,Apoio!D409)+(ROW()/1000000),0)</f>
        <v>0</v>
      </c>
      <c r="K409" s="21"/>
      <c r="L409" s="21"/>
      <c r="M409" s="21"/>
    </row>
    <row r="410" ht="12.75" customHeight="1">
      <c r="B410" s="136" t="str">
        <f>'1.Clusters'!$B$9</f>
        <v/>
      </c>
      <c r="C410" s="136" t="str">
        <f>'1.Clusters'!$E$11</f>
        <v/>
      </c>
      <c r="D410" s="136" t="str">
        <f>'1.Clusters'!$H$12</f>
        <v/>
      </c>
      <c r="E410" s="136" t="str">
        <f t="shared" si="17"/>
        <v>, , </v>
      </c>
      <c r="F410" s="136" t="str">
        <f t="shared" si="18"/>
        <v/>
      </c>
      <c r="G410" s="139">
        <f>IFERROR(AVERAGEIFS('2.Base de Clientes'!$Q$5:$Q$1004,'2.Base de Clientes'!$C$5:$C$1004,Apoio!B410,'2.Base de Clientes'!$D$5:$D$1004,Apoio!C410,'2.Base de Clientes'!$E$5:$E$1004,Apoio!D410)+(ROW()/1000000),0)</f>
        <v>0</v>
      </c>
      <c r="H410" s="139">
        <f>IFERROR(COUNTIFS('2.Base de Clientes'!$C$5:$C$1004,Apoio!B410,'2.Base de Clientes'!$D$5:$D$1004,Apoio!C410,'2.Base de Clientes'!$E$5:$E$1004,Apoio!D410),0)</f>
        <v>0</v>
      </c>
      <c r="I410" s="156">
        <f t="shared" si="19"/>
        <v>0</v>
      </c>
      <c r="J410" s="157">
        <f>IFERROR(AVERAGEIFS('2.Base de Clientes'!$F$5:$F$1004,'2.Base de Clientes'!$C$5:$C$1004,Apoio!B410,'2.Base de Clientes'!$D$5:$D$1004,Apoio!C410,'2.Base de Clientes'!$E$5:$E$1004,Apoio!D410)+(ROW()/1000000),0)</f>
        <v>0</v>
      </c>
      <c r="K410" s="21"/>
      <c r="L410" s="21"/>
      <c r="M410" s="21"/>
    </row>
    <row r="411" ht="12.75" customHeight="1">
      <c r="B411" s="136" t="str">
        <f>'1.Clusters'!$B$9</f>
        <v/>
      </c>
      <c r="C411" s="136" t="str">
        <f>'1.Clusters'!$E$11</f>
        <v/>
      </c>
      <c r="D411" s="136" t="str">
        <f>'1.Clusters'!$H$13</f>
        <v/>
      </c>
      <c r="E411" s="136" t="str">
        <f t="shared" si="17"/>
        <v>, , </v>
      </c>
      <c r="F411" s="136" t="str">
        <f t="shared" si="18"/>
        <v/>
      </c>
      <c r="G411" s="139">
        <f>IFERROR(AVERAGEIFS('2.Base de Clientes'!$Q$5:$Q$1004,'2.Base de Clientes'!$C$5:$C$1004,Apoio!B411,'2.Base de Clientes'!$D$5:$D$1004,Apoio!C411,'2.Base de Clientes'!$E$5:$E$1004,Apoio!D411)+(ROW()/1000000),0)</f>
        <v>0</v>
      </c>
      <c r="H411" s="139">
        <f>IFERROR(COUNTIFS('2.Base de Clientes'!$C$5:$C$1004,Apoio!B411,'2.Base de Clientes'!$D$5:$D$1004,Apoio!C411,'2.Base de Clientes'!$E$5:$E$1004,Apoio!D411),0)</f>
        <v>0</v>
      </c>
      <c r="I411" s="156">
        <f t="shared" si="19"/>
        <v>0</v>
      </c>
      <c r="J411" s="157">
        <f>IFERROR(AVERAGEIFS('2.Base de Clientes'!$F$5:$F$1004,'2.Base de Clientes'!$C$5:$C$1004,Apoio!B411,'2.Base de Clientes'!$D$5:$D$1004,Apoio!C411,'2.Base de Clientes'!$E$5:$E$1004,Apoio!D411)+(ROW()/1000000),0)</f>
        <v>0</v>
      </c>
      <c r="K411" s="21"/>
      <c r="L411" s="21"/>
      <c r="M411" s="21"/>
    </row>
    <row r="412" ht="12.75" customHeight="1">
      <c r="B412" s="136" t="str">
        <f>'1.Clusters'!$B$9</f>
        <v/>
      </c>
      <c r="C412" s="136" t="str">
        <f>'1.Clusters'!$E$11</f>
        <v/>
      </c>
      <c r="D412" s="136" t="str">
        <f>'1.Clusters'!$H$14</f>
        <v/>
      </c>
      <c r="E412" s="136" t="str">
        <f t="shared" si="17"/>
        <v>, , </v>
      </c>
      <c r="F412" s="136" t="str">
        <f t="shared" si="18"/>
        <v/>
      </c>
      <c r="G412" s="139">
        <f>IFERROR(AVERAGEIFS('2.Base de Clientes'!$Q$5:$Q$1004,'2.Base de Clientes'!$C$5:$C$1004,Apoio!B412,'2.Base de Clientes'!$D$5:$D$1004,Apoio!C412,'2.Base de Clientes'!$E$5:$E$1004,Apoio!D412)+(ROW()/1000000),0)</f>
        <v>0</v>
      </c>
      <c r="H412" s="139">
        <f>IFERROR(COUNTIFS('2.Base de Clientes'!$C$5:$C$1004,Apoio!B412,'2.Base de Clientes'!$D$5:$D$1004,Apoio!C412,'2.Base de Clientes'!$E$5:$E$1004,Apoio!D412),0)</f>
        <v>0</v>
      </c>
      <c r="I412" s="156">
        <f t="shared" si="19"/>
        <v>0</v>
      </c>
      <c r="J412" s="157">
        <f>IFERROR(AVERAGEIFS('2.Base de Clientes'!$F$5:$F$1004,'2.Base de Clientes'!$C$5:$C$1004,Apoio!B412,'2.Base de Clientes'!$D$5:$D$1004,Apoio!C412,'2.Base de Clientes'!$E$5:$E$1004,Apoio!D412)+(ROW()/1000000),0)</f>
        <v>0</v>
      </c>
      <c r="K412" s="21"/>
      <c r="L412" s="21"/>
      <c r="M412" s="21"/>
    </row>
    <row r="413" ht="12.75" customHeight="1">
      <c r="B413" s="136" t="str">
        <f>'1.Clusters'!$B$9</f>
        <v/>
      </c>
      <c r="C413" s="136" t="str">
        <f>'1.Clusters'!$E$11</f>
        <v/>
      </c>
      <c r="D413" s="136" t="str">
        <f>'1.Clusters'!$H$15</f>
        <v/>
      </c>
      <c r="E413" s="136" t="str">
        <f t="shared" si="17"/>
        <v>, , </v>
      </c>
      <c r="F413" s="136" t="str">
        <f t="shared" si="18"/>
        <v/>
      </c>
      <c r="G413" s="139">
        <f>IFERROR(AVERAGEIFS('2.Base de Clientes'!$Q$5:$Q$1004,'2.Base de Clientes'!$C$5:$C$1004,Apoio!B413,'2.Base de Clientes'!$D$5:$D$1004,Apoio!C413,'2.Base de Clientes'!$E$5:$E$1004,Apoio!D413)+(ROW()/1000000),0)</f>
        <v>0</v>
      </c>
      <c r="H413" s="139">
        <f>IFERROR(COUNTIFS('2.Base de Clientes'!$C$5:$C$1004,Apoio!B413,'2.Base de Clientes'!$D$5:$D$1004,Apoio!C413,'2.Base de Clientes'!$E$5:$E$1004,Apoio!D413),0)</f>
        <v>0</v>
      </c>
      <c r="I413" s="156">
        <f t="shared" si="19"/>
        <v>0</v>
      </c>
      <c r="J413" s="157">
        <f>IFERROR(AVERAGEIFS('2.Base de Clientes'!$F$5:$F$1004,'2.Base de Clientes'!$C$5:$C$1004,Apoio!B413,'2.Base de Clientes'!$D$5:$D$1004,Apoio!C413,'2.Base de Clientes'!$E$5:$E$1004,Apoio!D413)+(ROW()/1000000),0)</f>
        <v>0</v>
      </c>
      <c r="K413" s="21"/>
      <c r="L413" s="21"/>
      <c r="M413" s="21"/>
    </row>
    <row r="414" ht="12.75" customHeight="1">
      <c r="B414" s="136" t="str">
        <f>'1.Clusters'!$B$9</f>
        <v/>
      </c>
      <c r="C414" s="136" t="str">
        <f>'1.Clusters'!$E$12</f>
        <v/>
      </c>
      <c r="D414" s="136" t="str">
        <f>'1.Clusters'!$H$6</f>
        <v/>
      </c>
      <c r="E414" s="136" t="str">
        <f t="shared" si="17"/>
        <v>, , </v>
      </c>
      <c r="F414" s="136" t="str">
        <f t="shared" si="18"/>
        <v/>
      </c>
      <c r="G414" s="139">
        <f>IFERROR(AVERAGEIFS('2.Base de Clientes'!$Q$5:$Q$1004,'2.Base de Clientes'!$C$5:$C$1004,Apoio!B414,'2.Base de Clientes'!$D$5:$D$1004,Apoio!C414,'2.Base de Clientes'!$E$5:$E$1004,Apoio!D414)+(ROW()/1000000),0)</f>
        <v>0</v>
      </c>
      <c r="H414" s="139">
        <f>IFERROR(COUNTIFS('2.Base de Clientes'!$C$5:$C$1004,Apoio!B414,'2.Base de Clientes'!$D$5:$D$1004,Apoio!C414,'2.Base de Clientes'!$E$5:$E$1004,Apoio!D414),0)</f>
        <v>0</v>
      </c>
      <c r="I414" s="156">
        <f t="shared" si="19"/>
        <v>0</v>
      </c>
      <c r="J414" s="157">
        <f>IFERROR(AVERAGEIFS('2.Base de Clientes'!$F$5:$F$1004,'2.Base de Clientes'!$C$5:$C$1004,Apoio!B414,'2.Base de Clientes'!$D$5:$D$1004,Apoio!C414,'2.Base de Clientes'!$E$5:$E$1004,Apoio!D414)+(ROW()/1000000),0)</f>
        <v>0</v>
      </c>
      <c r="K414" s="21"/>
      <c r="L414" s="21"/>
      <c r="M414" s="21"/>
    </row>
    <row r="415" ht="12.75" customHeight="1">
      <c r="B415" s="136" t="str">
        <f>'1.Clusters'!$B$9</f>
        <v/>
      </c>
      <c r="C415" s="136" t="str">
        <f>'1.Clusters'!$E$12</f>
        <v/>
      </c>
      <c r="D415" s="136" t="str">
        <f>'1.Clusters'!$H$7</f>
        <v/>
      </c>
      <c r="E415" s="136" t="str">
        <f t="shared" si="17"/>
        <v>, , </v>
      </c>
      <c r="F415" s="136" t="str">
        <f t="shared" si="18"/>
        <v/>
      </c>
      <c r="G415" s="139">
        <f>IFERROR(AVERAGEIFS('2.Base de Clientes'!$Q$5:$Q$1004,'2.Base de Clientes'!$C$5:$C$1004,Apoio!B415,'2.Base de Clientes'!$D$5:$D$1004,Apoio!C415,'2.Base de Clientes'!$E$5:$E$1004,Apoio!D415)+(ROW()/1000000),0)</f>
        <v>0</v>
      </c>
      <c r="H415" s="139">
        <f>IFERROR(COUNTIFS('2.Base de Clientes'!$C$5:$C$1004,Apoio!B415,'2.Base de Clientes'!$D$5:$D$1004,Apoio!C415,'2.Base de Clientes'!$E$5:$E$1004,Apoio!D415),0)</f>
        <v>0</v>
      </c>
      <c r="I415" s="156">
        <f t="shared" si="19"/>
        <v>0</v>
      </c>
      <c r="J415" s="157">
        <f>IFERROR(AVERAGEIFS('2.Base de Clientes'!$F$5:$F$1004,'2.Base de Clientes'!$C$5:$C$1004,Apoio!B415,'2.Base de Clientes'!$D$5:$D$1004,Apoio!C415,'2.Base de Clientes'!$E$5:$E$1004,Apoio!D415)+(ROW()/1000000),0)</f>
        <v>0</v>
      </c>
      <c r="K415" s="21"/>
      <c r="L415" s="21"/>
      <c r="M415" s="21"/>
    </row>
    <row r="416" ht="12.75" customHeight="1">
      <c r="B416" s="136" t="str">
        <f>'1.Clusters'!$B$9</f>
        <v/>
      </c>
      <c r="C416" s="136" t="str">
        <f>'1.Clusters'!$E$12</f>
        <v/>
      </c>
      <c r="D416" s="136" t="str">
        <f>'1.Clusters'!$H$8</f>
        <v/>
      </c>
      <c r="E416" s="136" t="str">
        <f t="shared" si="17"/>
        <v>, , </v>
      </c>
      <c r="F416" s="136" t="str">
        <f t="shared" si="18"/>
        <v/>
      </c>
      <c r="G416" s="139">
        <f>IFERROR(AVERAGEIFS('2.Base de Clientes'!$Q$5:$Q$1004,'2.Base de Clientes'!$C$5:$C$1004,Apoio!B416,'2.Base de Clientes'!$D$5:$D$1004,Apoio!C416,'2.Base de Clientes'!$E$5:$E$1004,Apoio!D416)+(ROW()/1000000),0)</f>
        <v>0</v>
      </c>
      <c r="H416" s="139">
        <f>IFERROR(COUNTIFS('2.Base de Clientes'!$C$5:$C$1004,Apoio!B416,'2.Base de Clientes'!$D$5:$D$1004,Apoio!C416,'2.Base de Clientes'!$E$5:$E$1004,Apoio!D416),0)</f>
        <v>0</v>
      </c>
      <c r="I416" s="156">
        <f t="shared" si="19"/>
        <v>0</v>
      </c>
      <c r="J416" s="157">
        <f>IFERROR(AVERAGEIFS('2.Base de Clientes'!$F$5:$F$1004,'2.Base de Clientes'!$C$5:$C$1004,Apoio!B416,'2.Base de Clientes'!$D$5:$D$1004,Apoio!C416,'2.Base de Clientes'!$E$5:$E$1004,Apoio!D416)+(ROW()/1000000),0)</f>
        <v>0</v>
      </c>
      <c r="K416" s="21"/>
      <c r="L416" s="21"/>
      <c r="M416" s="21"/>
    </row>
    <row r="417" ht="12.75" customHeight="1">
      <c r="B417" s="136" t="str">
        <f>'1.Clusters'!$B$9</f>
        <v/>
      </c>
      <c r="C417" s="136" t="str">
        <f>'1.Clusters'!$E$12</f>
        <v/>
      </c>
      <c r="D417" s="136" t="str">
        <f>'1.Clusters'!$H$9</f>
        <v/>
      </c>
      <c r="E417" s="136" t="str">
        <f t="shared" si="17"/>
        <v>, , </v>
      </c>
      <c r="F417" s="136" t="str">
        <f t="shared" si="18"/>
        <v/>
      </c>
      <c r="G417" s="139">
        <f>IFERROR(AVERAGEIFS('2.Base de Clientes'!$Q$5:$Q$1004,'2.Base de Clientes'!$C$5:$C$1004,Apoio!B417,'2.Base de Clientes'!$D$5:$D$1004,Apoio!C417,'2.Base de Clientes'!$E$5:$E$1004,Apoio!D417)+(ROW()/1000000),0)</f>
        <v>0</v>
      </c>
      <c r="H417" s="139">
        <f>IFERROR(COUNTIFS('2.Base de Clientes'!$C$5:$C$1004,Apoio!B417,'2.Base de Clientes'!$D$5:$D$1004,Apoio!C417,'2.Base de Clientes'!$E$5:$E$1004,Apoio!D417),0)</f>
        <v>0</v>
      </c>
      <c r="I417" s="156">
        <f t="shared" si="19"/>
        <v>0</v>
      </c>
      <c r="J417" s="157">
        <f>IFERROR(AVERAGEIFS('2.Base de Clientes'!$F$5:$F$1004,'2.Base de Clientes'!$C$5:$C$1004,Apoio!B417,'2.Base de Clientes'!$D$5:$D$1004,Apoio!C417,'2.Base de Clientes'!$E$5:$E$1004,Apoio!D417)+(ROW()/1000000),0)</f>
        <v>0</v>
      </c>
      <c r="K417" s="21"/>
      <c r="L417" s="21"/>
      <c r="M417" s="21"/>
    </row>
    <row r="418" ht="12.75" customHeight="1">
      <c r="B418" s="136" t="str">
        <f>'1.Clusters'!$B$9</f>
        <v/>
      </c>
      <c r="C418" s="136" t="str">
        <f>'1.Clusters'!$E$12</f>
        <v/>
      </c>
      <c r="D418" s="136" t="str">
        <f>'1.Clusters'!$H$10</f>
        <v/>
      </c>
      <c r="E418" s="136" t="str">
        <f t="shared" si="17"/>
        <v>, , </v>
      </c>
      <c r="F418" s="136" t="str">
        <f t="shared" si="18"/>
        <v/>
      </c>
      <c r="G418" s="139">
        <f>IFERROR(AVERAGEIFS('2.Base de Clientes'!$Q$5:$Q$1004,'2.Base de Clientes'!$C$5:$C$1004,Apoio!B418,'2.Base de Clientes'!$D$5:$D$1004,Apoio!C418,'2.Base de Clientes'!$E$5:$E$1004,Apoio!D418)+(ROW()/1000000),0)</f>
        <v>0</v>
      </c>
      <c r="H418" s="139">
        <f>IFERROR(COUNTIFS('2.Base de Clientes'!$C$5:$C$1004,Apoio!B418,'2.Base de Clientes'!$D$5:$D$1004,Apoio!C418,'2.Base de Clientes'!$E$5:$E$1004,Apoio!D418),0)</f>
        <v>0</v>
      </c>
      <c r="I418" s="156">
        <f t="shared" si="19"/>
        <v>0</v>
      </c>
      <c r="J418" s="157">
        <f>IFERROR(AVERAGEIFS('2.Base de Clientes'!$F$5:$F$1004,'2.Base de Clientes'!$C$5:$C$1004,Apoio!B418,'2.Base de Clientes'!$D$5:$D$1004,Apoio!C418,'2.Base de Clientes'!$E$5:$E$1004,Apoio!D418)+(ROW()/1000000),0)</f>
        <v>0</v>
      </c>
      <c r="K418" s="21"/>
      <c r="L418" s="21"/>
      <c r="M418" s="21"/>
    </row>
    <row r="419" ht="12.75" customHeight="1">
      <c r="B419" s="136" t="str">
        <f>'1.Clusters'!$B$9</f>
        <v/>
      </c>
      <c r="C419" s="136" t="str">
        <f>'1.Clusters'!$E$12</f>
        <v/>
      </c>
      <c r="D419" s="136" t="str">
        <f>'1.Clusters'!$H$11</f>
        <v/>
      </c>
      <c r="E419" s="136" t="str">
        <f t="shared" si="17"/>
        <v>, , </v>
      </c>
      <c r="F419" s="136" t="str">
        <f t="shared" si="18"/>
        <v/>
      </c>
      <c r="G419" s="139">
        <f>IFERROR(AVERAGEIFS('2.Base de Clientes'!$Q$5:$Q$1004,'2.Base de Clientes'!$C$5:$C$1004,Apoio!B419,'2.Base de Clientes'!$D$5:$D$1004,Apoio!C419,'2.Base de Clientes'!$E$5:$E$1004,Apoio!D419)+(ROW()/1000000),0)</f>
        <v>0</v>
      </c>
      <c r="H419" s="139">
        <f>IFERROR(COUNTIFS('2.Base de Clientes'!$C$5:$C$1004,Apoio!B419,'2.Base de Clientes'!$D$5:$D$1004,Apoio!C419,'2.Base de Clientes'!$E$5:$E$1004,Apoio!D419),0)</f>
        <v>0</v>
      </c>
      <c r="I419" s="156">
        <f t="shared" si="19"/>
        <v>0</v>
      </c>
      <c r="J419" s="157">
        <f>IFERROR(AVERAGEIFS('2.Base de Clientes'!$F$5:$F$1004,'2.Base de Clientes'!$C$5:$C$1004,Apoio!B419,'2.Base de Clientes'!$D$5:$D$1004,Apoio!C419,'2.Base de Clientes'!$E$5:$E$1004,Apoio!D419)+(ROW()/1000000),0)</f>
        <v>0</v>
      </c>
      <c r="K419" s="21"/>
      <c r="L419" s="21"/>
      <c r="M419" s="21"/>
    </row>
    <row r="420" ht="12.75" customHeight="1">
      <c r="B420" s="136" t="str">
        <f>'1.Clusters'!$B$9</f>
        <v/>
      </c>
      <c r="C420" s="136" t="str">
        <f>'1.Clusters'!$E$12</f>
        <v/>
      </c>
      <c r="D420" s="136" t="str">
        <f>'1.Clusters'!$H$12</f>
        <v/>
      </c>
      <c r="E420" s="136" t="str">
        <f t="shared" si="17"/>
        <v>, , </v>
      </c>
      <c r="F420" s="136" t="str">
        <f t="shared" si="18"/>
        <v/>
      </c>
      <c r="G420" s="139">
        <f>IFERROR(AVERAGEIFS('2.Base de Clientes'!$Q$5:$Q$1004,'2.Base de Clientes'!$C$5:$C$1004,Apoio!B420,'2.Base de Clientes'!$D$5:$D$1004,Apoio!C420,'2.Base de Clientes'!$E$5:$E$1004,Apoio!D420)+(ROW()/1000000),0)</f>
        <v>0</v>
      </c>
      <c r="H420" s="139">
        <f>IFERROR(COUNTIFS('2.Base de Clientes'!$C$5:$C$1004,Apoio!B420,'2.Base de Clientes'!$D$5:$D$1004,Apoio!C420,'2.Base de Clientes'!$E$5:$E$1004,Apoio!D420),0)</f>
        <v>0</v>
      </c>
      <c r="I420" s="156">
        <f t="shared" si="19"/>
        <v>0</v>
      </c>
      <c r="J420" s="157">
        <f>IFERROR(AVERAGEIFS('2.Base de Clientes'!$F$5:$F$1004,'2.Base de Clientes'!$C$5:$C$1004,Apoio!B420,'2.Base de Clientes'!$D$5:$D$1004,Apoio!C420,'2.Base de Clientes'!$E$5:$E$1004,Apoio!D420)+(ROW()/1000000),0)</f>
        <v>0</v>
      </c>
      <c r="K420" s="21"/>
      <c r="L420" s="21"/>
      <c r="M420" s="21"/>
    </row>
    <row r="421" ht="12.75" customHeight="1">
      <c r="B421" s="136" t="str">
        <f>'1.Clusters'!$B$9</f>
        <v/>
      </c>
      <c r="C421" s="136" t="str">
        <f>'1.Clusters'!$E$12</f>
        <v/>
      </c>
      <c r="D421" s="136" t="str">
        <f>'1.Clusters'!$H$13</f>
        <v/>
      </c>
      <c r="E421" s="136" t="str">
        <f t="shared" si="17"/>
        <v>, , </v>
      </c>
      <c r="F421" s="136" t="str">
        <f t="shared" si="18"/>
        <v/>
      </c>
      <c r="G421" s="139">
        <f>IFERROR(AVERAGEIFS('2.Base de Clientes'!$Q$5:$Q$1004,'2.Base de Clientes'!$C$5:$C$1004,Apoio!B421,'2.Base de Clientes'!$D$5:$D$1004,Apoio!C421,'2.Base de Clientes'!$E$5:$E$1004,Apoio!D421)+(ROW()/1000000),0)</f>
        <v>0</v>
      </c>
      <c r="H421" s="139">
        <f>IFERROR(COUNTIFS('2.Base de Clientes'!$C$5:$C$1004,Apoio!B421,'2.Base de Clientes'!$D$5:$D$1004,Apoio!C421,'2.Base de Clientes'!$E$5:$E$1004,Apoio!D421),0)</f>
        <v>0</v>
      </c>
      <c r="I421" s="156">
        <f t="shared" si="19"/>
        <v>0</v>
      </c>
      <c r="J421" s="157">
        <f>IFERROR(AVERAGEIFS('2.Base de Clientes'!$F$5:$F$1004,'2.Base de Clientes'!$C$5:$C$1004,Apoio!B421,'2.Base de Clientes'!$D$5:$D$1004,Apoio!C421,'2.Base de Clientes'!$E$5:$E$1004,Apoio!D421)+(ROW()/1000000),0)</f>
        <v>0</v>
      </c>
      <c r="K421" s="21"/>
      <c r="L421" s="21"/>
      <c r="M421" s="21"/>
    </row>
    <row r="422" ht="12.75" customHeight="1">
      <c r="B422" s="136" t="str">
        <f>'1.Clusters'!$B$9</f>
        <v/>
      </c>
      <c r="C422" s="136" t="str">
        <f>'1.Clusters'!$E$12</f>
        <v/>
      </c>
      <c r="D422" s="136" t="str">
        <f>'1.Clusters'!$H$14</f>
        <v/>
      </c>
      <c r="E422" s="136" t="str">
        <f t="shared" si="17"/>
        <v>, , </v>
      </c>
      <c r="F422" s="136" t="str">
        <f t="shared" si="18"/>
        <v/>
      </c>
      <c r="G422" s="139">
        <f>IFERROR(AVERAGEIFS('2.Base de Clientes'!$Q$5:$Q$1004,'2.Base de Clientes'!$C$5:$C$1004,Apoio!B422,'2.Base de Clientes'!$D$5:$D$1004,Apoio!C422,'2.Base de Clientes'!$E$5:$E$1004,Apoio!D422)+(ROW()/1000000),0)</f>
        <v>0</v>
      </c>
      <c r="H422" s="139">
        <f>IFERROR(COUNTIFS('2.Base de Clientes'!$C$5:$C$1004,Apoio!B422,'2.Base de Clientes'!$D$5:$D$1004,Apoio!C422,'2.Base de Clientes'!$E$5:$E$1004,Apoio!D422),0)</f>
        <v>0</v>
      </c>
      <c r="I422" s="156">
        <f t="shared" si="19"/>
        <v>0</v>
      </c>
      <c r="J422" s="157">
        <f>IFERROR(AVERAGEIFS('2.Base de Clientes'!$F$5:$F$1004,'2.Base de Clientes'!$C$5:$C$1004,Apoio!B422,'2.Base de Clientes'!$D$5:$D$1004,Apoio!C422,'2.Base de Clientes'!$E$5:$E$1004,Apoio!D422)+(ROW()/1000000),0)</f>
        <v>0</v>
      </c>
      <c r="K422" s="21"/>
      <c r="L422" s="21"/>
      <c r="M422" s="21"/>
    </row>
    <row r="423" ht="12.75" customHeight="1">
      <c r="B423" s="136" t="str">
        <f>'1.Clusters'!$B$9</f>
        <v/>
      </c>
      <c r="C423" s="136" t="str">
        <f>'1.Clusters'!$E$12</f>
        <v/>
      </c>
      <c r="D423" s="136" t="str">
        <f>'1.Clusters'!$H$15</f>
        <v/>
      </c>
      <c r="E423" s="136" t="str">
        <f t="shared" si="17"/>
        <v>, , </v>
      </c>
      <c r="F423" s="136" t="str">
        <f t="shared" si="18"/>
        <v/>
      </c>
      <c r="G423" s="139">
        <f>IFERROR(AVERAGEIFS('2.Base de Clientes'!$Q$5:$Q$1004,'2.Base de Clientes'!$C$5:$C$1004,Apoio!B423,'2.Base de Clientes'!$D$5:$D$1004,Apoio!C423,'2.Base de Clientes'!$E$5:$E$1004,Apoio!D423)+(ROW()/1000000),0)</f>
        <v>0</v>
      </c>
      <c r="H423" s="139">
        <f>IFERROR(COUNTIFS('2.Base de Clientes'!$C$5:$C$1004,Apoio!B423,'2.Base de Clientes'!$D$5:$D$1004,Apoio!C423,'2.Base de Clientes'!$E$5:$E$1004,Apoio!D423),0)</f>
        <v>0</v>
      </c>
      <c r="I423" s="156">
        <f t="shared" si="19"/>
        <v>0</v>
      </c>
      <c r="J423" s="157">
        <f>IFERROR(AVERAGEIFS('2.Base de Clientes'!$F$5:$F$1004,'2.Base de Clientes'!$C$5:$C$1004,Apoio!B423,'2.Base de Clientes'!$D$5:$D$1004,Apoio!C423,'2.Base de Clientes'!$E$5:$E$1004,Apoio!D423)+(ROW()/1000000),0)</f>
        <v>0</v>
      </c>
      <c r="K423" s="21"/>
      <c r="L423" s="21"/>
      <c r="M423" s="21"/>
    </row>
    <row r="424" ht="12.75" customHeight="1">
      <c r="B424" s="136" t="str">
        <f>'1.Clusters'!$B$9</f>
        <v/>
      </c>
      <c r="C424" s="136" t="str">
        <f>'1.Clusters'!$E$13</f>
        <v/>
      </c>
      <c r="D424" s="136" t="str">
        <f>'1.Clusters'!$H$6</f>
        <v/>
      </c>
      <c r="E424" s="136" t="str">
        <f t="shared" si="17"/>
        <v>, , </v>
      </c>
      <c r="F424" s="136" t="str">
        <f t="shared" si="18"/>
        <v/>
      </c>
      <c r="G424" s="139">
        <f>IFERROR(AVERAGEIFS('2.Base de Clientes'!$Q$5:$Q$1004,'2.Base de Clientes'!$C$5:$C$1004,Apoio!B424,'2.Base de Clientes'!$D$5:$D$1004,Apoio!C424,'2.Base de Clientes'!$E$5:$E$1004,Apoio!D424)+(ROW()/1000000),0)</f>
        <v>0</v>
      </c>
      <c r="H424" s="139">
        <f>IFERROR(COUNTIFS('2.Base de Clientes'!$C$5:$C$1004,Apoio!B424,'2.Base de Clientes'!$D$5:$D$1004,Apoio!C424,'2.Base de Clientes'!$E$5:$E$1004,Apoio!D424),0)</f>
        <v>0</v>
      </c>
      <c r="I424" s="156">
        <f t="shared" si="19"/>
        <v>0</v>
      </c>
      <c r="J424" s="157">
        <f>IFERROR(AVERAGEIFS('2.Base de Clientes'!$F$5:$F$1004,'2.Base de Clientes'!$C$5:$C$1004,Apoio!B424,'2.Base de Clientes'!$D$5:$D$1004,Apoio!C424,'2.Base de Clientes'!$E$5:$E$1004,Apoio!D424)+(ROW()/1000000),0)</f>
        <v>0</v>
      </c>
      <c r="K424" s="21"/>
      <c r="L424" s="21"/>
      <c r="M424" s="21"/>
    </row>
    <row r="425" ht="12.75" customHeight="1">
      <c r="B425" s="136" t="str">
        <f>'1.Clusters'!$B$9</f>
        <v/>
      </c>
      <c r="C425" s="136" t="str">
        <f>'1.Clusters'!$E$13</f>
        <v/>
      </c>
      <c r="D425" s="136" t="str">
        <f>'1.Clusters'!$H$7</f>
        <v/>
      </c>
      <c r="E425" s="136" t="str">
        <f t="shared" si="17"/>
        <v>, , </v>
      </c>
      <c r="F425" s="136" t="str">
        <f t="shared" si="18"/>
        <v/>
      </c>
      <c r="G425" s="139">
        <f>IFERROR(AVERAGEIFS('2.Base de Clientes'!$Q$5:$Q$1004,'2.Base de Clientes'!$C$5:$C$1004,Apoio!B425,'2.Base de Clientes'!$D$5:$D$1004,Apoio!C425,'2.Base de Clientes'!$E$5:$E$1004,Apoio!D425)+(ROW()/1000000),0)</f>
        <v>0</v>
      </c>
      <c r="H425" s="139">
        <f>IFERROR(COUNTIFS('2.Base de Clientes'!$C$5:$C$1004,Apoio!B425,'2.Base de Clientes'!$D$5:$D$1004,Apoio!C425,'2.Base de Clientes'!$E$5:$E$1004,Apoio!D425),0)</f>
        <v>0</v>
      </c>
      <c r="I425" s="156">
        <f t="shared" si="19"/>
        <v>0</v>
      </c>
      <c r="J425" s="157">
        <f>IFERROR(AVERAGEIFS('2.Base de Clientes'!$F$5:$F$1004,'2.Base de Clientes'!$C$5:$C$1004,Apoio!B425,'2.Base de Clientes'!$D$5:$D$1004,Apoio!C425,'2.Base de Clientes'!$E$5:$E$1004,Apoio!D425)+(ROW()/1000000),0)</f>
        <v>0</v>
      </c>
      <c r="K425" s="21"/>
      <c r="L425" s="21"/>
      <c r="M425" s="21"/>
    </row>
    <row r="426" ht="12.75" customHeight="1">
      <c r="B426" s="136" t="str">
        <f>'1.Clusters'!$B$9</f>
        <v/>
      </c>
      <c r="C426" s="136" t="str">
        <f>'1.Clusters'!$E$13</f>
        <v/>
      </c>
      <c r="D426" s="136" t="str">
        <f>'1.Clusters'!$H$8</f>
        <v/>
      </c>
      <c r="E426" s="136" t="str">
        <f t="shared" si="17"/>
        <v>, , </v>
      </c>
      <c r="F426" s="136" t="str">
        <f t="shared" si="18"/>
        <v/>
      </c>
      <c r="G426" s="139">
        <f>IFERROR(AVERAGEIFS('2.Base de Clientes'!$Q$5:$Q$1004,'2.Base de Clientes'!$C$5:$C$1004,Apoio!B426,'2.Base de Clientes'!$D$5:$D$1004,Apoio!C426,'2.Base de Clientes'!$E$5:$E$1004,Apoio!D426)+(ROW()/1000000),0)</f>
        <v>0</v>
      </c>
      <c r="H426" s="139">
        <f>IFERROR(COUNTIFS('2.Base de Clientes'!$C$5:$C$1004,Apoio!B426,'2.Base de Clientes'!$D$5:$D$1004,Apoio!C426,'2.Base de Clientes'!$E$5:$E$1004,Apoio!D426),0)</f>
        <v>0</v>
      </c>
      <c r="I426" s="156">
        <f t="shared" si="19"/>
        <v>0</v>
      </c>
      <c r="J426" s="157">
        <f>IFERROR(AVERAGEIFS('2.Base de Clientes'!$F$5:$F$1004,'2.Base de Clientes'!$C$5:$C$1004,Apoio!B426,'2.Base de Clientes'!$D$5:$D$1004,Apoio!C426,'2.Base de Clientes'!$E$5:$E$1004,Apoio!D426)+(ROW()/1000000),0)</f>
        <v>0</v>
      </c>
      <c r="K426" s="21"/>
      <c r="L426" s="21"/>
      <c r="M426" s="21"/>
    </row>
    <row r="427" ht="12.75" customHeight="1">
      <c r="B427" s="136" t="str">
        <f>'1.Clusters'!$B$9</f>
        <v/>
      </c>
      <c r="C427" s="136" t="str">
        <f>'1.Clusters'!$E$13</f>
        <v/>
      </c>
      <c r="D427" s="136" t="str">
        <f>'1.Clusters'!$H$9</f>
        <v/>
      </c>
      <c r="E427" s="136" t="str">
        <f t="shared" si="17"/>
        <v>, , </v>
      </c>
      <c r="F427" s="136" t="str">
        <f t="shared" si="18"/>
        <v/>
      </c>
      <c r="G427" s="139">
        <f>IFERROR(AVERAGEIFS('2.Base de Clientes'!$Q$5:$Q$1004,'2.Base de Clientes'!$C$5:$C$1004,Apoio!B427,'2.Base de Clientes'!$D$5:$D$1004,Apoio!C427,'2.Base de Clientes'!$E$5:$E$1004,Apoio!D427)+(ROW()/1000000),0)</f>
        <v>0</v>
      </c>
      <c r="H427" s="139">
        <f>IFERROR(COUNTIFS('2.Base de Clientes'!$C$5:$C$1004,Apoio!B427,'2.Base de Clientes'!$D$5:$D$1004,Apoio!C427,'2.Base de Clientes'!$E$5:$E$1004,Apoio!D427),0)</f>
        <v>0</v>
      </c>
      <c r="I427" s="156">
        <f t="shared" si="19"/>
        <v>0</v>
      </c>
      <c r="J427" s="157">
        <f>IFERROR(AVERAGEIFS('2.Base de Clientes'!$F$5:$F$1004,'2.Base de Clientes'!$C$5:$C$1004,Apoio!B427,'2.Base de Clientes'!$D$5:$D$1004,Apoio!C427,'2.Base de Clientes'!$E$5:$E$1004,Apoio!D427)+(ROW()/1000000),0)</f>
        <v>0</v>
      </c>
      <c r="K427" s="21"/>
      <c r="L427" s="21"/>
      <c r="M427" s="21"/>
    </row>
    <row r="428" ht="12.75" customHeight="1">
      <c r="B428" s="136" t="str">
        <f>'1.Clusters'!$B$9</f>
        <v/>
      </c>
      <c r="C428" s="136" t="str">
        <f>'1.Clusters'!$E$13</f>
        <v/>
      </c>
      <c r="D428" s="136" t="str">
        <f>'1.Clusters'!$H$10</f>
        <v/>
      </c>
      <c r="E428" s="136" t="str">
        <f t="shared" si="17"/>
        <v>, , </v>
      </c>
      <c r="F428" s="136" t="str">
        <f t="shared" si="18"/>
        <v/>
      </c>
      <c r="G428" s="139">
        <f>IFERROR(AVERAGEIFS('2.Base de Clientes'!$Q$5:$Q$1004,'2.Base de Clientes'!$C$5:$C$1004,Apoio!B428,'2.Base de Clientes'!$D$5:$D$1004,Apoio!C428,'2.Base de Clientes'!$E$5:$E$1004,Apoio!D428)+(ROW()/1000000),0)</f>
        <v>0</v>
      </c>
      <c r="H428" s="139">
        <f>IFERROR(COUNTIFS('2.Base de Clientes'!$C$5:$C$1004,Apoio!B428,'2.Base de Clientes'!$D$5:$D$1004,Apoio!C428,'2.Base de Clientes'!$E$5:$E$1004,Apoio!D428),0)</f>
        <v>0</v>
      </c>
      <c r="I428" s="156">
        <f t="shared" si="19"/>
        <v>0</v>
      </c>
      <c r="J428" s="157">
        <f>IFERROR(AVERAGEIFS('2.Base de Clientes'!$F$5:$F$1004,'2.Base de Clientes'!$C$5:$C$1004,Apoio!B428,'2.Base de Clientes'!$D$5:$D$1004,Apoio!C428,'2.Base de Clientes'!$E$5:$E$1004,Apoio!D428)+(ROW()/1000000),0)</f>
        <v>0</v>
      </c>
      <c r="K428" s="21"/>
      <c r="L428" s="21"/>
      <c r="M428" s="21"/>
    </row>
    <row r="429" ht="12.75" customHeight="1">
      <c r="B429" s="136" t="str">
        <f>'1.Clusters'!$B$9</f>
        <v/>
      </c>
      <c r="C429" s="136" t="str">
        <f>'1.Clusters'!$E$13</f>
        <v/>
      </c>
      <c r="D429" s="136" t="str">
        <f>'1.Clusters'!$H$11</f>
        <v/>
      </c>
      <c r="E429" s="136" t="str">
        <f t="shared" si="17"/>
        <v>, , </v>
      </c>
      <c r="F429" s="136" t="str">
        <f t="shared" si="18"/>
        <v/>
      </c>
      <c r="G429" s="139">
        <f>IFERROR(AVERAGEIFS('2.Base de Clientes'!$Q$5:$Q$1004,'2.Base de Clientes'!$C$5:$C$1004,Apoio!B429,'2.Base de Clientes'!$D$5:$D$1004,Apoio!C429,'2.Base de Clientes'!$E$5:$E$1004,Apoio!D429)+(ROW()/1000000),0)</f>
        <v>0</v>
      </c>
      <c r="H429" s="139">
        <f>IFERROR(COUNTIFS('2.Base de Clientes'!$C$5:$C$1004,Apoio!B429,'2.Base de Clientes'!$D$5:$D$1004,Apoio!C429,'2.Base de Clientes'!$E$5:$E$1004,Apoio!D429),0)</f>
        <v>0</v>
      </c>
      <c r="I429" s="156">
        <f t="shared" si="19"/>
        <v>0</v>
      </c>
      <c r="J429" s="157">
        <f>IFERROR(AVERAGEIFS('2.Base de Clientes'!$F$5:$F$1004,'2.Base de Clientes'!$C$5:$C$1004,Apoio!B429,'2.Base de Clientes'!$D$5:$D$1004,Apoio!C429,'2.Base de Clientes'!$E$5:$E$1004,Apoio!D429)+(ROW()/1000000),0)</f>
        <v>0</v>
      </c>
      <c r="K429" s="21"/>
      <c r="L429" s="21"/>
      <c r="M429" s="21"/>
    </row>
    <row r="430" ht="12.75" customHeight="1">
      <c r="B430" s="136" t="str">
        <f>'1.Clusters'!$B$9</f>
        <v/>
      </c>
      <c r="C430" s="136" t="str">
        <f>'1.Clusters'!$E$13</f>
        <v/>
      </c>
      <c r="D430" s="136" t="str">
        <f>'1.Clusters'!$H$12</f>
        <v/>
      </c>
      <c r="E430" s="136" t="str">
        <f t="shared" si="17"/>
        <v>, , </v>
      </c>
      <c r="F430" s="136" t="str">
        <f t="shared" si="18"/>
        <v/>
      </c>
      <c r="G430" s="139">
        <f>IFERROR(AVERAGEIFS('2.Base de Clientes'!$Q$5:$Q$1004,'2.Base de Clientes'!$C$5:$C$1004,Apoio!B430,'2.Base de Clientes'!$D$5:$D$1004,Apoio!C430,'2.Base de Clientes'!$E$5:$E$1004,Apoio!D430)+(ROW()/1000000),0)</f>
        <v>0</v>
      </c>
      <c r="H430" s="139">
        <f>IFERROR(COUNTIFS('2.Base de Clientes'!$C$5:$C$1004,Apoio!B430,'2.Base de Clientes'!$D$5:$D$1004,Apoio!C430,'2.Base de Clientes'!$E$5:$E$1004,Apoio!D430),0)</f>
        <v>0</v>
      </c>
      <c r="I430" s="156">
        <f t="shared" si="19"/>
        <v>0</v>
      </c>
      <c r="J430" s="157">
        <f>IFERROR(AVERAGEIFS('2.Base de Clientes'!$F$5:$F$1004,'2.Base de Clientes'!$C$5:$C$1004,Apoio!B430,'2.Base de Clientes'!$D$5:$D$1004,Apoio!C430,'2.Base de Clientes'!$E$5:$E$1004,Apoio!D430)+(ROW()/1000000),0)</f>
        <v>0</v>
      </c>
      <c r="K430" s="21"/>
      <c r="L430" s="21"/>
      <c r="M430" s="21"/>
    </row>
    <row r="431" ht="12.75" customHeight="1">
      <c r="B431" s="136" t="str">
        <f>'1.Clusters'!$B$9</f>
        <v/>
      </c>
      <c r="C431" s="136" t="str">
        <f>'1.Clusters'!$E$13</f>
        <v/>
      </c>
      <c r="D431" s="136" t="str">
        <f>'1.Clusters'!$H$13</f>
        <v/>
      </c>
      <c r="E431" s="136" t="str">
        <f t="shared" si="17"/>
        <v>, , </v>
      </c>
      <c r="F431" s="136" t="str">
        <f t="shared" si="18"/>
        <v/>
      </c>
      <c r="G431" s="139">
        <f>IFERROR(AVERAGEIFS('2.Base de Clientes'!$Q$5:$Q$1004,'2.Base de Clientes'!$C$5:$C$1004,Apoio!B431,'2.Base de Clientes'!$D$5:$D$1004,Apoio!C431,'2.Base de Clientes'!$E$5:$E$1004,Apoio!D431)+(ROW()/1000000),0)</f>
        <v>0</v>
      </c>
      <c r="H431" s="139">
        <f>IFERROR(COUNTIFS('2.Base de Clientes'!$C$5:$C$1004,Apoio!B431,'2.Base de Clientes'!$D$5:$D$1004,Apoio!C431,'2.Base de Clientes'!$E$5:$E$1004,Apoio!D431),0)</f>
        <v>0</v>
      </c>
      <c r="I431" s="156">
        <f t="shared" si="19"/>
        <v>0</v>
      </c>
      <c r="J431" s="157">
        <f>IFERROR(AVERAGEIFS('2.Base de Clientes'!$F$5:$F$1004,'2.Base de Clientes'!$C$5:$C$1004,Apoio!B431,'2.Base de Clientes'!$D$5:$D$1004,Apoio!C431,'2.Base de Clientes'!$E$5:$E$1004,Apoio!D431)+(ROW()/1000000),0)</f>
        <v>0</v>
      </c>
      <c r="K431" s="21"/>
      <c r="L431" s="21"/>
      <c r="M431" s="21"/>
    </row>
    <row r="432" ht="12.75" customHeight="1">
      <c r="B432" s="136" t="str">
        <f>'1.Clusters'!$B$9</f>
        <v/>
      </c>
      <c r="C432" s="136" t="str">
        <f>'1.Clusters'!$E$13</f>
        <v/>
      </c>
      <c r="D432" s="136" t="str">
        <f>'1.Clusters'!$H$14</f>
        <v/>
      </c>
      <c r="E432" s="136" t="str">
        <f t="shared" si="17"/>
        <v>, , </v>
      </c>
      <c r="F432" s="136" t="str">
        <f t="shared" si="18"/>
        <v/>
      </c>
      <c r="G432" s="139">
        <f>IFERROR(AVERAGEIFS('2.Base de Clientes'!$Q$5:$Q$1004,'2.Base de Clientes'!$C$5:$C$1004,Apoio!B432,'2.Base de Clientes'!$D$5:$D$1004,Apoio!C432,'2.Base de Clientes'!$E$5:$E$1004,Apoio!D432)+(ROW()/1000000),0)</f>
        <v>0</v>
      </c>
      <c r="H432" s="139">
        <f>IFERROR(COUNTIFS('2.Base de Clientes'!$C$5:$C$1004,Apoio!B432,'2.Base de Clientes'!$D$5:$D$1004,Apoio!C432,'2.Base de Clientes'!$E$5:$E$1004,Apoio!D432),0)</f>
        <v>0</v>
      </c>
      <c r="I432" s="156">
        <f t="shared" si="19"/>
        <v>0</v>
      </c>
      <c r="J432" s="157">
        <f>IFERROR(AVERAGEIFS('2.Base de Clientes'!$F$5:$F$1004,'2.Base de Clientes'!$C$5:$C$1004,Apoio!B432,'2.Base de Clientes'!$D$5:$D$1004,Apoio!C432,'2.Base de Clientes'!$E$5:$E$1004,Apoio!D432)+(ROW()/1000000),0)</f>
        <v>0</v>
      </c>
      <c r="K432" s="21"/>
      <c r="L432" s="21"/>
      <c r="M432" s="21"/>
    </row>
    <row r="433" ht="12.75" customHeight="1">
      <c r="B433" s="136" t="str">
        <f>'1.Clusters'!$B$9</f>
        <v/>
      </c>
      <c r="C433" s="136" t="str">
        <f>'1.Clusters'!$E$13</f>
        <v/>
      </c>
      <c r="D433" s="136" t="str">
        <f>'1.Clusters'!$H$15</f>
        <v/>
      </c>
      <c r="E433" s="136" t="str">
        <f t="shared" si="17"/>
        <v>, , </v>
      </c>
      <c r="F433" s="136" t="str">
        <f t="shared" si="18"/>
        <v/>
      </c>
      <c r="G433" s="139">
        <f>IFERROR(AVERAGEIFS('2.Base de Clientes'!$Q$5:$Q$1004,'2.Base de Clientes'!$C$5:$C$1004,Apoio!B433,'2.Base de Clientes'!$D$5:$D$1004,Apoio!C433,'2.Base de Clientes'!$E$5:$E$1004,Apoio!D433)+(ROW()/1000000),0)</f>
        <v>0</v>
      </c>
      <c r="H433" s="139">
        <f>IFERROR(COUNTIFS('2.Base de Clientes'!$C$5:$C$1004,Apoio!B433,'2.Base de Clientes'!$D$5:$D$1004,Apoio!C433,'2.Base de Clientes'!$E$5:$E$1004,Apoio!D433),0)</f>
        <v>0</v>
      </c>
      <c r="I433" s="156">
        <f t="shared" si="19"/>
        <v>0</v>
      </c>
      <c r="J433" s="157">
        <f>IFERROR(AVERAGEIFS('2.Base de Clientes'!$F$5:$F$1004,'2.Base de Clientes'!$C$5:$C$1004,Apoio!B433,'2.Base de Clientes'!$D$5:$D$1004,Apoio!C433,'2.Base de Clientes'!$E$5:$E$1004,Apoio!D433)+(ROW()/1000000),0)</f>
        <v>0</v>
      </c>
      <c r="K433" s="21"/>
      <c r="L433" s="21"/>
      <c r="M433" s="21"/>
    </row>
    <row r="434" ht="12.75" customHeight="1">
      <c r="B434" s="136" t="str">
        <f>'1.Clusters'!$B$9</f>
        <v/>
      </c>
      <c r="C434" s="136" t="str">
        <f>'1.Clusters'!$E$14</f>
        <v/>
      </c>
      <c r="D434" s="136" t="str">
        <f>'1.Clusters'!$H$6</f>
        <v/>
      </c>
      <c r="E434" s="136" t="str">
        <f t="shared" si="17"/>
        <v>, , </v>
      </c>
      <c r="F434" s="136" t="str">
        <f t="shared" si="18"/>
        <v/>
      </c>
      <c r="G434" s="139">
        <f>IFERROR(AVERAGEIFS('2.Base de Clientes'!$Q$5:$Q$1004,'2.Base de Clientes'!$C$5:$C$1004,Apoio!B434,'2.Base de Clientes'!$D$5:$D$1004,Apoio!C434,'2.Base de Clientes'!$E$5:$E$1004,Apoio!D434)+(ROW()/1000000),0)</f>
        <v>0</v>
      </c>
      <c r="H434" s="139">
        <f>IFERROR(COUNTIFS('2.Base de Clientes'!$C$5:$C$1004,Apoio!B434,'2.Base de Clientes'!$D$5:$D$1004,Apoio!C434,'2.Base de Clientes'!$E$5:$E$1004,Apoio!D434),0)</f>
        <v>0</v>
      </c>
      <c r="I434" s="156">
        <f t="shared" si="19"/>
        <v>0</v>
      </c>
      <c r="J434" s="157">
        <f>IFERROR(AVERAGEIFS('2.Base de Clientes'!$F$5:$F$1004,'2.Base de Clientes'!$C$5:$C$1004,Apoio!B434,'2.Base de Clientes'!$D$5:$D$1004,Apoio!C434,'2.Base de Clientes'!$E$5:$E$1004,Apoio!D434)+(ROW()/1000000),0)</f>
        <v>0</v>
      </c>
      <c r="K434" s="21"/>
      <c r="L434" s="21"/>
      <c r="M434" s="21"/>
    </row>
    <row r="435" ht="12.75" customHeight="1">
      <c r="B435" s="136" t="str">
        <f>'1.Clusters'!$B$9</f>
        <v/>
      </c>
      <c r="C435" s="136" t="str">
        <f>'1.Clusters'!$E$14</f>
        <v/>
      </c>
      <c r="D435" s="136" t="str">
        <f>'1.Clusters'!$H$7</f>
        <v/>
      </c>
      <c r="E435" s="136" t="str">
        <f t="shared" si="17"/>
        <v>, , </v>
      </c>
      <c r="F435" s="136" t="str">
        <f t="shared" si="18"/>
        <v/>
      </c>
      <c r="G435" s="139">
        <f>IFERROR(AVERAGEIFS('2.Base de Clientes'!$Q$5:$Q$1004,'2.Base de Clientes'!$C$5:$C$1004,Apoio!B435,'2.Base de Clientes'!$D$5:$D$1004,Apoio!C435,'2.Base de Clientes'!$E$5:$E$1004,Apoio!D435)+(ROW()/1000000),0)</f>
        <v>0</v>
      </c>
      <c r="H435" s="139">
        <f>IFERROR(COUNTIFS('2.Base de Clientes'!$C$5:$C$1004,Apoio!B435,'2.Base de Clientes'!$D$5:$D$1004,Apoio!C435,'2.Base de Clientes'!$E$5:$E$1004,Apoio!D435),0)</f>
        <v>0</v>
      </c>
      <c r="I435" s="156">
        <f t="shared" si="19"/>
        <v>0</v>
      </c>
      <c r="J435" s="157">
        <f>IFERROR(AVERAGEIFS('2.Base de Clientes'!$F$5:$F$1004,'2.Base de Clientes'!$C$5:$C$1004,Apoio!B435,'2.Base de Clientes'!$D$5:$D$1004,Apoio!C435,'2.Base de Clientes'!$E$5:$E$1004,Apoio!D435)+(ROW()/1000000),0)</f>
        <v>0</v>
      </c>
      <c r="K435" s="21"/>
      <c r="L435" s="21"/>
      <c r="M435" s="21"/>
    </row>
    <row r="436" ht="12.75" customHeight="1">
      <c r="B436" s="136" t="str">
        <f>'1.Clusters'!$B$9</f>
        <v/>
      </c>
      <c r="C436" s="136" t="str">
        <f>'1.Clusters'!$E$14</f>
        <v/>
      </c>
      <c r="D436" s="136" t="str">
        <f>'1.Clusters'!$H$8</f>
        <v/>
      </c>
      <c r="E436" s="136" t="str">
        <f t="shared" si="17"/>
        <v>, , </v>
      </c>
      <c r="F436" s="136" t="str">
        <f t="shared" si="18"/>
        <v/>
      </c>
      <c r="G436" s="139">
        <f>IFERROR(AVERAGEIFS('2.Base de Clientes'!$Q$5:$Q$1004,'2.Base de Clientes'!$C$5:$C$1004,Apoio!B436,'2.Base de Clientes'!$D$5:$D$1004,Apoio!C436,'2.Base de Clientes'!$E$5:$E$1004,Apoio!D436)+(ROW()/1000000),0)</f>
        <v>0</v>
      </c>
      <c r="H436" s="139">
        <f>IFERROR(COUNTIFS('2.Base de Clientes'!$C$5:$C$1004,Apoio!B436,'2.Base de Clientes'!$D$5:$D$1004,Apoio!C436,'2.Base de Clientes'!$E$5:$E$1004,Apoio!D436),0)</f>
        <v>0</v>
      </c>
      <c r="I436" s="156">
        <f t="shared" si="19"/>
        <v>0</v>
      </c>
      <c r="J436" s="157">
        <f>IFERROR(AVERAGEIFS('2.Base de Clientes'!$F$5:$F$1004,'2.Base de Clientes'!$C$5:$C$1004,Apoio!B436,'2.Base de Clientes'!$D$5:$D$1004,Apoio!C436,'2.Base de Clientes'!$E$5:$E$1004,Apoio!D436)+(ROW()/1000000),0)</f>
        <v>0</v>
      </c>
      <c r="K436" s="21"/>
      <c r="L436" s="21"/>
      <c r="M436" s="21"/>
    </row>
    <row r="437" ht="12.75" customHeight="1">
      <c r="B437" s="136" t="str">
        <f>'1.Clusters'!$B$9</f>
        <v/>
      </c>
      <c r="C437" s="136" t="str">
        <f>'1.Clusters'!$E$14</f>
        <v/>
      </c>
      <c r="D437" s="136" t="str">
        <f>'1.Clusters'!$H$9</f>
        <v/>
      </c>
      <c r="E437" s="136" t="str">
        <f t="shared" si="17"/>
        <v>, , </v>
      </c>
      <c r="F437" s="136" t="str">
        <f t="shared" si="18"/>
        <v/>
      </c>
      <c r="G437" s="139">
        <f>IFERROR(AVERAGEIFS('2.Base de Clientes'!$Q$5:$Q$1004,'2.Base de Clientes'!$C$5:$C$1004,Apoio!B437,'2.Base de Clientes'!$D$5:$D$1004,Apoio!C437,'2.Base de Clientes'!$E$5:$E$1004,Apoio!D437)+(ROW()/1000000),0)</f>
        <v>0</v>
      </c>
      <c r="H437" s="139">
        <f>IFERROR(COUNTIFS('2.Base de Clientes'!$C$5:$C$1004,Apoio!B437,'2.Base de Clientes'!$D$5:$D$1004,Apoio!C437,'2.Base de Clientes'!$E$5:$E$1004,Apoio!D437),0)</f>
        <v>0</v>
      </c>
      <c r="I437" s="156">
        <f t="shared" si="19"/>
        <v>0</v>
      </c>
      <c r="J437" s="157">
        <f>IFERROR(AVERAGEIFS('2.Base de Clientes'!$F$5:$F$1004,'2.Base de Clientes'!$C$5:$C$1004,Apoio!B437,'2.Base de Clientes'!$D$5:$D$1004,Apoio!C437,'2.Base de Clientes'!$E$5:$E$1004,Apoio!D437)+(ROW()/1000000),0)</f>
        <v>0</v>
      </c>
      <c r="K437" s="21"/>
      <c r="L437" s="21"/>
      <c r="M437" s="21"/>
    </row>
    <row r="438" ht="12.75" customHeight="1">
      <c r="B438" s="136" t="str">
        <f>'1.Clusters'!$B$9</f>
        <v/>
      </c>
      <c r="C438" s="136" t="str">
        <f>'1.Clusters'!$E$14</f>
        <v/>
      </c>
      <c r="D438" s="136" t="str">
        <f>'1.Clusters'!$H$10</f>
        <v/>
      </c>
      <c r="E438" s="136" t="str">
        <f t="shared" si="17"/>
        <v>, , </v>
      </c>
      <c r="F438" s="136" t="str">
        <f t="shared" si="18"/>
        <v/>
      </c>
      <c r="G438" s="139">
        <f>IFERROR(AVERAGEIFS('2.Base de Clientes'!$Q$5:$Q$1004,'2.Base de Clientes'!$C$5:$C$1004,Apoio!B438,'2.Base de Clientes'!$D$5:$D$1004,Apoio!C438,'2.Base de Clientes'!$E$5:$E$1004,Apoio!D438)+(ROW()/1000000),0)</f>
        <v>0</v>
      </c>
      <c r="H438" s="139">
        <f>IFERROR(COUNTIFS('2.Base de Clientes'!$C$5:$C$1004,Apoio!B438,'2.Base de Clientes'!$D$5:$D$1004,Apoio!C438,'2.Base de Clientes'!$E$5:$E$1004,Apoio!D438),0)</f>
        <v>0</v>
      </c>
      <c r="I438" s="156">
        <f t="shared" si="19"/>
        <v>0</v>
      </c>
      <c r="J438" s="157">
        <f>IFERROR(AVERAGEIFS('2.Base de Clientes'!$F$5:$F$1004,'2.Base de Clientes'!$C$5:$C$1004,Apoio!B438,'2.Base de Clientes'!$D$5:$D$1004,Apoio!C438,'2.Base de Clientes'!$E$5:$E$1004,Apoio!D438)+(ROW()/1000000),0)</f>
        <v>0</v>
      </c>
      <c r="K438" s="21"/>
      <c r="L438" s="21"/>
      <c r="M438" s="21"/>
    </row>
    <row r="439" ht="12.75" customHeight="1">
      <c r="B439" s="136" t="str">
        <f>'1.Clusters'!$B$9</f>
        <v/>
      </c>
      <c r="C439" s="136" t="str">
        <f>'1.Clusters'!$E$14</f>
        <v/>
      </c>
      <c r="D439" s="136" t="str">
        <f>'1.Clusters'!$H$11</f>
        <v/>
      </c>
      <c r="E439" s="136" t="str">
        <f t="shared" si="17"/>
        <v>, , </v>
      </c>
      <c r="F439" s="136" t="str">
        <f t="shared" si="18"/>
        <v/>
      </c>
      <c r="G439" s="139">
        <f>IFERROR(AVERAGEIFS('2.Base de Clientes'!$Q$5:$Q$1004,'2.Base de Clientes'!$C$5:$C$1004,Apoio!B439,'2.Base de Clientes'!$D$5:$D$1004,Apoio!C439,'2.Base de Clientes'!$E$5:$E$1004,Apoio!D439)+(ROW()/1000000),0)</f>
        <v>0</v>
      </c>
      <c r="H439" s="139">
        <f>IFERROR(COUNTIFS('2.Base de Clientes'!$C$5:$C$1004,Apoio!B439,'2.Base de Clientes'!$D$5:$D$1004,Apoio!C439,'2.Base de Clientes'!$E$5:$E$1004,Apoio!D439),0)</f>
        <v>0</v>
      </c>
      <c r="I439" s="156">
        <f t="shared" si="19"/>
        <v>0</v>
      </c>
      <c r="J439" s="157">
        <f>IFERROR(AVERAGEIFS('2.Base de Clientes'!$F$5:$F$1004,'2.Base de Clientes'!$C$5:$C$1004,Apoio!B439,'2.Base de Clientes'!$D$5:$D$1004,Apoio!C439,'2.Base de Clientes'!$E$5:$E$1004,Apoio!D439)+(ROW()/1000000),0)</f>
        <v>0</v>
      </c>
      <c r="K439" s="21"/>
      <c r="L439" s="21"/>
      <c r="M439" s="21"/>
    </row>
    <row r="440" ht="12.75" customHeight="1">
      <c r="B440" s="136" t="str">
        <f>'1.Clusters'!$B$9</f>
        <v/>
      </c>
      <c r="C440" s="136" t="str">
        <f>'1.Clusters'!$E$14</f>
        <v/>
      </c>
      <c r="D440" s="136" t="str">
        <f>'1.Clusters'!$H$12</f>
        <v/>
      </c>
      <c r="E440" s="136" t="str">
        <f t="shared" si="17"/>
        <v>, , </v>
      </c>
      <c r="F440" s="136" t="str">
        <f t="shared" si="18"/>
        <v/>
      </c>
      <c r="G440" s="139">
        <f>IFERROR(AVERAGEIFS('2.Base de Clientes'!$Q$5:$Q$1004,'2.Base de Clientes'!$C$5:$C$1004,Apoio!B440,'2.Base de Clientes'!$D$5:$D$1004,Apoio!C440,'2.Base de Clientes'!$E$5:$E$1004,Apoio!D440)+(ROW()/1000000),0)</f>
        <v>0</v>
      </c>
      <c r="H440" s="139">
        <f>IFERROR(COUNTIFS('2.Base de Clientes'!$C$5:$C$1004,Apoio!B440,'2.Base de Clientes'!$D$5:$D$1004,Apoio!C440,'2.Base de Clientes'!$E$5:$E$1004,Apoio!D440),0)</f>
        <v>0</v>
      </c>
      <c r="I440" s="156">
        <f t="shared" si="19"/>
        <v>0</v>
      </c>
      <c r="J440" s="157">
        <f>IFERROR(AVERAGEIFS('2.Base de Clientes'!$F$5:$F$1004,'2.Base de Clientes'!$C$5:$C$1004,Apoio!B440,'2.Base de Clientes'!$D$5:$D$1004,Apoio!C440,'2.Base de Clientes'!$E$5:$E$1004,Apoio!D440)+(ROW()/1000000),0)</f>
        <v>0</v>
      </c>
      <c r="K440" s="21"/>
      <c r="L440" s="21"/>
      <c r="M440" s="21"/>
    </row>
    <row r="441" ht="12.75" customHeight="1">
      <c r="B441" s="136" t="str">
        <f>'1.Clusters'!$B$9</f>
        <v/>
      </c>
      <c r="C441" s="136" t="str">
        <f>'1.Clusters'!$E$14</f>
        <v/>
      </c>
      <c r="D441" s="136" t="str">
        <f>'1.Clusters'!$H$13</f>
        <v/>
      </c>
      <c r="E441" s="136" t="str">
        <f t="shared" si="17"/>
        <v>, , </v>
      </c>
      <c r="F441" s="136" t="str">
        <f t="shared" si="18"/>
        <v/>
      </c>
      <c r="G441" s="139">
        <f>IFERROR(AVERAGEIFS('2.Base de Clientes'!$Q$5:$Q$1004,'2.Base de Clientes'!$C$5:$C$1004,Apoio!B441,'2.Base de Clientes'!$D$5:$D$1004,Apoio!C441,'2.Base de Clientes'!$E$5:$E$1004,Apoio!D441)+(ROW()/1000000),0)</f>
        <v>0</v>
      </c>
      <c r="H441" s="139">
        <f>IFERROR(COUNTIFS('2.Base de Clientes'!$C$5:$C$1004,Apoio!B441,'2.Base de Clientes'!$D$5:$D$1004,Apoio!C441,'2.Base de Clientes'!$E$5:$E$1004,Apoio!D441),0)</f>
        <v>0</v>
      </c>
      <c r="I441" s="156">
        <f t="shared" si="19"/>
        <v>0</v>
      </c>
      <c r="J441" s="157">
        <f>IFERROR(AVERAGEIFS('2.Base de Clientes'!$F$5:$F$1004,'2.Base de Clientes'!$C$5:$C$1004,Apoio!B441,'2.Base de Clientes'!$D$5:$D$1004,Apoio!C441,'2.Base de Clientes'!$E$5:$E$1004,Apoio!D441)+(ROW()/1000000),0)</f>
        <v>0</v>
      </c>
      <c r="K441" s="21"/>
      <c r="L441" s="21"/>
      <c r="M441" s="21"/>
    </row>
    <row r="442" ht="12.75" customHeight="1">
      <c r="B442" s="136" t="str">
        <f>'1.Clusters'!$B$9</f>
        <v/>
      </c>
      <c r="C442" s="136" t="str">
        <f>'1.Clusters'!$E$14</f>
        <v/>
      </c>
      <c r="D442" s="136" t="str">
        <f>'1.Clusters'!$H$14</f>
        <v/>
      </c>
      <c r="E442" s="136" t="str">
        <f t="shared" si="17"/>
        <v>, , </v>
      </c>
      <c r="F442" s="136" t="str">
        <f t="shared" si="18"/>
        <v/>
      </c>
      <c r="G442" s="139">
        <f>IFERROR(AVERAGEIFS('2.Base de Clientes'!$Q$5:$Q$1004,'2.Base de Clientes'!$C$5:$C$1004,Apoio!B442,'2.Base de Clientes'!$D$5:$D$1004,Apoio!C442,'2.Base de Clientes'!$E$5:$E$1004,Apoio!D442)+(ROW()/1000000),0)</f>
        <v>0</v>
      </c>
      <c r="H442" s="139">
        <f>IFERROR(COUNTIFS('2.Base de Clientes'!$C$5:$C$1004,Apoio!B442,'2.Base de Clientes'!$D$5:$D$1004,Apoio!C442,'2.Base de Clientes'!$E$5:$E$1004,Apoio!D442),0)</f>
        <v>0</v>
      </c>
      <c r="I442" s="156">
        <f t="shared" si="19"/>
        <v>0</v>
      </c>
      <c r="J442" s="157">
        <f>IFERROR(AVERAGEIFS('2.Base de Clientes'!$F$5:$F$1004,'2.Base de Clientes'!$C$5:$C$1004,Apoio!B442,'2.Base de Clientes'!$D$5:$D$1004,Apoio!C442,'2.Base de Clientes'!$E$5:$E$1004,Apoio!D442)+(ROW()/1000000),0)</f>
        <v>0</v>
      </c>
      <c r="K442" s="21"/>
      <c r="L442" s="21"/>
      <c r="M442" s="21"/>
    </row>
    <row r="443" ht="12.75" customHeight="1">
      <c r="B443" s="136" t="str">
        <f>'1.Clusters'!$B$9</f>
        <v/>
      </c>
      <c r="C443" s="136" t="str">
        <f>'1.Clusters'!$E$14</f>
        <v/>
      </c>
      <c r="D443" s="136" t="str">
        <f>'1.Clusters'!$H$15</f>
        <v/>
      </c>
      <c r="E443" s="136" t="str">
        <f t="shared" si="17"/>
        <v>, , </v>
      </c>
      <c r="F443" s="136" t="str">
        <f t="shared" si="18"/>
        <v/>
      </c>
      <c r="G443" s="139">
        <f>IFERROR(AVERAGEIFS('2.Base de Clientes'!$Q$5:$Q$1004,'2.Base de Clientes'!$C$5:$C$1004,Apoio!B443,'2.Base de Clientes'!$D$5:$D$1004,Apoio!C443,'2.Base de Clientes'!$E$5:$E$1004,Apoio!D443)+(ROW()/1000000),0)</f>
        <v>0</v>
      </c>
      <c r="H443" s="139">
        <f>IFERROR(COUNTIFS('2.Base de Clientes'!$C$5:$C$1004,Apoio!B443,'2.Base de Clientes'!$D$5:$D$1004,Apoio!C443,'2.Base de Clientes'!$E$5:$E$1004,Apoio!D443),0)</f>
        <v>0</v>
      </c>
      <c r="I443" s="156">
        <f t="shared" si="19"/>
        <v>0</v>
      </c>
      <c r="J443" s="157">
        <f>IFERROR(AVERAGEIFS('2.Base de Clientes'!$F$5:$F$1004,'2.Base de Clientes'!$C$5:$C$1004,Apoio!B443,'2.Base de Clientes'!$D$5:$D$1004,Apoio!C443,'2.Base de Clientes'!$E$5:$E$1004,Apoio!D443)+(ROW()/1000000),0)</f>
        <v>0</v>
      </c>
      <c r="K443" s="21"/>
      <c r="L443" s="21"/>
      <c r="M443" s="21"/>
    </row>
    <row r="444" ht="12.75" customHeight="1">
      <c r="B444" s="136" t="str">
        <f>'1.Clusters'!$B$9</f>
        <v/>
      </c>
      <c r="C444" s="136" t="str">
        <f>'1.Clusters'!$E$15</f>
        <v/>
      </c>
      <c r="D444" s="136" t="str">
        <f>'1.Clusters'!$H$6</f>
        <v/>
      </c>
      <c r="E444" s="136" t="str">
        <f t="shared" si="17"/>
        <v>, , </v>
      </c>
      <c r="F444" s="136" t="str">
        <f t="shared" si="18"/>
        <v/>
      </c>
      <c r="G444" s="139">
        <f>IFERROR(AVERAGEIFS('2.Base de Clientes'!$Q$5:$Q$1004,'2.Base de Clientes'!$C$5:$C$1004,Apoio!B444,'2.Base de Clientes'!$D$5:$D$1004,Apoio!C444,'2.Base de Clientes'!$E$5:$E$1004,Apoio!D444)+(ROW()/1000000),0)</f>
        <v>0</v>
      </c>
      <c r="H444" s="139">
        <f>IFERROR(COUNTIFS('2.Base de Clientes'!$C$5:$C$1004,Apoio!B444,'2.Base de Clientes'!$D$5:$D$1004,Apoio!C444,'2.Base de Clientes'!$E$5:$E$1004,Apoio!D444),0)</f>
        <v>0</v>
      </c>
      <c r="I444" s="156">
        <f t="shared" si="19"/>
        <v>0</v>
      </c>
      <c r="J444" s="157">
        <f>IFERROR(AVERAGEIFS('2.Base de Clientes'!$F$5:$F$1004,'2.Base de Clientes'!$C$5:$C$1004,Apoio!B444,'2.Base de Clientes'!$D$5:$D$1004,Apoio!C444,'2.Base de Clientes'!$E$5:$E$1004,Apoio!D444)+(ROW()/1000000),0)</f>
        <v>0</v>
      </c>
      <c r="K444" s="21"/>
      <c r="L444" s="21"/>
      <c r="M444" s="21"/>
    </row>
    <row r="445" ht="12.75" customHeight="1">
      <c r="B445" s="136" t="str">
        <f>'1.Clusters'!$B$9</f>
        <v/>
      </c>
      <c r="C445" s="136" t="str">
        <f>'1.Clusters'!$E$15</f>
        <v/>
      </c>
      <c r="D445" s="136" t="str">
        <f>'1.Clusters'!$H$7</f>
        <v/>
      </c>
      <c r="E445" s="136" t="str">
        <f t="shared" si="17"/>
        <v>, , </v>
      </c>
      <c r="F445" s="136" t="str">
        <f t="shared" si="18"/>
        <v/>
      </c>
      <c r="G445" s="139">
        <f>IFERROR(AVERAGEIFS('2.Base de Clientes'!$Q$5:$Q$1004,'2.Base de Clientes'!$C$5:$C$1004,Apoio!B445,'2.Base de Clientes'!$D$5:$D$1004,Apoio!C445,'2.Base de Clientes'!$E$5:$E$1004,Apoio!D445)+(ROW()/1000000),0)</f>
        <v>0</v>
      </c>
      <c r="H445" s="139">
        <f>IFERROR(COUNTIFS('2.Base de Clientes'!$C$5:$C$1004,Apoio!B445,'2.Base de Clientes'!$D$5:$D$1004,Apoio!C445,'2.Base de Clientes'!$E$5:$E$1004,Apoio!D445),0)</f>
        <v>0</v>
      </c>
      <c r="I445" s="156">
        <f t="shared" si="19"/>
        <v>0</v>
      </c>
      <c r="J445" s="157">
        <f>IFERROR(AVERAGEIFS('2.Base de Clientes'!$F$5:$F$1004,'2.Base de Clientes'!$C$5:$C$1004,Apoio!B445,'2.Base de Clientes'!$D$5:$D$1004,Apoio!C445,'2.Base de Clientes'!$E$5:$E$1004,Apoio!D445)+(ROW()/1000000),0)</f>
        <v>0</v>
      </c>
      <c r="K445" s="21"/>
      <c r="L445" s="21"/>
      <c r="M445" s="21"/>
    </row>
    <row r="446" ht="12.75" customHeight="1">
      <c r="B446" s="136" t="str">
        <f>'1.Clusters'!$B$9</f>
        <v/>
      </c>
      <c r="C446" s="136" t="str">
        <f>'1.Clusters'!$E$15</f>
        <v/>
      </c>
      <c r="D446" s="136" t="str">
        <f>'1.Clusters'!$H$8</f>
        <v/>
      </c>
      <c r="E446" s="136" t="str">
        <f t="shared" si="17"/>
        <v>, , </v>
      </c>
      <c r="F446" s="136" t="str">
        <f t="shared" si="18"/>
        <v/>
      </c>
      <c r="G446" s="139">
        <f>IFERROR(AVERAGEIFS('2.Base de Clientes'!$Q$5:$Q$1004,'2.Base de Clientes'!$C$5:$C$1004,Apoio!B446,'2.Base de Clientes'!$D$5:$D$1004,Apoio!C446,'2.Base de Clientes'!$E$5:$E$1004,Apoio!D446)+(ROW()/1000000),0)</f>
        <v>0</v>
      </c>
      <c r="H446" s="139">
        <f>IFERROR(COUNTIFS('2.Base de Clientes'!$C$5:$C$1004,Apoio!B446,'2.Base de Clientes'!$D$5:$D$1004,Apoio!C446,'2.Base de Clientes'!$E$5:$E$1004,Apoio!D446),0)</f>
        <v>0</v>
      </c>
      <c r="I446" s="156">
        <f t="shared" si="19"/>
        <v>0</v>
      </c>
      <c r="J446" s="157">
        <f>IFERROR(AVERAGEIFS('2.Base de Clientes'!$F$5:$F$1004,'2.Base de Clientes'!$C$5:$C$1004,Apoio!B446,'2.Base de Clientes'!$D$5:$D$1004,Apoio!C446,'2.Base de Clientes'!$E$5:$E$1004,Apoio!D446)+(ROW()/1000000),0)</f>
        <v>0</v>
      </c>
      <c r="K446" s="21"/>
      <c r="L446" s="21"/>
      <c r="M446" s="21"/>
    </row>
    <row r="447" ht="12.75" customHeight="1">
      <c r="B447" s="136" t="str">
        <f>'1.Clusters'!$B$9</f>
        <v/>
      </c>
      <c r="C447" s="136" t="str">
        <f>'1.Clusters'!$E$15</f>
        <v/>
      </c>
      <c r="D447" s="136" t="str">
        <f>'1.Clusters'!$H$9</f>
        <v/>
      </c>
      <c r="E447" s="136" t="str">
        <f t="shared" si="17"/>
        <v>, , </v>
      </c>
      <c r="F447" s="136" t="str">
        <f t="shared" si="18"/>
        <v/>
      </c>
      <c r="G447" s="139">
        <f>IFERROR(AVERAGEIFS('2.Base de Clientes'!$Q$5:$Q$1004,'2.Base de Clientes'!$C$5:$C$1004,Apoio!B447,'2.Base de Clientes'!$D$5:$D$1004,Apoio!C447,'2.Base de Clientes'!$E$5:$E$1004,Apoio!D447)+(ROW()/1000000),0)</f>
        <v>0</v>
      </c>
      <c r="H447" s="139">
        <f>IFERROR(COUNTIFS('2.Base de Clientes'!$C$5:$C$1004,Apoio!B447,'2.Base de Clientes'!$D$5:$D$1004,Apoio!C447,'2.Base de Clientes'!$E$5:$E$1004,Apoio!D447),0)</f>
        <v>0</v>
      </c>
      <c r="I447" s="156">
        <f t="shared" si="19"/>
        <v>0</v>
      </c>
      <c r="J447" s="157">
        <f>IFERROR(AVERAGEIFS('2.Base de Clientes'!$F$5:$F$1004,'2.Base de Clientes'!$C$5:$C$1004,Apoio!B447,'2.Base de Clientes'!$D$5:$D$1004,Apoio!C447,'2.Base de Clientes'!$E$5:$E$1004,Apoio!D447)+(ROW()/1000000),0)</f>
        <v>0</v>
      </c>
      <c r="K447" s="21"/>
      <c r="L447" s="21"/>
      <c r="M447" s="21"/>
    </row>
    <row r="448" ht="12.75" customHeight="1">
      <c r="B448" s="136" t="str">
        <f>'1.Clusters'!$B$9</f>
        <v/>
      </c>
      <c r="C448" s="136" t="str">
        <f>'1.Clusters'!$E$15</f>
        <v/>
      </c>
      <c r="D448" s="136" t="str">
        <f>'1.Clusters'!$H$10</f>
        <v/>
      </c>
      <c r="E448" s="136" t="str">
        <f t="shared" si="17"/>
        <v>, , </v>
      </c>
      <c r="F448" s="136" t="str">
        <f t="shared" si="18"/>
        <v/>
      </c>
      <c r="G448" s="139">
        <f>IFERROR(AVERAGEIFS('2.Base de Clientes'!$Q$5:$Q$1004,'2.Base de Clientes'!$C$5:$C$1004,Apoio!B448,'2.Base de Clientes'!$D$5:$D$1004,Apoio!C448,'2.Base de Clientes'!$E$5:$E$1004,Apoio!D448)+(ROW()/1000000),0)</f>
        <v>0</v>
      </c>
      <c r="H448" s="139">
        <f>IFERROR(COUNTIFS('2.Base de Clientes'!$C$5:$C$1004,Apoio!B448,'2.Base de Clientes'!$D$5:$D$1004,Apoio!C448,'2.Base de Clientes'!$E$5:$E$1004,Apoio!D448),0)</f>
        <v>0</v>
      </c>
      <c r="I448" s="156">
        <f t="shared" si="19"/>
        <v>0</v>
      </c>
      <c r="J448" s="157">
        <f>IFERROR(AVERAGEIFS('2.Base de Clientes'!$F$5:$F$1004,'2.Base de Clientes'!$C$5:$C$1004,Apoio!B448,'2.Base de Clientes'!$D$5:$D$1004,Apoio!C448,'2.Base de Clientes'!$E$5:$E$1004,Apoio!D448)+(ROW()/1000000),0)</f>
        <v>0</v>
      </c>
      <c r="K448" s="21"/>
      <c r="L448" s="21"/>
      <c r="M448" s="21"/>
    </row>
    <row r="449" ht="12.75" customHeight="1">
      <c r="B449" s="136" t="str">
        <f>'1.Clusters'!$B$9</f>
        <v/>
      </c>
      <c r="C449" s="136" t="str">
        <f>'1.Clusters'!$E$15</f>
        <v/>
      </c>
      <c r="D449" s="136" t="str">
        <f>'1.Clusters'!$H$11</f>
        <v/>
      </c>
      <c r="E449" s="136" t="str">
        <f t="shared" si="17"/>
        <v>, , </v>
      </c>
      <c r="F449" s="136" t="str">
        <f t="shared" si="18"/>
        <v/>
      </c>
      <c r="G449" s="139">
        <f>IFERROR(AVERAGEIFS('2.Base de Clientes'!$Q$5:$Q$1004,'2.Base de Clientes'!$C$5:$C$1004,Apoio!B449,'2.Base de Clientes'!$D$5:$D$1004,Apoio!C449,'2.Base de Clientes'!$E$5:$E$1004,Apoio!D449)+(ROW()/1000000),0)</f>
        <v>0</v>
      </c>
      <c r="H449" s="139">
        <f>IFERROR(COUNTIFS('2.Base de Clientes'!$C$5:$C$1004,Apoio!B449,'2.Base de Clientes'!$D$5:$D$1004,Apoio!C449,'2.Base de Clientes'!$E$5:$E$1004,Apoio!D449),0)</f>
        <v>0</v>
      </c>
      <c r="I449" s="156">
        <f t="shared" si="19"/>
        <v>0</v>
      </c>
      <c r="J449" s="157">
        <f>IFERROR(AVERAGEIFS('2.Base de Clientes'!$F$5:$F$1004,'2.Base de Clientes'!$C$5:$C$1004,Apoio!B449,'2.Base de Clientes'!$D$5:$D$1004,Apoio!C449,'2.Base de Clientes'!$E$5:$E$1004,Apoio!D449)+(ROW()/1000000),0)</f>
        <v>0</v>
      </c>
      <c r="K449" s="21"/>
      <c r="L449" s="21"/>
      <c r="M449" s="21"/>
    </row>
    <row r="450" ht="12.75" customHeight="1">
      <c r="B450" s="136" t="str">
        <f>'1.Clusters'!$B$9</f>
        <v/>
      </c>
      <c r="C450" s="136" t="str">
        <f>'1.Clusters'!$E$15</f>
        <v/>
      </c>
      <c r="D450" s="136" t="str">
        <f>'1.Clusters'!$H$12</f>
        <v/>
      </c>
      <c r="E450" s="136" t="str">
        <f t="shared" si="17"/>
        <v>, , </v>
      </c>
      <c r="F450" s="136" t="str">
        <f t="shared" si="18"/>
        <v/>
      </c>
      <c r="G450" s="139">
        <f>IFERROR(AVERAGEIFS('2.Base de Clientes'!$Q$5:$Q$1004,'2.Base de Clientes'!$C$5:$C$1004,Apoio!B450,'2.Base de Clientes'!$D$5:$D$1004,Apoio!C450,'2.Base de Clientes'!$E$5:$E$1004,Apoio!D450)+(ROW()/1000000),0)</f>
        <v>0</v>
      </c>
      <c r="H450" s="139">
        <f>IFERROR(COUNTIFS('2.Base de Clientes'!$C$5:$C$1004,Apoio!B450,'2.Base de Clientes'!$D$5:$D$1004,Apoio!C450,'2.Base de Clientes'!$E$5:$E$1004,Apoio!D450),0)</f>
        <v>0</v>
      </c>
      <c r="I450" s="156">
        <f t="shared" si="19"/>
        <v>0</v>
      </c>
      <c r="J450" s="157">
        <f>IFERROR(AVERAGEIFS('2.Base de Clientes'!$F$5:$F$1004,'2.Base de Clientes'!$C$5:$C$1004,Apoio!B450,'2.Base de Clientes'!$D$5:$D$1004,Apoio!C450,'2.Base de Clientes'!$E$5:$E$1004,Apoio!D450)+(ROW()/1000000),0)</f>
        <v>0</v>
      </c>
      <c r="K450" s="21"/>
      <c r="L450" s="21"/>
      <c r="M450" s="21"/>
    </row>
    <row r="451" ht="12.75" customHeight="1">
      <c r="B451" s="136" t="str">
        <f>'1.Clusters'!$B$9</f>
        <v/>
      </c>
      <c r="C451" s="136" t="str">
        <f>'1.Clusters'!$E$15</f>
        <v/>
      </c>
      <c r="D451" s="136" t="str">
        <f>'1.Clusters'!$H$13</f>
        <v/>
      </c>
      <c r="E451" s="136" t="str">
        <f t="shared" si="17"/>
        <v>, , </v>
      </c>
      <c r="F451" s="136" t="str">
        <f t="shared" si="18"/>
        <v/>
      </c>
      <c r="G451" s="139">
        <f>IFERROR(AVERAGEIFS('2.Base de Clientes'!$Q$5:$Q$1004,'2.Base de Clientes'!$C$5:$C$1004,Apoio!B451,'2.Base de Clientes'!$D$5:$D$1004,Apoio!C451,'2.Base de Clientes'!$E$5:$E$1004,Apoio!D451)+(ROW()/1000000),0)</f>
        <v>0</v>
      </c>
      <c r="H451" s="139">
        <f>IFERROR(COUNTIFS('2.Base de Clientes'!$C$5:$C$1004,Apoio!B451,'2.Base de Clientes'!$D$5:$D$1004,Apoio!C451,'2.Base de Clientes'!$E$5:$E$1004,Apoio!D451),0)</f>
        <v>0</v>
      </c>
      <c r="I451" s="156">
        <f t="shared" si="19"/>
        <v>0</v>
      </c>
      <c r="J451" s="157">
        <f>IFERROR(AVERAGEIFS('2.Base de Clientes'!$F$5:$F$1004,'2.Base de Clientes'!$C$5:$C$1004,Apoio!B451,'2.Base de Clientes'!$D$5:$D$1004,Apoio!C451,'2.Base de Clientes'!$E$5:$E$1004,Apoio!D451)+(ROW()/1000000),0)</f>
        <v>0</v>
      </c>
      <c r="K451" s="21"/>
      <c r="L451" s="21"/>
      <c r="M451" s="21"/>
    </row>
    <row r="452" ht="12.75" customHeight="1">
      <c r="B452" s="136" t="str">
        <f>'1.Clusters'!$B$9</f>
        <v/>
      </c>
      <c r="C452" s="136" t="str">
        <f>'1.Clusters'!$E$15</f>
        <v/>
      </c>
      <c r="D452" s="136" t="str">
        <f>'1.Clusters'!$H$14</f>
        <v/>
      </c>
      <c r="E452" s="136" t="str">
        <f t="shared" si="17"/>
        <v>, , </v>
      </c>
      <c r="F452" s="136" t="str">
        <f t="shared" si="18"/>
        <v/>
      </c>
      <c r="G452" s="139">
        <f>IFERROR(AVERAGEIFS('2.Base de Clientes'!$Q$5:$Q$1004,'2.Base de Clientes'!$C$5:$C$1004,Apoio!B452,'2.Base de Clientes'!$D$5:$D$1004,Apoio!C452,'2.Base de Clientes'!$E$5:$E$1004,Apoio!D452)+(ROW()/1000000),0)</f>
        <v>0</v>
      </c>
      <c r="H452" s="139">
        <f>IFERROR(COUNTIFS('2.Base de Clientes'!$C$5:$C$1004,Apoio!B452,'2.Base de Clientes'!$D$5:$D$1004,Apoio!C452,'2.Base de Clientes'!$E$5:$E$1004,Apoio!D452),0)</f>
        <v>0</v>
      </c>
      <c r="I452" s="156">
        <f t="shared" si="19"/>
        <v>0</v>
      </c>
      <c r="J452" s="157">
        <f>IFERROR(AVERAGEIFS('2.Base de Clientes'!$F$5:$F$1004,'2.Base de Clientes'!$C$5:$C$1004,Apoio!B452,'2.Base de Clientes'!$D$5:$D$1004,Apoio!C452,'2.Base de Clientes'!$E$5:$E$1004,Apoio!D452)+(ROW()/1000000),0)</f>
        <v>0</v>
      </c>
      <c r="K452" s="21"/>
      <c r="L452" s="21"/>
      <c r="M452" s="21"/>
    </row>
    <row r="453" ht="12.75" customHeight="1">
      <c r="B453" s="136" t="str">
        <f>'1.Clusters'!$B$9</f>
        <v/>
      </c>
      <c r="C453" s="136" t="str">
        <f>'1.Clusters'!$E$15</f>
        <v/>
      </c>
      <c r="D453" s="136" t="str">
        <f>'1.Clusters'!$H$15</f>
        <v/>
      </c>
      <c r="E453" s="136" t="str">
        <f t="shared" si="17"/>
        <v>, , </v>
      </c>
      <c r="F453" s="136" t="str">
        <f t="shared" si="18"/>
        <v/>
      </c>
      <c r="G453" s="139">
        <f>IFERROR(AVERAGEIFS('2.Base de Clientes'!$Q$5:$Q$1004,'2.Base de Clientes'!$C$5:$C$1004,Apoio!B453,'2.Base de Clientes'!$D$5:$D$1004,Apoio!C453,'2.Base de Clientes'!$E$5:$E$1004,Apoio!D453)+(ROW()/1000000),0)</f>
        <v>0</v>
      </c>
      <c r="H453" s="139">
        <f>IFERROR(COUNTIFS('2.Base de Clientes'!$C$5:$C$1004,Apoio!B453,'2.Base de Clientes'!$D$5:$D$1004,Apoio!C453,'2.Base de Clientes'!$E$5:$E$1004,Apoio!D453),0)</f>
        <v>0</v>
      </c>
      <c r="I453" s="156">
        <f t="shared" si="19"/>
        <v>0</v>
      </c>
      <c r="J453" s="157">
        <f>IFERROR(AVERAGEIFS('2.Base de Clientes'!$F$5:$F$1004,'2.Base de Clientes'!$C$5:$C$1004,Apoio!B453,'2.Base de Clientes'!$D$5:$D$1004,Apoio!C453,'2.Base de Clientes'!$E$5:$E$1004,Apoio!D453)+(ROW()/1000000),0)</f>
        <v>0</v>
      </c>
      <c r="K453" s="21"/>
      <c r="L453" s="21"/>
      <c r="M453" s="21"/>
    </row>
    <row r="454" ht="12.75" customHeight="1">
      <c r="B454" s="136" t="str">
        <f>'1.Clusters'!$B$10</f>
        <v/>
      </c>
      <c r="C454" s="136" t="str">
        <f>'1.Clusters'!$E$6</f>
        <v/>
      </c>
      <c r="D454" s="136" t="str">
        <f>'1.Clusters'!$H$6</f>
        <v/>
      </c>
      <c r="E454" s="136" t="str">
        <f t="shared" si="17"/>
        <v>, , </v>
      </c>
      <c r="F454" s="136" t="str">
        <f t="shared" si="18"/>
        <v/>
      </c>
      <c r="G454" s="139">
        <f>IFERROR(AVERAGEIFS('2.Base de Clientes'!$Q$5:$Q$1004,'2.Base de Clientes'!$C$5:$C$1004,Apoio!B454,'2.Base de Clientes'!$D$5:$D$1004,Apoio!C454,'2.Base de Clientes'!$E$5:$E$1004,Apoio!D454)+(ROW()/1000000),0)</f>
        <v>0</v>
      </c>
      <c r="H454" s="139">
        <f>IFERROR(COUNTIFS('2.Base de Clientes'!$C$5:$C$1004,Apoio!B454,'2.Base de Clientes'!$D$5:$D$1004,Apoio!C454,'2.Base de Clientes'!$E$5:$E$1004,Apoio!D454),0)</f>
        <v>0</v>
      </c>
      <c r="I454" s="156">
        <f t="shared" si="19"/>
        <v>0</v>
      </c>
      <c r="J454" s="157">
        <f>IFERROR(AVERAGEIFS('2.Base de Clientes'!$F$5:$F$1004,'2.Base de Clientes'!$C$5:$C$1004,Apoio!B454,'2.Base de Clientes'!$D$5:$D$1004,Apoio!C454,'2.Base de Clientes'!$E$5:$E$1004,Apoio!D454)+(ROW()/1000000),0)</f>
        <v>0</v>
      </c>
      <c r="K454" s="21"/>
      <c r="L454" s="21"/>
      <c r="M454" s="21"/>
    </row>
    <row r="455" ht="12.75" customHeight="1">
      <c r="B455" s="136" t="str">
        <f>'1.Clusters'!$B$10</f>
        <v/>
      </c>
      <c r="C455" s="136" t="str">
        <f>'1.Clusters'!$E$6</f>
        <v/>
      </c>
      <c r="D455" s="136" t="str">
        <f>'1.Clusters'!$H$7</f>
        <v/>
      </c>
      <c r="E455" s="136" t="str">
        <f t="shared" si="17"/>
        <v>, , </v>
      </c>
      <c r="F455" s="136" t="str">
        <f t="shared" si="18"/>
        <v/>
      </c>
      <c r="G455" s="139">
        <f>IFERROR(AVERAGEIFS('2.Base de Clientes'!$Q$5:$Q$1004,'2.Base de Clientes'!$C$5:$C$1004,Apoio!B455,'2.Base de Clientes'!$D$5:$D$1004,Apoio!C455,'2.Base de Clientes'!$E$5:$E$1004,Apoio!D455)+(ROW()/1000000),0)</f>
        <v>0</v>
      </c>
      <c r="H455" s="139">
        <f>IFERROR(COUNTIFS('2.Base de Clientes'!$C$5:$C$1004,Apoio!B455,'2.Base de Clientes'!$D$5:$D$1004,Apoio!C455,'2.Base de Clientes'!$E$5:$E$1004,Apoio!D455),0)</f>
        <v>0</v>
      </c>
      <c r="I455" s="156">
        <f t="shared" si="19"/>
        <v>0</v>
      </c>
      <c r="J455" s="157">
        <f>IFERROR(AVERAGEIFS('2.Base de Clientes'!$F$5:$F$1004,'2.Base de Clientes'!$C$5:$C$1004,Apoio!B455,'2.Base de Clientes'!$D$5:$D$1004,Apoio!C455,'2.Base de Clientes'!$E$5:$E$1004,Apoio!D455)+(ROW()/1000000),0)</f>
        <v>0</v>
      </c>
      <c r="K455" s="21"/>
      <c r="L455" s="21"/>
      <c r="M455" s="21"/>
    </row>
    <row r="456" ht="12.75" customHeight="1">
      <c r="B456" s="136" t="str">
        <f>'1.Clusters'!$B$10</f>
        <v/>
      </c>
      <c r="C456" s="136" t="str">
        <f>'1.Clusters'!$E$6</f>
        <v/>
      </c>
      <c r="D456" s="136" t="str">
        <f>'1.Clusters'!$H$8</f>
        <v/>
      </c>
      <c r="E456" s="136" t="str">
        <f t="shared" si="17"/>
        <v>, , </v>
      </c>
      <c r="F456" s="136" t="str">
        <f t="shared" si="18"/>
        <v/>
      </c>
      <c r="G456" s="139">
        <f>IFERROR(AVERAGEIFS('2.Base de Clientes'!$Q$5:$Q$1004,'2.Base de Clientes'!$C$5:$C$1004,Apoio!B456,'2.Base de Clientes'!$D$5:$D$1004,Apoio!C456,'2.Base de Clientes'!$E$5:$E$1004,Apoio!D456)+(ROW()/1000000),0)</f>
        <v>0</v>
      </c>
      <c r="H456" s="139">
        <f>IFERROR(COUNTIFS('2.Base de Clientes'!$C$5:$C$1004,Apoio!B456,'2.Base de Clientes'!$D$5:$D$1004,Apoio!C456,'2.Base de Clientes'!$E$5:$E$1004,Apoio!D456),0)</f>
        <v>0</v>
      </c>
      <c r="I456" s="156">
        <f t="shared" si="19"/>
        <v>0</v>
      </c>
      <c r="J456" s="157">
        <f>IFERROR(AVERAGEIFS('2.Base de Clientes'!$F$5:$F$1004,'2.Base de Clientes'!$C$5:$C$1004,Apoio!B456,'2.Base de Clientes'!$D$5:$D$1004,Apoio!C456,'2.Base de Clientes'!$E$5:$E$1004,Apoio!D456)+(ROW()/1000000),0)</f>
        <v>0</v>
      </c>
      <c r="K456" s="21"/>
      <c r="L456" s="21"/>
      <c r="M456" s="21"/>
    </row>
    <row r="457" ht="12.75" customHeight="1">
      <c r="B457" s="136" t="str">
        <f>'1.Clusters'!$B$10</f>
        <v/>
      </c>
      <c r="C457" s="136" t="str">
        <f>'1.Clusters'!$E$6</f>
        <v/>
      </c>
      <c r="D457" s="136" t="str">
        <f>'1.Clusters'!$H$9</f>
        <v/>
      </c>
      <c r="E457" s="136" t="str">
        <f t="shared" si="17"/>
        <v>, , </v>
      </c>
      <c r="F457" s="136" t="str">
        <f t="shared" si="18"/>
        <v/>
      </c>
      <c r="G457" s="139">
        <f>IFERROR(AVERAGEIFS('2.Base de Clientes'!$Q$5:$Q$1004,'2.Base de Clientes'!$C$5:$C$1004,Apoio!B457,'2.Base de Clientes'!$D$5:$D$1004,Apoio!C457,'2.Base de Clientes'!$E$5:$E$1004,Apoio!D457)+(ROW()/1000000),0)</f>
        <v>0</v>
      </c>
      <c r="H457" s="139">
        <f>IFERROR(COUNTIFS('2.Base de Clientes'!$C$5:$C$1004,Apoio!B457,'2.Base de Clientes'!$D$5:$D$1004,Apoio!C457,'2.Base de Clientes'!$E$5:$E$1004,Apoio!D457),0)</f>
        <v>0</v>
      </c>
      <c r="I457" s="156">
        <f t="shared" si="19"/>
        <v>0</v>
      </c>
      <c r="J457" s="157">
        <f>IFERROR(AVERAGEIFS('2.Base de Clientes'!$F$5:$F$1004,'2.Base de Clientes'!$C$5:$C$1004,Apoio!B457,'2.Base de Clientes'!$D$5:$D$1004,Apoio!C457,'2.Base de Clientes'!$E$5:$E$1004,Apoio!D457)+(ROW()/1000000),0)</f>
        <v>0</v>
      </c>
      <c r="K457" s="21"/>
      <c r="L457" s="21"/>
      <c r="M457" s="21"/>
    </row>
    <row r="458" ht="12.75" customHeight="1">
      <c r="B458" s="136" t="str">
        <f>'1.Clusters'!$B$10</f>
        <v/>
      </c>
      <c r="C458" s="136" t="str">
        <f>'1.Clusters'!$E$6</f>
        <v/>
      </c>
      <c r="D458" s="136" t="str">
        <f>'1.Clusters'!$H$10</f>
        <v/>
      </c>
      <c r="E458" s="136" t="str">
        <f t="shared" si="17"/>
        <v>, , </v>
      </c>
      <c r="F458" s="136" t="str">
        <f t="shared" si="18"/>
        <v/>
      </c>
      <c r="G458" s="139">
        <f>IFERROR(AVERAGEIFS('2.Base de Clientes'!$Q$5:$Q$1004,'2.Base de Clientes'!$C$5:$C$1004,Apoio!B458,'2.Base de Clientes'!$D$5:$D$1004,Apoio!C458,'2.Base de Clientes'!$E$5:$E$1004,Apoio!D458)+(ROW()/1000000),0)</f>
        <v>0</v>
      </c>
      <c r="H458" s="139">
        <f>IFERROR(COUNTIFS('2.Base de Clientes'!$C$5:$C$1004,Apoio!B458,'2.Base de Clientes'!$D$5:$D$1004,Apoio!C458,'2.Base de Clientes'!$E$5:$E$1004,Apoio!D458),0)</f>
        <v>0</v>
      </c>
      <c r="I458" s="156">
        <f t="shared" si="19"/>
        <v>0</v>
      </c>
      <c r="J458" s="157">
        <f>IFERROR(AVERAGEIFS('2.Base de Clientes'!$F$5:$F$1004,'2.Base de Clientes'!$C$5:$C$1004,Apoio!B458,'2.Base de Clientes'!$D$5:$D$1004,Apoio!C458,'2.Base de Clientes'!$E$5:$E$1004,Apoio!D458)+(ROW()/1000000),0)</f>
        <v>0</v>
      </c>
      <c r="K458" s="21"/>
      <c r="L458" s="21"/>
      <c r="M458" s="21"/>
    </row>
    <row r="459" ht="12.75" customHeight="1">
      <c r="B459" s="136" t="str">
        <f>'1.Clusters'!$B$10</f>
        <v/>
      </c>
      <c r="C459" s="136" t="str">
        <f>'1.Clusters'!$E$6</f>
        <v/>
      </c>
      <c r="D459" s="136" t="str">
        <f>'1.Clusters'!$H$11</f>
        <v/>
      </c>
      <c r="E459" s="136" t="str">
        <f t="shared" si="17"/>
        <v>, , </v>
      </c>
      <c r="F459" s="136" t="str">
        <f t="shared" si="18"/>
        <v/>
      </c>
      <c r="G459" s="139">
        <f>IFERROR(AVERAGEIFS('2.Base de Clientes'!$Q$5:$Q$1004,'2.Base de Clientes'!$C$5:$C$1004,Apoio!B459,'2.Base de Clientes'!$D$5:$D$1004,Apoio!C459,'2.Base de Clientes'!$E$5:$E$1004,Apoio!D459)+(ROW()/1000000),0)</f>
        <v>0</v>
      </c>
      <c r="H459" s="139">
        <f>IFERROR(COUNTIFS('2.Base de Clientes'!$C$5:$C$1004,Apoio!B459,'2.Base de Clientes'!$D$5:$D$1004,Apoio!C459,'2.Base de Clientes'!$E$5:$E$1004,Apoio!D459),0)</f>
        <v>0</v>
      </c>
      <c r="I459" s="156">
        <f t="shared" si="19"/>
        <v>0</v>
      </c>
      <c r="J459" s="157">
        <f>IFERROR(AVERAGEIFS('2.Base de Clientes'!$F$5:$F$1004,'2.Base de Clientes'!$C$5:$C$1004,Apoio!B459,'2.Base de Clientes'!$D$5:$D$1004,Apoio!C459,'2.Base de Clientes'!$E$5:$E$1004,Apoio!D459)+(ROW()/1000000),0)</f>
        <v>0</v>
      </c>
      <c r="K459" s="21"/>
      <c r="L459" s="21"/>
      <c r="M459" s="21"/>
    </row>
    <row r="460" ht="12.75" customHeight="1">
      <c r="B460" s="136" t="str">
        <f>'1.Clusters'!$B$10</f>
        <v/>
      </c>
      <c r="C460" s="136" t="str">
        <f>'1.Clusters'!$E$6</f>
        <v/>
      </c>
      <c r="D460" s="136" t="str">
        <f>'1.Clusters'!$H$12</f>
        <v/>
      </c>
      <c r="E460" s="136" t="str">
        <f t="shared" si="17"/>
        <v>, , </v>
      </c>
      <c r="F460" s="136" t="str">
        <f t="shared" si="18"/>
        <v/>
      </c>
      <c r="G460" s="139">
        <f>IFERROR(AVERAGEIFS('2.Base de Clientes'!$Q$5:$Q$1004,'2.Base de Clientes'!$C$5:$C$1004,Apoio!B460,'2.Base de Clientes'!$D$5:$D$1004,Apoio!C460,'2.Base de Clientes'!$E$5:$E$1004,Apoio!D460)+(ROW()/1000000),0)</f>
        <v>0</v>
      </c>
      <c r="H460" s="139">
        <f>IFERROR(COUNTIFS('2.Base de Clientes'!$C$5:$C$1004,Apoio!B460,'2.Base de Clientes'!$D$5:$D$1004,Apoio!C460,'2.Base de Clientes'!$E$5:$E$1004,Apoio!D460),0)</f>
        <v>0</v>
      </c>
      <c r="I460" s="156">
        <f t="shared" si="19"/>
        <v>0</v>
      </c>
      <c r="J460" s="157">
        <f>IFERROR(AVERAGEIFS('2.Base de Clientes'!$F$5:$F$1004,'2.Base de Clientes'!$C$5:$C$1004,Apoio!B460,'2.Base de Clientes'!$D$5:$D$1004,Apoio!C460,'2.Base de Clientes'!$E$5:$E$1004,Apoio!D460)+(ROW()/1000000),0)</f>
        <v>0</v>
      </c>
      <c r="K460" s="21"/>
      <c r="L460" s="21"/>
      <c r="M460" s="21"/>
    </row>
    <row r="461" ht="12.75" customHeight="1">
      <c r="B461" s="136" t="str">
        <f>'1.Clusters'!$B$10</f>
        <v/>
      </c>
      <c r="C461" s="136" t="str">
        <f>'1.Clusters'!$E$6</f>
        <v/>
      </c>
      <c r="D461" s="136" t="str">
        <f>'1.Clusters'!$H$13</f>
        <v/>
      </c>
      <c r="E461" s="136" t="str">
        <f t="shared" si="17"/>
        <v>, , </v>
      </c>
      <c r="F461" s="136" t="str">
        <f t="shared" si="18"/>
        <v/>
      </c>
      <c r="G461" s="139">
        <f>IFERROR(AVERAGEIFS('2.Base de Clientes'!$Q$5:$Q$1004,'2.Base de Clientes'!$C$5:$C$1004,Apoio!B461,'2.Base de Clientes'!$D$5:$D$1004,Apoio!C461,'2.Base de Clientes'!$E$5:$E$1004,Apoio!D461)+(ROW()/1000000),0)</f>
        <v>0</v>
      </c>
      <c r="H461" s="139">
        <f>IFERROR(COUNTIFS('2.Base de Clientes'!$C$5:$C$1004,Apoio!B461,'2.Base de Clientes'!$D$5:$D$1004,Apoio!C461,'2.Base de Clientes'!$E$5:$E$1004,Apoio!D461),0)</f>
        <v>0</v>
      </c>
      <c r="I461" s="156">
        <f t="shared" si="19"/>
        <v>0</v>
      </c>
      <c r="J461" s="157">
        <f>IFERROR(AVERAGEIFS('2.Base de Clientes'!$F$5:$F$1004,'2.Base de Clientes'!$C$5:$C$1004,Apoio!B461,'2.Base de Clientes'!$D$5:$D$1004,Apoio!C461,'2.Base de Clientes'!$E$5:$E$1004,Apoio!D461)+(ROW()/1000000),0)</f>
        <v>0</v>
      </c>
      <c r="K461" s="21"/>
      <c r="L461" s="21"/>
      <c r="M461" s="21"/>
    </row>
    <row r="462" ht="12.75" customHeight="1">
      <c r="B462" s="136" t="str">
        <f>'1.Clusters'!$B$10</f>
        <v/>
      </c>
      <c r="C462" s="136" t="str">
        <f>'1.Clusters'!$E$6</f>
        <v/>
      </c>
      <c r="D462" s="136" t="str">
        <f>'1.Clusters'!$H$14</f>
        <v/>
      </c>
      <c r="E462" s="136" t="str">
        <f t="shared" si="17"/>
        <v>, , </v>
      </c>
      <c r="F462" s="136" t="str">
        <f t="shared" si="18"/>
        <v/>
      </c>
      <c r="G462" s="139">
        <f>IFERROR(AVERAGEIFS('2.Base de Clientes'!$Q$5:$Q$1004,'2.Base de Clientes'!$C$5:$C$1004,Apoio!B462,'2.Base de Clientes'!$D$5:$D$1004,Apoio!C462,'2.Base de Clientes'!$E$5:$E$1004,Apoio!D462)+(ROW()/1000000),0)</f>
        <v>0</v>
      </c>
      <c r="H462" s="139">
        <f>IFERROR(COUNTIFS('2.Base de Clientes'!$C$5:$C$1004,Apoio!B462,'2.Base de Clientes'!$D$5:$D$1004,Apoio!C462,'2.Base de Clientes'!$E$5:$E$1004,Apoio!D462),0)</f>
        <v>0</v>
      </c>
      <c r="I462" s="156">
        <f t="shared" si="19"/>
        <v>0</v>
      </c>
      <c r="J462" s="157">
        <f>IFERROR(AVERAGEIFS('2.Base de Clientes'!$F$5:$F$1004,'2.Base de Clientes'!$C$5:$C$1004,Apoio!B462,'2.Base de Clientes'!$D$5:$D$1004,Apoio!C462,'2.Base de Clientes'!$E$5:$E$1004,Apoio!D462)+(ROW()/1000000),0)</f>
        <v>0</v>
      </c>
      <c r="K462" s="21"/>
      <c r="L462" s="21"/>
      <c r="M462" s="21"/>
    </row>
    <row r="463" ht="12.75" customHeight="1">
      <c r="B463" s="136" t="str">
        <f>'1.Clusters'!$B$10</f>
        <v/>
      </c>
      <c r="C463" s="136" t="str">
        <f>'1.Clusters'!$E$6</f>
        <v/>
      </c>
      <c r="D463" s="136" t="str">
        <f>'1.Clusters'!$H$15</f>
        <v/>
      </c>
      <c r="E463" s="136" t="str">
        <f t="shared" si="17"/>
        <v>, , </v>
      </c>
      <c r="F463" s="136" t="str">
        <f t="shared" si="18"/>
        <v/>
      </c>
      <c r="G463" s="139">
        <f>IFERROR(AVERAGEIFS('2.Base de Clientes'!$Q$5:$Q$1004,'2.Base de Clientes'!$C$5:$C$1004,Apoio!B463,'2.Base de Clientes'!$D$5:$D$1004,Apoio!C463,'2.Base de Clientes'!$E$5:$E$1004,Apoio!D463)+(ROW()/1000000),0)</f>
        <v>0</v>
      </c>
      <c r="H463" s="139">
        <f>IFERROR(COUNTIFS('2.Base de Clientes'!$C$5:$C$1004,Apoio!B463,'2.Base de Clientes'!$D$5:$D$1004,Apoio!C463,'2.Base de Clientes'!$E$5:$E$1004,Apoio!D463),0)</f>
        <v>0</v>
      </c>
      <c r="I463" s="156">
        <f t="shared" si="19"/>
        <v>0</v>
      </c>
      <c r="J463" s="157">
        <f>IFERROR(AVERAGEIFS('2.Base de Clientes'!$F$5:$F$1004,'2.Base de Clientes'!$C$5:$C$1004,Apoio!B463,'2.Base de Clientes'!$D$5:$D$1004,Apoio!C463,'2.Base de Clientes'!$E$5:$E$1004,Apoio!D463)+(ROW()/1000000),0)</f>
        <v>0</v>
      </c>
      <c r="K463" s="21"/>
      <c r="L463" s="21"/>
      <c r="M463" s="21"/>
    </row>
    <row r="464" ht="12.75" customHeight="1">
      <c r="B464" s="136" t="str">
        <f>'1.Clusters'!$B$10</f>
        <v/>
      </c>
      <c r="C464" s="136" t="str">
        <f>'1.Clusters'!$E$7</f>
        <v/>
      </c>
      <c r="D464" s="136" t="str">
        <f>'1.Clusters'!$H$6</f>
        <v/>
      </c>
      <c r="E464" s="136" t="str">
        <f t="shared" si="17"/>
        <v>, , </v>
      </c>
      <c r="F464" s="136" t="str">
        <f t="shared" si="18"/>
        <v/>
      </c>
      <c r="G464" s="139">
        <f>IFERROR(AVERAGEIFS('2.Base de Clientes'!$Q$5:$Q$1004,'2.Base de Clientes'!$C$5:$C$1004,Apoio!B464,'2.Base de Clientes'!$D$5:$D$1004,Apoio!C464,'2.Base de Clientes'!$E$5:$E$1004,Apoio!D464)+(ROW()/1000000),0)</f>
        <v>0</v>
      </c>
      <c r="H464" s="139">
        <f>IFERROR(COUNTIFS('2.Base de Clientes'!$C$5:$C$1004,Apoio!B464,'2.Base de Clientes'!$D$5:$D$1004,Apoio!C464,'2.Base de Clientes'!$E$5:$E$1004,Apoio!D464),0)</f>
        <v>0</v>
      </c>
      <c r="I464" s="156">
        <f t="shared" si="19"/>
        <v>0</v>
      </c>
      <c r="J464" s="157">
        <f>IFERROR(AVERAGEIFS('2.Base de Clientes'!$F$5:$F$1004,'2.Base de Clientes'!$C$5:$C$1004,Apoio!B464,'2.Base de Clientes'!$D$5:$D$1004,Apoio!C464,'2.Base de Clientes'!$E$5:$E$1004,Apoio!D464)+(ROW()/1000000),0)</f>
        <v>0</v>
      </c>
      <c r="K464" s="21"/>
      <c r="L464" s="21"/>
      <c r="M464" s="21"/>
    </row>
    <row r="465" ht="12.75" customHeight="1">
      <c r="B465" s="136" t="str">
        <f>'1.Clusters'!$B$10</f>
        <v/>
      </c>
      <c r="C465" s="136" t="str">
        <f>'1.Clusters'!$E$7</f>
        <v/>
      </c>
      <c r="D465" s="136" t="str">
        <f>'1.Clusters'!$H$7</f>
        <v/>
      </c>
      <c r="E465" s="136" t="str">
        <f t="shared" si="17"/>
        <v>, , </v>
      </c>
      <c r="F465" s="136" t="str">
        <f t="shared" si="18"/>
        <v/>
      </c>
      <c r="G465" s="139">
        <f>IFERROR(AVERAGEIFS('2.Base de Clientes'!$Q$5:$Q$1004,'2.Base de Clientes'!$C$5:$C$1004,Apoio!B465,'2.Base de Clientes'!$D$5:$D$1004,Apoio!C465,'2.Base de Clientes'!$E$5:$E$1004,Apoio!D465)+(ROW()/1000000),0)</f>
        <v>0</v>
      </c>
      <c r="H465" s="139">
        <f>IFERROR(COUNTIFS('2.Base de Clientes'!$C$5:$C$1004,Apoio!B465,'2.Base de Clientes'!$D$5:$D$1004,Apoio!C465,'2.Base de Clientes'!$E$5:$E$1004,Apoio!D465),0)</f>
        <v>0</v>
      </c>
      <c r="I465" s="156">
        <f t="shared" si="19"/>
        <v>0</v>
      </c>
      <c r="J465" s="157">
        <f>IFERROR(AVERAGEIFS('2.Base de Clientes'!$F$5:$F$1004,'2.Base de Clientes'!$C$5:$C$1004,Apoio!B465,'2.Base de Clientes'!$D$5:$D$1004,Apoio!C465,'2.Base de Clientes'!$E$5:$E$1004,Apoio!D465)+(ROW()/1000000),0)</f>
        <v>0</v>
      </c>
      <c r="K465" s="21"/>
      <c r="L465" s="21"/>
      <c r="M465" s="21"/>
    </row>
    <row r="466" ht="12.75" customHeight="1">
      <c r="B466" s="136" t="str">
        <f>'1.Clusters'!$B$10</f>
        <v/>
      </c>
      <c r="C466" s="136" t="str">
        <f>'1.Clusters'!$E$7</f>
        <v/>
      </c>
      <c r="D466" s="136" t="str">
        <f>'1.Clusters'!$H$8</f>
        <v/>
      </c>
      <c r="E466" s="136" t="str">
        <f t="shared" si="17"/>
        <v>, , </v>
      </c>
      <c r="F466" s="136" t="str">
        <f t="shared" si="18"/>
        <v/>
      </c>
      <c r="G466" s="139">
        <f>IFERROR(AVERAGEIFS('2.Base de Clientes'!$Q$5:$Q$1004,'2.Base de Clientes'!$C$5:$C$1004,Apoio!B466,'2.Base de Clientes'!$D$5:$D$1004,Apoio!C466,'2.Base de Clientes'!$E$5:$E$1004,Apoio!D466)+(ROW()/1000000),0)</f>
        <v>0</v>
      </c>
      <c r="H466" s="139">
        <f>IFERROR(COUNTIFS('2.Base de Clientes'!$C$5:$C$1004,Apoio!B466,'2.Base de Clientes'!$D$5:$D$1004,Apoio!C466,'2.Base de Clientes'!$E$5:$E$1004,Apoio!D466),0)</f>
        <v>0</v>
      </c>
      <c r="I466" s="156">
        <f t="shared" si="19"/>
        <v>0</v>
      </c>
      <c r="J466" s="157">
        <f>IFERROR(AVERAGEIFS('2.Base de Clientes'!$F$5:$F$1004,'2.Base de Clientes'!$C$5:$C$1004,Apoio!B466,'2.Base de Clientes'!$D$5:$D$1004,Apoio!C466,'2.Base de Clientes'!$E$5:$E$1004,Apoio!D466)+(ROW()/1000000),0)</f>
        <v>0</v>
      </c>
      <c r="K466" s="21"/>
      <c r="L466" s="21"/>
      <c r="M466" s="21"/>
    </row>
    <row r="467" ht="12.75" customHeight="1">
      <c r="B467" s="136" t="str">
        <f>'1.Clusters'!$B$10</f>
        <v/>
      </c>
      <c r="C467" s="136" t="str">
        <f>'1.Clusters'!$E$7</f>
        <v/>
      </c>
      <c r="D467" s="136" t="str">
        <f>'1.Clusters'!$H$9</f>
        <v/>
      </c>
      <c r="E467" s="136" t="str">
        <f t="shared" si="17"/>
        <v>, , </v>
      </c>
      <c r="F467" s="136" t="str">
        <f t="shared" si="18"/>
        <v/>
      </c>
      <c r="G467" s="139">
        <f>IFERROR(AVERAGEIFS('2.Base de Clientes'!$Q$5:$Q$1004,'2.Base de Clientes'!$C$5:$C$1004,Apoio!B467,'2.Base de Clientes'!$D$5:$D$1004,Apoio!C467,'2.Base de Clientes'!$E$5:$E$1004,Apoio!D467)+(ROW()/1000000),0)</f>
        <v>0</v>
      </c>
      <c r="H467" s="139">
        <f>IFERROR(COUNTIFS('2.Base de Clientes'!$C$5:$C$1004,Apoio!B467,'2.Base de Clientes'!$D$5:$D$1004,Apoio!C467,'2.Base de Clientes'!$E$5:$E$1004,Apoio!D467),0)</f>
        <v>0</v>
      </c>
      <c r="I467" s="156">
        <f t="shared" si="19"/>
        <v>0</v>
      </c>
      <c r="J467" s="157">
        <f>IFERROR(AVERAGEIFS('2.Base de Clientes'!$F$5:$F$1004,'2.Base de Clientes'!$C$5:$C$1004,Apoio!B467,'2.Base de Clientes'!$D$5:$D$1004,Apoio!C467,'2.Base de Clientes'!$E$5:$E$1004,Apoio!D467)+(ROW()/1000000),0)</f>
        <v>0</v>
      </c>
      <c r="K467" s="21"/>
      <c r="L467" s="21"/>
      <c r="M467" s="21"/>
    </row>
    <row r="468" ht="12.75" customHeight="1">
      <c r="B468" s="136" t="str">
        <f>'1.Clusters'!$B$10</f>
        <v/>
      </c>
      <c r="C468" s="136" t="str">
        <f>'1.Clusters'!$E$7</f>
        <v/>
      </c>
      <c r="D468" s="136" t="str">
        <f>'1.Clusters'!$H$10</f>
        <v/>
      </c>
      <c r="E468" s="136" t="str">
        <f t="shared" si="17"/>
        <v>, , </v>
      </c>
      <c r="F468" s="136" t="str">
        <f t="shared" si="18"/>
        <v/>
      </c>
      <c r="G468" s="139">
        <f>IFERROR(AVERAGEIFS('2.Base de Clientes'!$Q$5:$Q$1004,'2.Base de Clientes'!$C$5:$C$1004,Apoio!B468,'2.Base de Clientes'!$D$5:$D$1004,Apoio!C468,'2.Base de Clientes'!$E$5:$E$1004,Apoio!D468)+(ROW()/1000000),0)</f>
        <v>0</v>
      </c>
      <c r="H468" s="139">
        <f>IFERROR(COUNTIFS('2.Base de Clientes'!$C$5:$C$1004,Apoio!B468,'2.Base de Clientes'!$D$5:$D$1004,Apoio!C468,'2.Base de Clientes'!$E$5:$E$1004,Apoio!D468),0)</f>
        <v>0</v>
      </c>
      <c r="I468" s="156">
        <f t="shared" si="19"/>
        <v>0</v>
      </c>
      <c r="J468" s="157">
        <f>IFERROR(AVERAGEIFS('2.Base de Clientes'!$F$5:$F$1004,'2.Base de Clientes'!$C$5:$C$1004,Apoio!B468,'2.Base de Clientes'!$D$5:$D$1004,Apoio!C468,'2.Base de Clientes'!$E$5:$E$1004,Apoio!D468)+(ROW()/1000000),0)</f>
        <v>0</v>
      </c>
      <c r="K468" s="21"/>
      <c r="L468" s="21"/>
      <c r="M468" s="21"/>
    </row>
    <row r="469" ht="12.75" customHeight="1">
      <c r="B469" s="136" t="str">
        <f>'1.Clusters'!$B$10</f>
        <v/>
      </c>
      <c r="C469" s="136" t="str">
        <f>'1.Clusters'!$E$7</f>
        <v/>
      </c>
      <c r="D469" s="136" t="str">
        <f>'1.Clusters'!$H$11</f>
        <v/>
      </c>
      <c r="E469" s="136" t="str">
        <f t="shared" si="17"/>
        <v>, , </v>
      </c>
      <c r="F469" s="136" t="str">
        <f t="shared" si="18"/>
        <v/>
      </c>
      <c r="G469" s="139">
        <f>IFERROR(AVERAGEIFS('2.Base de Clientes'!$Q$5:$Q$1004,'2.Base de Clientes'!$C$5:$C$1004,Apoio!B469,'2.Base de Clientes'!$D$5:$D$1004,Apoio!C469,'2.Base de Clientes'!$E$5:$E$1004,Apoio!D469)+(ROW()/1000000),0)</f>
        <v>0</v>
      </c>
      <c r="H469" s="139">
        <f>IFERROR(COUNTIFS('2.Base de Clientes'!$C$5:$C$1004,Apoio!B469,'2.Base de Clientes'!$D$5:$D$1004,Apoio!C469,'2.Base de Clientes'!$E$5:$E$1004,Apoio!D469),0)</f>
        <v>0</v>
      </c>
      <c r="I469" s="156">
        <f t="shared" si="19"/>
        <v>0</v>
      </c>
      <c r="J469" s="157">
        <f>IFERROR(AVERAGEIFS('2.Base de Clientes'!$F$5:$F$1004,'2.Base de Clientes'!$C$5:$C$1004,Apoio!B469,'2.Base de Clientes'!$D$5:$D$1004,Apoio!C469,'2.Base de Clientes'!$E$5:$E$1004,Apoio!D469)+(ROW()/1000000),0)</f>
        <v>0</v>
      </c>
      <c r="K469" s="21"/>
      <c r="L469" s="21"/>
      <c r="M469" s="21"/>
    </row>
    <row r="470" ht="12.75" customHeight="1">
      <c r="B470" s="136" t="str">
        <f>'1.Clusters'!$B$10</f>
        <v/>
      </c>
      <c r="C470" s="136" t="str">
        <f>'1.Clusters'!$E$7</f>
        <v/>
      </c>
      <c r="D470" s="136" t="str">
        <f>'1.Clusters'!$H$12</f>
        <v/>
      </c>
      <c r="E470" s="136" t="str">
        <f t="shared" si="17"/>
        <v>, , </v>
      </c>
      <c r="F470" s="136" t="str">
        <f t="shared" si="18"/>
        <v/>
      </c>
      <c r="G470" s="139">
        <f>IFERROR(AVERAGEIFS('2.Base de Clientes'!$Q$5:$Q$1004,'2.Base de Clientes'!$C$5:$C$1004,Apoio!B470,'2.Base de Clientes'!$D$5:$D$1004,Apoio!C470,'2.Base de Clientes'!$E$5:$E$1004,Apoio!D470)+(ROW()/1000000),0)</f>
        <v>0</v>
      </c>
      <c r="H470" s="139">
        <f>IFERROR(COUNTIFS('2.Base de Clientes'!$C$5:$C$1004,Apoio!B470,'2.Base de Clientes'!$D$5:$D$1004,Apoio!C470,'2.Base de Clientes'!$E$5:$E$1004,Apoio!D470),0)</f>
        <v>0</v>
      </c>
      <c r="I470" s="156">
        <f t="shared" si="19"/>
        <v>0</v>
      </c>
      <c r="J470" s="157">
        <f>IFERROR(AVERAGEIFS('2.Base de Clientes'!$F$5:$F$1004,'2.Base de Clientes'!$C$5:$C$1004,Apoio!B470,'2.Base de Clientes'!$D$5:$D$1004,Apoio!C470,'2.Base de Clientes'!$E$5:$E$1004,Apoio!D470)+(ROW()/1000000),0)</f>
        <v>0</v>
      </c>
      <c r="K470" s="21"/>
      <c r="L470" s="21"/>
      <c r="M470" s="21"/>
    </row>
    <row r="471" ht="12.75" customHeight="1">
      <c r="B471" s="136" t="str">
        <f>'1.Clusters'!$B$10</f>
        <v/>
      </c>
      <c r="C471" s="136" t="str">
        <f>'1.Clusters'!$E$7</f>
        <v/>
      </c>
      <c r="D471" s="136" t="str">
        <f>'1.Clusters'!$H$13</f>
        <v/>
      </c>
      <c r="E471" s="136" t="str">
        <f t="shared" si="17"/>
        <v>, , </v>
      </c>
      <c r="F471" s="136" t="str">
        <f t="shared" si="18"/>
        <v/>
      </c>
      <c r="G471" s="139">
        <f>IFERROR(AVERAGEIFS('2.Base de Clientes'!$Q$5:$Q$1004,'2.Base de Clientes'!$C$5:$C$1004,Apoio!B471,'2.Base de Clientes'!$D$5:$D$1004,Apoio!C471,'2.Base de Clientes'!$E$5:$E$1004,Apoio!D471)+(ROW()/1000000),0)</f>
        <v>0</v>
      </c>
      <c r="H471" s="139">
        <f>IFERROR(COUNTIFS('2.Base de Clientes'!$C$5:$C$1004,Apoio!B471,'2.Base de Clientes'!$D$5:$D$1004,Apoio!C471,'2.Base de Clientes'!$E$5:$E$1004,Apoio!D471),0)</f>
        <v>0</v>
      </c>
      <c r="I471" s="156">
        <f t="shared" si="19"/>
        <v>0</v>
      </c>
      <c r="J471" s="157">
        <f>IFERROR(AVERAGEIFS('2.Base de Clientes'!$F$5:$F$1004,'2.Base de Clientes'!$C$5:$C$1004,Apoio!B471,'2.Base de Clientes'!$D$5:$D$1004,Apoio!C471,'2.Base de Clientes'!$E$5:$E$1004,Apoio!D471)+(ROW()/1000000),0)</f>
        <v>0</v>
      </c>
      <c r="K471" s="21"/>
      <c r="L471" s="21"/>
      <c r="M471" s="21"/>
    </row>
    <row r="472" ht="12.75" customHeight="1">
      <c r="B472" s="136" t="str">
        <f>'1.Clusters'!$B$10</f>
        <v/>
      </c>
      <c r="C472" s="136" t="str">
        <f>'1.Clusters'!$E$7</f>
        <v/>
      </c>
      <c r="D472" s="136" t="str">
        <f>'1.Clusters'!$H$14</f>
        <v/>
      </c>
      <c r="E472" s="136" t="str">
        <f t="shared" si="17"/>
        <v>, , </v>
      </c>
      <c r="F472" s="136" t="str">
        <f t="shared" si="18"/>
        <v/>
      </c>
      <c r="G472" s="139">
        <f>IFERROR(AVERAGEIFS('2.Base de Clientes'!$Q$5:$Q$1004,'2.Base de Clientes'!$C$5:$C$1004,Apoio!B472,'2.Base de Clientes'!$D$5:$D$1004,Apoio!C472,'2.Base de Clientes'!$E$5:$E$1004,Apoio!D472)+(ROW()/1000000),0)</f>
        <v>0</v>
      </c>
      <c r="H472" s="139">
        <f>IFERROR(COUNTIFS('2.Base de Clientes'!$C$5:$C$1004,Apoio!B472,'2.Base de Clientes'!$D$5:$D$1004,Apoio!C472,'2.Base de Clientes'!$E$5:$E$1004,Apoio!D472),0)</f>
        <v>0</v>
      </c>
      <c r="I472" s="156">
        <f t="shared" si="19"/>
        <v>0</v>
      </c>
      <c r="J472" s="157">
        <f>IFERROR(AVERAGEIFS('2.Base de Clientes'!$F$5:$F$1004,'2.Base de Clientes'!$C$5:$C$1004,Apoio!B472,'2.Base de Clientes'!$D$5:$D$1004,Apoio!C472,'2.Base de Clientes'!$E$5:$E$1004,Apoio!D472)+(ROW()/1000000),0)</f>
        <v>0</v>
      </c>
      <c r="K472" s="21"/>
      <c r="L472" s="21"/>
      <c r="M472" s="21"/>
    </row>
    <row r="473" ht="12.75" customHeight="1">
      <c r="B473" s="136" t="str">
        <f>'1.Clusters'!$B$10</f>
        <v/>
      </c>
      <c r="C473" s="136" t="str">
        <f>'1.Clusters'!$E$7</f>
        <v/>
      </c>
      <c r="D473" s="136" t="str">
        <f>'1.Clusters'!$H$15</f>
        <v/>
      </c>
      <c r="E473" s="136" t="str">
        <f t="shared" si="17"/>
        <v>, , </v>
      </c>
      <c r="F473" s="136" t="str">
        <f t="shared" si="18"/>
        <v/>
      </c>
      <c r="G473" s="139">
        <f>IFERROR(AVERAGEIFS('2.Base de Clientes'!$Q$5:$Q$1004,'2.Base de Clientes'!$C$5:$C$1004,Apoio!B473,'2.Base de Clientes'!$D$5:$D$1004,Apoio!C473,'2.Base de Clientes'!$E$5:$E$1004,Apoio!D473)+(ROW()/1000000),0)</f>
        <v>0</v>
      </c>
      <c r="H473" s="139">
        <f>IFERROR(COUNTIFS('2.Base de Clientes'!$C$5:$C$1004,Apoio!B473,'2.Base de Clientes'!$D$5:$D$1004,Apoio!C473,'2.Base de Clientes'!$E$5:$E$1004,Apoio!D473),0)</f>
        <v>0</v>
      </c>
      <c r="I473" s="156">
        <f t="shared" si="19"/>
        <v>0</v>
      </c>
      <c r="J473" s="157">
        <f>IFERROR(AVERAGEIFS('2.Base de Clientes'!$F$5:$F$1004,'2.Base de Clientes'!$C$5:$C$1004,Apoio!B473,'2.Base de Clientes'!$D$5:$D$1004,Apoio!C473,'2.Base de Clientes'!$E$5:$E$1004,Apoio!D473)+(ROW()/1000000),0)</f>
        <v>0</v>
      </c>
      <c r="K473" s="21"/>
      <c r="L473" s="21"/>
      <c r="M473" s="21"/>
    </row>
    <row r="474" ht="12.75" customHeight="1">
      <c r="B474" s="136" t="str">
        <f>'1.Clusters'!$B$10</f>
        <v/>
      </c>
      <c r="C474" s="136" t="str">
        <f>'1.Clusters'!$E$8</f>
        <v/>
      </c>
      <c r="D474" s="136" t="str">
        <f>'1.Clusters'!$H$6</f>
        <v/>
      </c>
      <c r="E474" s="136" t="str">
        <f t="shared" si="17"/>
        <v>, , </v>
      </c>
      <c r="F474" s="136" t="str">
        <f t="shared" si="18"/>
        <v/>
      </c>
      <c r="G474" s="139">
        <f>IFERROR(AVERAGEIFS('2.Base de Clientes'!$Q$5:$Q$1004,'2.Base de Clientes'!$C$5:$C$1004,Apoio!B474,'2.Base de Clientes'!$D$5:$D$1004,Apoio!C474,'2.Base de Clientes'!$E$5:$E$1004,Apoio!D474)+(ROW()/1000000),0)</f>
        <v>0</v>
      </c>
      <c r="H474" s="139">
        <f>IFERROR(COUNTIFS('2.Base de Clientes'!$C$5:$C$1004,Apoio!B474,'2.Base de Clientes'!$D$5:$D$1004,Apoio!C474,'2.Base de Clientes'!$E$5:$E$1004,Apoio!D474),0)</f>
        <v>0</v>
      </c>
      <c r="I474" s="156">
        <f t="shared" si="19"/>
        <v>0</v>
      </c>
      <c r="J474" s="157">
        <f>IFERROR(AVERAGEIFS('2.Base de Clientes'!$F$5:$F$1004,'2.Base de Clientes'!$C$5:$C$1004,Apoio!B474,'2.Base de Clientes'!$D$5:$D$1004,Apoio!C474,'2.Base de Clientes'!$E$5:$E$1004,Apoio!D474)+(ROW()/1000000),0)</f>
        <v>0</v>
      </c>
      <c r="K474" s="21"/>
      <c r="L474" s="21"/>
      <c r="M474" s="21"/>
    </row>
    <row r="475" ht="12.75" customHeight="1">
      <c r="B475" s="136" t="str">
        <f>'1.Clusters'!$B$10</f>
        <v/>
      </c>
      <c r="C475" s="136" t="str">
        <f>'1.Clusters'!$E$8</f>
        <v/>
      </c>
      <c r="D475" s="136" t="str">
        <f>'1.Clusters'!$H$7</f>
        <v/>
      </c>
      <c r="E475" s="136" t="str">
        <f t="shared" si="17"/>
        <v>, , </v>
      </c>
      <c r="F475" s="136" t="str">
        <f t="shared" si="18"/>
        <v/>
      </c>
      <c r="G475" s="139">
        <f>IFERROR(AVERAGEIFS('2.Base de Clientes'!$Q$5:$Q$1004,'2.Base de Clientes'!$C$5:$C$1004,Apoio!B475,'2.Base de Clientes'!$D$5:$D$1004,Apoio!C475,'2.Base de Clientes'!$E$5:$E$1004,Apoio!D475)+(ROW()/1000000),0)</f>
        <v>0</v>
      </c>
      <c r="H475" s="139">
        <f>IFERROR(COUNTIFS('2.Base de Clientes'!$C$5:$C$1004,Apoio!B475,'2.Base de Clientes'!$D$5:$D$1004,Apoio!C475,'2.Base de Clientes'!$E$5:$E$1004,Apoio!D475),0)</f>
        <v>0</v>
      </c>
      <c r="I475" s="156">
        <f t="shared" si="19"/>
        <v>0</v>
      </c>
      <c r="J475" s="157">
        <f>IFERROR(AVERAGEIFS('2.Base de Clientes'!$F$5:$F$1004,'2.Base de Clientes'!$C$5:$C$1004,Apoio!B475,'2.Base de Clientes'!$D$5:$D$1004,Apoio!C475,'2.Base de Clientes'!$E$5:$E$1004,Apoio!D475)+(ROW()/1000000),0)</f>
        <v>0</v>
      </c>
      <c r="K475" s="21"/>
      <c r="L475" s="21"/>
      <c r="M475" s="21"/>
    </row>
    <row r="476" ht="12.75" customHeight="1">
      <c r="B476" s="136" t="str">
        <f>'1.Clusters'!$B$10</f>
        <v/>
      </c>
      <c r="C476" s="136" t="str">
        <f>'1.Clusters'!$E$8</f>
        <v/>
      </c>
      <c r="D476" s="136" t="str">
        <f>'1.Clusters'!$H$8</f>
        <v/>
      </c>
      <c r="E476" s="136" t="str">
        <f t="shared" si="17"/>
        <v>, , </v>
      </c>
      <c r="F476" s="136" t="str">
        <f t="shared" si="18"/>
        <v/>
      </c>
      <c r="G476" s="139">
        <f>IFERROR(AVERAGEIFS('2.Base de Clientes'!$Q$5:$Q$1004,'2.Base de Clientes'!$C$5:$C$1004,Apoio!B476,'2.Base de Clientes'!$D$5:$D$1004,Apoio!C476,'2.Base de Clientes'!$E$5:$E$1004,Apoio!D476)+(ROW()/1000000),0)</f>
        <v>0</v>
      </c>
      <c r="H476" s="139">
        <f>IFERROR(COUNTIFS('2.Base de Clientes'!$C$5:$C$1004,Apoio!B476,'2.Base de Clientes'!$D$5:$D$1004,Apoio!C476,'2.Base de Clientes'!$E$5:$E$1004,Apoio!D476),0)</f>
        <v>0</v>
      </c>
      <c r="I476" s="156">
        <f t="shared" si="19"/>
        <v>0</v>
      </c>
      <c r="J476" s="157">
        <f>IFERROR(AVERAGEIFS('2.Base de Clientes'!$F$5:$F$1004,'2.Base de Clientes'!$C$5:$C$1004,Apoio!B476,'2.Base de Clientes'!$D$5:$D$1004,Apoio!C476,'2.Base de Clientes'!$E$5:$E$1004,Apoio!D476)+(ROW()/1000000),0)</f>
        <v>0</v>
      </c>
      <c r="K476" s="21"/>
      <c r="L476" s="21"/>
      <c r="M476" s="21"/>
    </row>
    <row r="477" ht="12.75" customHeight="1">
      <c r="B477" s="136" t="str">
        <f>'1.Clusters'!$B$10</f>
        <v/>
      </c>
      <c r="C477" s="136" t="str">
        <f>'1.Clusters'!$E$8</f>
        <v/>
      </c>
      <c r="D477" s="136" t="str">
        <f>'1.Clusters'!$H$9</f>
        <v/>
      </c>
      <c r="E477" s="136" t="str">
        <f t="shared" si="17"/>
        <v>, , </v>
      </c>
      <c r="F477" s="136" t="str">
        <f t="shared" si="18"/>
        <v/>
      </c>
      <c r="G477" s="139">
        <f>IFERROR(AVERAGEIFS('2.Base de Clientes'!$Q$5:$Q$1004,'2.Base de Clientes'!$C$5:$C$1004,Apoio!B477,'2.Base de Clientes'!$D$5:$D$1004,Apoio!C477,'2.Base de Clientes'!$E$5:$E$1004,Apoio!D477)+(ROW()/1000000),0)</f>
        <v>0</v>
      </c>
      <c r="H477" s="139">
        <f>IFERROR(COUNTIFS('2.Base de Clientes'!$C$5:$C$1004,Apoio!B477,'2.Base de Clientes'!$D$5:$D$1004,Apoio!C477,'2.Base de Clientes'!$E$5:$E$1004,Apoio!D477),0)</f>
        <v>0</v>
      </c>
      <c r="I477" s="156">
        <f t="shared" si="19"/>
        <v>0</v>
      </c>
      <c r="J477" s="157">
        <f>IFERROR(AVERAGEIFS('2.Base de Clientes'!$F$5:$F$1004,'2.Base de Clientes'!$C$5:$C$1004,Apoio!B477,'2.Base de Clientes'!$D$5:$D$1004,Apoio!C477,'2.Base de Clientes'!$E$5:$E$1004,Apoio!D477)+(ROW()/1000000),0)</f>
        <v>0</v>
      </c>
      <c r="K477" s="21"/>
      <c r="L477" s="21"/>
      <c r="M477" s="21"/>
    </row>
    <row r="478" ht="12.75" customHeight="1">
      <c r="B478" s="136" t="str">
        <f>'1.Clusters'!$B$10</f>
        <v/>
      </c>
      <c r="C478" s="136" t="str">
        <f>'1.Clusters'!$E$8</f>
        <v/>
      </c>
      <c r="D478" s="136" t="str">
        <f>'1.Clusters'!$H$10</f>
        <v/>
      </c>
      <c r="E478" s="136" t="str">
        <f t="shared" si="17"/>
        <v>, , </v>
      </c>
      <c r="F478" s="136" t="str">
        <f t="shared" si="18"/>
        <v/>
      </c>
      <c r="G478" s="139">
        <f>IFERROR(AVERAGEIFS('2.Base de Clientes'!$Q$5:$Q$1004,'2.Base de Clientes'!$C$5:$C$1004,Apoio!B478,'2.Base de Clientes'!$D$5:$D$1004,Apoio!C478,'2.Base de Clientes'!$E$5:$E$1004,Apoio!D478)+(ROW()/1000000),0)</f>
        <v>0</v>
      </c>
      <c r="H478" s="139">
        <f>IFERROR(COUNTIFS('2.Base de Clientes'!$C$5:$C$1004,Apoio!B478,'2.Base de Clientes'!$D$5:$D$1004,Apoio!C478,'2.Base de Clientes'!$E$5:$E$1004,Apoio!D478),0)</f>
        <v>0</v>
      </c>
      <c r="I478" s="156">
        <f t="shared" si="19"/>
        <v>0</v>
      </c>
      <c r="J478" s="157">
        <f>IFERROR(AVERAGEIFS('2.Base de Clientes'!$F$5:$F$1004,'2.Base de Clientes'!$C$5:$C$1004,Apoio!B478,'2.Base de Clientes'!$D$5:$D$1004,Apoio!C478,'2.Base de Clientes'!$E$5:$E$1004,Apoio!D478)+(ROW()/1000000),0)</f>
        <v>0</v>
      </c>
      <c r="K478" s="21"/>
      <c r="L478" s="21"/>
      <c r="M478" s="21"/>
    </row>
    <row r="479" ht="12.75" customHeight="1">
      <c r="B479" s="136" t="str">
        <f>'1.Clusters'!$B$10</f>
        <v/>
      </c>
      <c r="C479" s="136" t="str">
        <f>'1.Clusters'!$E$8</f>
        <v/>
      </c>
      <c r="D479" s="136" t="str">
        <f>'1.Clusters'!$H$11</f>
        <v/>
      </c>
      <c r="E479" s="136" t="str">
        <f t="shared" si="17"/>
        <v>, , </v>
      </c>
      <c r="F479" s="136" t="str">
        <f t="shared" si="18"/>
        <v/>
      </c>
      <c r="G479" s="139">
        <f>IFERROR(AVERAGEIFS('2.Base de Clientes'!$Q$5:$Q$1004,'2.Base de Clientes'!$C$5:$C$1004,Apoio!B479,'2.Base de Clientes'!$D$5:$D$1004,Apoio!C479,'2.Base de Clientes'!$E$5:$E$1004,Apoio!D479)+(ROW()/1000000),0)</f>
        <v>0</v>
      </c>
      <c r="H479" s="139">
        <f>IFERROR(COUNTIFS('2.Base de Clientes'!$C$5:$C$1004,Apoio!B479,'2.Base de Clientes'!$D$5:$D$1004,Apoio!C479,'2.Base de Clientes'!$E$5:$E$1004,Apoio!D479),0)</f>
        <v>0</v>
      </c>
      <c r="I479" s="156">
        <f t="shared" si="19"/>
        <v>0</v>
      </c>
      <c r="J479" s="157">
        <f>IFERROR(AVERAGEIFS('2.Base de Clientes'!$F$5:$F$1004,'2.Base de Clientes'!$C$5:$C$1004,Apoio!B479,'2.Base de Clientes'!$D$5:$D$1004,Apoio!C479,'2.Base de Clientes'!$E$5:$E$1004,Apoio!D479)+(ROW()/1000000),0)</f>
        <v>0</v>
      </c>
      <c r="K479" s="21"/>
      <c r="L479" s="21"/>
      <c r="M479" s="21"/>
    </row>
    <row r="480" ht="12.75" customHeight="1">
      <c r="B480" s="136" t="str">
        <f>'1.Clusters'!$B$10</f>
        <v/>
      </c>
      <c r="C480" s="136" t="str">
        <f>'1.Clusters'!$E$8</f>
        <v/>
      </c>
      <c r="D480" s="136" t="str">
        <f>'1.Clusters'!$H$12</f>
        <v/>
      </c>
      <c r="E480" s="136" t="str">
        <f t="shared" si="17"/>
        <v>, , </v>
      </c>
      <c r="F480" s="136" t="str">
        <f t="shared" si="18"/>
        <v/>
      </c>
      <c r="G480" s="139">
        <f>IFERROR(AVERAGEIFS('2.Base de Clientes'!$Q$5:$Q$1004,'2.Base de Clientes'!$C$5:$C$1004,Apoio!B480,'2.Base de Clientes'!$D$5:$D$1004,Apoio!C480,'2.Base de Clientes'!$E$5:$E$1004,Apoio!D480)+(ROW()/1000000),0)</f>
        <v>0</v>
      </c>
      <c r="H480" s="139">
        <f>IFERROR(COUNTIFS('2.Base de Clientes'!$C$5:$C$1004,Apoio!B480,'2.Base de Clientes'!$D$5:$D$1004,Apoio!C480,'2.Base de Clientes'!$E$5:$E$1004,Apoio!D480),0)</f>
        <v>0</v>
      </c>
      <c r="I480" s="156">
        <f t="shared" si="19"/>
        <v>0</v>
      </c>
      <c r="J480" s="157">
        <f>IFERROR(AVERAGEIFS('2.Base de Clientes'!$F$5:$F$1004,'2.Base de Clientes'!$C$5:$C$1004,Apoio!B480,'2.Base de Clientes'!$D$5:$D$1004,Apoio!C480,'2.Base de Clientes'!$E$5:$E$1004,Apoio!D480)+(ROW()/1000000),0)</f>
        <v>0</v>
      </c>
      <c r="K480" s="21"/>
      <c r="L480" s="21"/>
      <c r="M480" s="21"/>
    </row>
    <row r="481" ht="12.75" customHeight="1">
      <c r="B481" s="136" t="str">
        <f>'1.Clusters'!$B$10</f>
        <v/>
      </c>
      <c r="C481" s="136" t="str">
        <f>'1.Clusters'!$E$8</f>
        <v/>
      </c>
      <c r="D481" s="136" t="str">
        <f>'1.Clusters'!$H$13</f>
        <v/>
      </c>
      <c r="E481" s="136" t="str">
        <f t="shared" si="17"/>
        <v>, , </v>
      </c>
      <c r="F481" s="136" t="str">
        <f t="shared" si="18"/>
        <v/>
      </c>
      <c r="G481" s="139">
        <f>IFERROR(AVERAGEIFS('2.Base de Clientes'!$Q$5:$Q$1004,'2.Base de Clientes'!$C$5:$C$1004,Apoio!B481,'2.Base de Clientes'!$D$5:$D$1004,Apoio!C481,'2.Base de Clientes'!$E$5:$E$1004,Apoio!D481)+(ROW()/1000000),0)</f>
        <v>0</v>
      </c>
      <c r="H481" s="139">
        <f>IFERROR(COUNTIFS('2.Base de Clientes'!$C$5:$C$1004,Apoio!B481,'2.Base de Clientes'!$D$5:$D$1004,Apoio!C481,'2.Base de Clientes'!$E$5:$E$1004,Apoio!D481),0)</f>
        <v>0</v>
      </c>
      <c r="I481" s="156">
        <f t="shared" si="19"/>
        <v>0</v>
      </c>
      <c r="J481" s="157">
        <f>IFERROR(AVERAGEIFS('2.Base de Clientes'!$F$5:$F$1004,'2.Base de Clientes'!$C$5:$C$1004,Apoio!B481,'2.Base de Clientes'!$D$5:$D$1004,Apoio!C481,'2.Base de Clientes'!$E$5:$E$1004,Apoio!D481)+(ROW()/1000000),0)</f>
        <v>0</v>
      </c>
      <c r="K481" s="21"/>
      <c r="L481" s="21"/>
      <c r="M481" s="21"/>
    </row>
    <row r="482" ht="12.75" customHeight="1">
      <c r="B482" s="136" t="str">
        <f>'1.Clusters'!$B$10</f>
        <v/>
      </c>
      <c r="C482" s="136" t="str">
        <f>'1.Clusters'!$E$8</f>
        <v/>
      </c>
      <c r="D482" s="136" t="str">
        <f>'1.Clusters'!$H$14</f>
        <v/>
      </c>
      <c r="E482" s="136" t="str">
        <f t="shared" si="17"/>
        <v>, , </v>
      </c>
      <c r="F482" s="136" t="str">
        <f t="shared" si="18"/>
        <v/>
      </c>
      <c r="G482" s="139">
        <f>IFERROR(AVERAGEIFS('2.Base de Clientes'!$Q$5:$Q$1004,'2.Base de Clientes'!$C$5:$C$1004,Apoio!B482,'2.Base de Clientes'!$D$5:$D$1004,Apoio!C482,'2.Base de Clientes'!$E$5:$E$1004,Apoio!D482)+(ROW()/1000000),0)</f>
        <v>0</v>
      </c>
      <c r="H482" s="139">
        <f>IFERROR(COUNTIFS('2.Base de Clientes'!$C$5:$C$1004,Apoio!B482,'2.Base de Clientes'!$D$5:$D$1004,Apoio!C482,'2.Base de Clientes'!$E$5:$E$1004,Apoio!D482),0)</f>
        <v>0</v>
      </c>
      <c r="I482" s="156">
        <f t="shared" si="19"/>
        <v>0</v>
      </c>
      <c r="J482" s="157">
        <f>IFERROR(AVERAGEIFS('2.Base de Clientes'!$F$5:$F$1004,'2.Base de Clientes'!$C$5:$C$1004,Apoio!B482,'2.Base de Clientes'!$D$5:$D$1004,Apoio!C482,'2.Base de Clientes'!$E$5:$E$1004,Apoio!D482)+(ROW()/1000000),0)</f>
        <v>0</v>
      </c>
      <c r="K482" s="21"/>
      <c r="L482" s="21"/>
      <c r="M482" s="21"/>
    </row>
    <row r="483" ht="12.75" customHeight="1">
      <c r="B483" s="136" t="str">
        <f>'1.Clusters'!$B$10</f>
        <v/>
      </c>
      <c r="C483" s="136" t="str">
        <f>'1.Clusters'!$E$8</f>
        <v/>
      </c>
      <c r="D483" s="136" t="str">
        <f>'1.Clusters'!$H$15</f>
        <v/>
      </c>
      <c r="E483" s="136" t="str">
        <f t="shared" si="17"/>
        <v>, , </v>
      </c>
      <c r="F483" s="136" t="str">
        <f t="shared" si="18"/>
        <v/>
      </c>
      <c r="G483" s="139">
        <f>IFERROR(AVERAGEIFS('2.Base de Clientes'!$Q$5:$Q$1004,'2.Base de Clientes'!$C$5:$C$1004,Apoio!B483,'2.Base de Clientes'!$D$5:$D$1004,Apoio!C483,'2.Base de Clientes'!$E$5:$E$1004,Apoio!D483)+(ROW()/1000000),0)</f>
        <v>0</v>
      </c>
      <c r="H483" s="139">
        <f>IFERROR(COUNTIFS('2.Base de Clientes'!$C$5:$C$1004,Apoio!B483,'2.Base de Clientes'!$D$5:$D$1004,Apoio!C483,'2.Base de Clientes'!$E$5:$E$1004,Apoio!D483),0)</f>
        <v>0</v>
      </c>
      <c r="I483" s="156">
        <f t="shared" si="19"/>
        <v>0</v>
      </c>
      <c r="J483" s="157">
        <f>IFERROR(AVERAGEIFS('2.Base de Clientes'!$F$5:$F$1004,'2.Base de Clientes'!$C$5:$C$1004,Apoio!B483,'2.Base de Clientes'!$D$5:$D$1004,Apoio!C483,'2.Base de Clientes'!$E$5:$E$1004,Apoio!D483)+(ROW()/1000000),0)</f>
        <v>0</v>
      </c>
      <c r="K483" s="21"/>
      <c r="L483" s="21"/>
      <c r="M483" s="21"/>
    </row>
    <row r="484" ht="12.75" customHeight="1">
      <c r="B484" s="136" t="str">
        <f>'1.Clusters'!$B$10</f>
        <v/>
      </c>
      <c r="C484" s="136" t="str">
        <f>'1.Clusters'!$E$9</f>
        <v/>
      </c>
      <c r="D484" s="136" t="str">
        <f>'1.Clusters'!$H$6</f>
        <v/>
      </c>
      <c r="E484" s="136" t="str">
        <f t="shared" si="17"/>
        <v>, , </v>
      </c>
      <c r="F484" s="136" t="str">
        <f t="shared" si="18"/>
        <v/>
      </c>
      <c r="G484" s="139">
        <f>IFERROR(AVERAGEIFS('2.Base de Clientes'!$Q$5:$Q$1004,'2.Base de Clientes'!$C$5:$C$1004,Apoio!B484,'2.Base de Clientes'!$D$5:$D$1004,Apoio!C484,'2.Base de Clientes'!$E$5:$E$1004,Apoio!D484)+(ROW()/1000000),0)</f>
        <v>0</v>
      </c>
      <c r="H484" s="139">
        <f>IFERROR(COUNTIFS('2.Base de Clientes'!$C$5:$C$1004,Apoio!B484,'2.Base de Clientes'!$D$5:$D$1004,Apoio!C484,'2.Base de Clientes'!$E$5:$E$1004,Apoio!D484),0)</f>
        <v>0</v>
      </c>
      <c r="I484" s="156">
        <f t="shared" si="19"/>
        <v>0</v>
      </c>
      <c r="J484" s="157">
        <f>IFERROR(AVERAGEIFS('2.Base de Clientes'!$F$5:$F$1004,'2.Base de Clientes'!$C$5:$C$1004,Apoio!B484,'2.Base de Clientes'!$D$5:$D$1004,Apoio!C484,'2.Base de Clientes'!$E$5:$E$1004,Apoio!D484)+(ROW()/1000000),0)</f>
        <v>0</v>
      </c>
      <c r="K484" s="21"/>
      <c r="L484" s="21"/>
      <c r="M484" s="21"/>
    </row>
    <row r="485" ht="12.75" customHeight="1">
      <c r="B485" s="136" t="str">
        <f>'1.Clusters'!$B$10</f>
        <v/>
      </c>
      <c r="C485" s="136" t="str">
        <f>'1.Clusters'!$E$9</f>
        <v/>
      </c>
      <c r="D485" s="136" t="str">
        <f>'1.Clusters'!$H$7</f>
        <v/>
      </c>
      <c r="E485" s="136" t="str">
        <f t="shared" si="17"/>
        <v>, , </v>
      </c>
      <c r="F485" s="136" t="str">
        <f t="shared" si="18"/>
        <v/>
      </c>
      <c r="G485" s="139">
        <f>IFERROR(AVERAGEIFS('2.Base de Clientes'!$Q$5:$Q$1004,'2.Base de Clientes'!$C$5:$C$1004,Apoio!B485,'2.Base de Clientes'!$D$5:$D$1004,Apoio!C485,'2.Base de Clientes'!$E$5:$E$1004,Apoio!D485)+(ROW()/1000000),0)</f>
        <v>0</v>
      </c>
      <c r="H485" s="139">
        <f>IFERROR(COUNTIFS('2.Base de Clientes'!$C$5:$C$1004,Apoio!B485,'2.Base de Clientes'!$D$5:$D$1004,Apoio!C485,'2.Base de Clientes'!$E$5:$E$1004,Apoio!D485),0)</f>
        <v>0</v>
      </c>
      <c r="I485" s="156">
        <f t="shared" si="19"/>
        <v>0</v>
      </c>
      <c r="J485" s="157">
        <f>IFERROR(AVERAGEIFS('2.Base de Clientes'!$F$5:$F$1004,'2.Base de Clientes'!$C$5:$C$1004,Apoio!B485,'2.Base de Clientes'!$D$5:$D$1004,Apoio!C485,'2.Base de Clientes'!$E$5:$E$1004,Apoio!D485)+(ROW()/1000000),0)</f>
        <v>0</v>
      </c>
      <c r="K485" s="21"/>
      <c r="L485" s="21"/>
      <c r="M485" s="21"/>
    </row>
    <row r="486" ht="12.75" customHeight="1">
      <c r="B486" s="136" t="str">
        <f>'1.Clusters'!$B$10</f>
        <v/>
      </c>
      <c r="C486" s="136" t="str">
        <f>'1.Clusters'!$E$9</f>
        <v/>
      </c>
      <c r="D486" s="136" t="str">
        <f>'1.Clusters'!$H$8</f>
        <v/>
      </c>
      <c r="E486" s="136" t="str">
        <f t="shared" si="17"/>
        <v>, , </v>
      </c>
      <c r="F486" s="136" t="str">
        <f t="shared" si="18"/>
        <v/>
      </c>
      <c r="G486" s="139">
        <f>IFERROR(AVERAGEIFS('2.Base de Clientes'!$Q$5:$Q$1004,'2.Base de Clientes'!$C$5:$C$1004,Apoio!B486,'2.Base de Clientes'!$D$5:$D$1004,Apoio!C486,'2.Base de Clientes'!$E$5:$E$1004,Apoio!D486)+(ROW()/1000000),0)</f>
        <v>0</v>
      </c>
      <c r="H486" s="139">
        <f>IFERROR(COUNTIFS('2.Base de Clientes'!$C$5:$C$1004,Apoio!B486,'2.Base de Clientes'!$D$5:$D$1004,Apoio!C486,'2.Base de Clientes'!$E$5:$E$1004,Apoio!D486),0)</f>
        <v>0</v>
      </c>
      <c r="I486" s="156">
        <f t="shared" si="19"/>
        <v>0</v>
      </c>
      <c r="J486" s="157">
        <f>IFERROR(AVERAGEIFS('2.Base de Clientes'!$F$5:$F$1004,'2.Base de Clientes'!$C$5:$C$1004,Apoio!B486,'2.Base de Clientes'!$D$5:$D$1004,Apoio!C486,'2.Base de Clientes'!$E$5:$E$1004,Apoio!D486)+(ROW()/1000000),0)</f>
        <v>0</v>
      </c>
      <c r="K486" s="21"/>
      <c r="L486" s="21"/>
      <c r="M486" s="21"/>
    </row>
    <row r="487" ht="12.75" customHeight="1">
      <c r="B487" s="136" t="str">
        <f>'1.Clusters'!$B$10</f>
        <v/>
      </c>
      <c r="C487" s="136" t="str">
        <f>'1.Clusters'!$E$9</f>
        <v/>
      </c>
      <c r="D487" s="136" t="str">
        <f>'1.Clusters'!$H$9</f>
        <v/>
      </c>
      <c r="E487" s="136" t="str">
        <f t="shared" si="17"/>
        <v>, , </v>
      </c>
      <c r="F487" s="136" t="str">
        <f t="shared" si="18"/>
        <v/>
      </c>
      <c r="G487" s="139">
        <f>IFERROR(AVERAGEIFS('2.Base de Clientes'!$Q$5:$Q$1004,'2.Base de Clientes'!$C$5:$C$1004,Apoio!B487,'2.Base de Clientes'!$D$5:$D$1004,Apoio!C487,'2.Base de Clientes'!$E$5:$E$1004,Apoio!D487)+(ROW()/1000000),0)</f>
        <v>0</v>
      </c>
      <c r="H487" s="139">
        <f>IFERROR(COUNTIFS('2.Base de Clientes'!$C$5:$C$1004,Apoio!B487,'2.Base de Clientes'!$D$5:$D$1004,Apoio!C487,'2.Base de Clientes'!$E$5:$E$1004,Apoio!D487),0)</f>
        <v>0</v>
      </c>
      <c r="I487" s="156">
        <f t="shared" si="19"/>
        <v>0</v>
      </c>
      <c r="J487" s="157">
        <f>IFERROR(AVERAGEIFS('2.Base de Clientes'!$F$5:$F$1004,'2.Base de Clientes'!$C$5:$C$1004,Apoio!B487,'2.Base de Clientes'!$D$5:$D$1004,Apoio!C487,'2.Base de Clientes'!$E$5:$E$1004,Apoio!D487)+(ROW()/1000000),0)</f>
        <v>0</v>
      </c>
      <c r="K487" s="21"/>
      <c r="L487" s="21"/>
      <c r="M487" s="21"/>
    </row>
    <row r="488" ht="12.75" customHeight="1">
      <c r="B488" s="136" t="str">
        <f>'1.Clusters'!$B$10</f>
        <v/>
      </c>
      <c r="C488" s="136" t="str">
        <f>'1.Clusters'!$E$9</f>
        <v/>
      </c>
      <c r="D488" s="136" t="str">
        <f>'1.Clusters'!$H$10</f>
        <v/>
      </c>
      <c r="E488" s="136" t="str">
        <f t="shared" si="17"/>
        <v>, , </v>
      </c>
      <c r="F488" s="136" t="str">
        <f t="shared" si="18"/>
        <v/>
      </c>
      <c r="G488" s="139">
        <f>IFERROR(AVERAGEIFS('2.Base de Clientes'!$Q$5:$Q$1004,'2.Base de Clientes'!$C$5:$C$1004,Apoio!B488,'2.Base de Clientes'!$D$5:$D$1004,Apoio!C488,'2.Base de Clientes'!$E$5:$E$1004,Apoio!D488)+(ROW()/1000000),0)</f>
        <v>0</v>
      </c>
      <c r="H488" s="139">
        <f>IFERROR(COUNTIFS('2.Base de Clientes'!$C$5:$C$1004,Apoio!B488,'2.Base de Clientes'!$D$5:$D$1004,Apoio!C488,'2.Base de Clientes'!$E$5:$E$1004,Apoio!D488),0)</f>
        <v>0</v>
      </c>
      <c r="I488" s="156">
        <f t="shared" si="19"/>
        <v>0</v>
      </c>
      <c r="J488" s="157">
        <f>IFERROR(AVERAGEIFS('2.Base de Clientes'!$F$5:$F$1004,'2.Base de Clientes'!$C$5:$C$1004,Apoio!B488,'2.Base de Clientes'!$D$5:$D$1004,Apoio!C488,'2.Base de Clientes'!$E$5:$E$1004,Apoio!D488)+(ROW()/1000000),0)</f>
        <v>0</v>
      </c>
      <c r="K488" s="21"/>
      <c r="L488" s="21"/>
      <c r="M488" s="21"/>
    </row>
    <row r="489" ht="12.75" customHeight="1">
      <c r="B489" s="136" t="str">
        <f>'1.Clusters'!$B$10</f>
        <v/>
      </c>
      <c r="C489" s="136" t="str">
        <f>'1.Clusters'!$E$9</f>
        <v/>
      </c>
      <c r="D489" s="136" t="str">
        <f>'1.Clusters'!$H$11</f>
        <v/>
      </c>
      <c r="E489" s="136" t="str">
        <f t="shared" si="17"/>
        <v>, , </v>
      </c>
      <c r="F489" s="136" t="str">
        <f t="shared" si="18"/>
        <v/>
      </c>
      <c r="G489" s="139">
        <f>IFERROR(AVERAGEIFS('2.Base de Clientes'!$Q$5:$Q$1004,'2.Base de Clientes'!$C$5:$C$1004,Apoio!B489,'2.Base de Clientes'!$D$5:$D$1004,Apoio!C489,'2.Base de Clientes'!$E$5:$E$1004,Apoio!D489)+(ROW()/1000000),0)</f>
        <v>0</v>
      </c>
      <c r="H489" s="139">
        <f>IFERROR(COUNTIFS('2.Base de Clientes'!$C$5:$C$1004,Apoio!B489,'2.Base de Clientes'!$D$5:$D$1004,Apoio!C489,'2.Base de Clientes'!$E$5:$E$1004,Apoio!D489),0)</f>
        <v>0</v>
      </c>
      <c r="I489" s="156">
        <f t="shared" si="19"/>
        <v>0</v>
      </c>
      <c r="J489" s="157">
        <f>IFERROR(AVERAGEIFS('2.Base de Clientes'!$F$5:$F$1004,'2.Base de Clientes'!$C$5:$C$1004,Apoio!B489,'2.Base de Clientes'!$D$5:$D$1004,Apoio!C489,'2.Base de Clientes'!$E$5:$E$1004,Apoio!D489)+(ROW()/1000000),0)</f>
        <v>0</v>
      </c>
      <c r="K489" s="21"/>
      <c r="L489" s="21"/>
      <c r="M489" s="21"/>
    </row>
    <row r="490" ht="12.75" customHeight="1">
      <c r="B490" s="136" t="str">
        <f>'1.Clusters'!$B$10</f>
        <v/>
      </c>
      <c r="C490" s="136" t="str">
        <f>'1.Clusters'!$E$9</f>
        <v/>
      </c>
      <c r="D490" s="136" t="str">
        <f>'1.Clusters'!$H$12</f>
        <v/>
      </c>
      <c r="E490" s="136" t="str">
        <f t="shared" si="17"/>
        <v>, , </v>
      </c>
      <c r="F490" s="136" t="str">
        <f t="shared" si="18"/>
        <v/>
      </c>
      <c r="G490" s="139">
        <f>IFERROR(AVERAGEIFS('2.Base de Clientes'!$Q$5:$Q$1004,'2.Base de Clientes'!$C$5:$C$1004,Apoio!B490,'2.Base de Clientes'!$D$5:$D$1004,Apoio!C490,'2.Base de Clientes'!$E$5:$E$1004,Apoio!D490)+(ROW()/1000000),0)</f>
        <v>0</v>
      </c>
      <c r="H490" s="139">
        <f>IFERROR(COUNTIFS('2.Base de Clientes'!$C$5:$C$1004,Apoio!B490,'2.Base de Clientes'!$D$5:$D$1004,Apoio!C490,'2.Base de Clientes'!$E$5:$E$1004,Apoio!D490),0)</f>
        <v>0</v>
      </c>
      <c r="I490" s="156">
        <f t="shared" si="19"/>
        <v>0</v>
      </c>
      <c r="J490" s="157">
        <f>IFERROR(AVERAGEIFS('2.Base de Clientes'!$F$5:$F$1004,'2.Base de Clientes'!$C$5:$C$1004,Apoio!B490,'2.Base de Clientes'!$D$5:$D$1004,Apoio!C490,'2.Base de Clientes'!$E$5:$E$1004,Apoio!D490)+(ROW()/1000000),0)</f>
        <v>0</v>
      </c>
      <c r="K490" s="21"/>
      <c r="L490" s="21"/>
      <c r="M490" s="21"/>
    </row>
    <row r="491" ht="12.75" customHeight="1">
      <c r="B491" s="136" t="str">
        <f>'1.Clusters'!$B$10</f>
        <v/>
      </c>
      <c r="C491" s="136" t="str">
        <f>'1.Clusters'!$E$9</f>
        <v/>
      </c>
      <c r="D491" s="136" t="str">
        <f>'1.Clusters'!$H$13</f>
        <v/>
      </c>
      <c r="E491" s="136" t="str">
        <f t="shared" si="17"/>
        <v>, , </v>
      </c>
      <c r="F491" s="136" t="str">
        <f t="shared" si="18"/>
        <v/>
      </c>
      <c r="G491" s="139">
        <f>IFERROR(AVERAGEIFS('2.Base de Clientes'!$Q$5:$Q$1004,'2.Base de Clientes'!$C$5:$C$1004,Apoio!B491,'2.Base de Clientes'!$D$5:$D$1004,Apoio!C491,'2.Base de Clientes'!$E$5:$E$1004,Apoio!D491)+(ROW()/1000000),0)</f>
        <v>0</v>
      </c>
      <c r="H491" s="139">
        <f>IFERROR(COUNTIFS('2.Base de Clientes'!$C$5:$C$1004,Apoio!B491,'2.Base de Clientes'!$D$5:$D$1004,Apoio!C491,'2.Base de Clientes'!$E$5:$E$1004,Apoio!D491),0)</f>
        <v>0</v>
      </c>
      <c r="I491" s="156">
        <f t="shared" si="19"/>
        <v>0</v>
      </c>
      <c r="J491" s="157">
        <f>IFERROR(AVERAGEIFS('2.Base de Clientes'!$F$5:$F$1004,'2.Base de Clientes'!$C$5:$C$1004,Apoio!B491,'2.Base de Clientes'!$D$5:$D$1004,Apoio!C491,'2.Base de Clientes'!$E$5:$E$1004,Apoio!D491)+(ROW()/1000000),0)</f>
        <v>0</v>
      </c>
      <c r="K491" s="21"/>
      <c r="L491" s="21"/>
      <c r="M491" s="21"/>
    </row>
    <row r="492" ht="12.75" customHeight="1">
      <c r="B492" s="136" t="str">
        <f>'1.Clusters'!$B$10</f>
        <v/>
      </c>
      <c r="C492" s="136" t="str">
        <f>'1.Clusters'!$E$9</f>
        <v/>
      </c>
      <c r="D492" s="136" t="str">
        <f>'1.Clusters'!$H$14</f>
        <v/>
      </c>
      <c r="E492" s="136" t="str">
        <f t="shared" si="17"/>
        <v>, , </v>
      </c>
      <c r="F492" s="136" t="str">
        <f t="shared" si="18"/>
        <v/>
      </c>
      <c r="G492" s="139">
        <f>IFERROR(AVERAGEIFS('2.Base de Clientes'!$Q$5:$Q$1004,'2.Base de Clientes'!$C$5:$C$1004,Apoio!B492,'2.Base de Clientes'!$D$5:$D$1004,Apoio!C492,'2.Base de Clientes'!$E$5:$E$1004,Apoio!D492)+(ROW()/1000000),0)</f>
        <v>0</v>
      </c>
      <c r="H492" s="139">
        <f>IFERROR(COUNTIFS('2.Base de Clientes'!$C$5:$C$1004,Apoio!B492,'2.Base de Clientes'!$D$5:$D$1004,Apoio!C492,'2.Base de Clientes'!$E$5:$E$1004,Apoio!D492),0)</f>
        <v>0</v>
      </c>
      <c r="I492" s="156">
        <f t="shared" si="19"/>
        <v>0</v>
      </c>
      <c r="J492" s="157">
        <f>IFERROR(AVERAGEIFS('2.Base de Clientes'!$F$5:$F$1004,'2.Base de Clientes'!$C$5:$C$1004,Apoio!B492,'2.Base de Clientes'!$D$5:$D$1004,Apoio!C492,'2.Base de Clientes'!$E$5:$E$1004,Apoio!D492)+(ROW()/1000000),0)</f>
        <v>0</v>
      </c>
      <c r="K492" s="21"/>
      <c r="L492" s="21"/>
      <c r="M492" s="21"/>
    </row>
    <row r="493" ht="12.75" customHeight="1">
      <c r="B493" s="136" t="str">
        <f>'1.Clusters'!$B$10</f>
        <v/>
      </c>
      <c r="C493" s="136" t="str">
        <f>'1.Clusters'!$E$9</f>
        <v/>
      </c>
      <c r="D493" s="136" t="str">
        <f>'1.Clusters'!$H$15</f>
        <v/>
      </c>
      <c r="E493" s="136" t="str">
        <f t="shared" si="17"/>
        <v>, , </v>
      </c>
      <c r="F493" s="136" t="str">
        <f t="shared" si="18"/>
        <v/>
      </c>
      <c r="G493" s="139">
        <f>IFERROR(AVERAGEIFS('2.Base de Clientes'!$Q$5:$Q$1004,'2.Base de Clientes'!$C$5:$C$1004,Apoio!B493,'2.Base de Clientes'!$D$5:$D$1004,Apoio!C493,'2.Base de Clientes'!$E$5:$E$1004,Apoio!D493)+(ROW()/1000000),0)</f>
        <v>0</v>
      </c>
      <c r="H493" s="139">
        <f>IFERROR(COUNTIFS('2.Base de Clientes'!$C$5:$C$1004,Apoio!B493,'2.Base de Clientes'!$D$5:$D$1004,Apoio!C493,'2.Base de Clientes'!$E$5:$E$1004,Apoio!D493),0)</f>
        <v>0</v>
      </c>
      <c r="I493" s="156">
        <f t="shared" si="19"/>
        <v>0</v>
      </c>
      <c r="J493" s="157">
        <f>IFERROR(AVERAGEIFS('2.Base de Clientes'!$F$5:$F$1004,'2.Base de Clientes'!$C$5:$C$1004,Apoio!B493,'2.Base de Clientes'!$D$5:$D$1004,Apoio!C493,'2.Base de Clientes'!$E$5:$E$1004,Apoio!D493)+(ROW()/1000000),0)</f>
        <v>0</v>
      </c>
      <c r="K493" s="21"/>
      <c r="L493" s="21"/>
      <c r="M493" s="21"/>
    </row>
    <row r="494" ht="12.75" customHeight="1">
      <c r="B494" s="136" t="str">
        <f>'1.Clusters'!$B$10</f>
        <v/>
      </c>
      <c r="C494" s="136" t="str">
        <f>'1.Clusters'!$E$10</f>
        <v/>
      </c>
      <c r="D494" s="136" t="str">
        <f>'1.Clusters'!$H$6</f>
        <v/>
      </c>
      <c r="E494" s="136" t="str">
        <f t="shared" si="17"/>
        <v>, , </v>
      </c>
      <c r="F494" s="136" t="str">
        <f t="shared" si="18"/>
        <v/>
      </c>
      <c r="G494" s="139">
        <f>IFERROR(AVERAGEIFS('2.Base de Clientes'!$Q$5:$Q$1004,'2.Base de Clientes'!$C$5:$C$1004,Apoio!B494,'2.Base de Clientes'!$D$5:$D$1004,Apoio!C494,'2.Base de Clientes'!$E$5:$E$1004,Apoio!D494)+(ROW()/1000000),0)</f>
        <v>0</v>
      </c>
      <c r="H494" s="139">
        <f>IFERROR(COUNTIFS('2.Base de Clientes'!$C$5:$C$1004,Apoio!B494,'2.Base de Clientes'!$D$5:$D$1004,Apoio!C494,'2.Base de Clientes'!$E$5:$E$1004,Apoio!D494),0)</f>
        <v>0</v>
      </c>
      <c r="I494" s="156">
        <f t="shared" si="19"/>
        <v>0</v>
      </c>
      <c r="J494" s="157">
        <f>IFERROR(AVERAGEIFS('2.Base de Clientes'!$F$5:$F$1004,'2.Base de Clientes'!$C$5:$C$1004,Apoio!B494,'2.Base de Clientes'!$D$5:$D$1004,Apoio!C494,'2.Base de Clientes'!$E$5:$E$1004,Apoio!D494)+(ROW()/1000000),0)</f>
        <v>0</v>
      </c>
      <c r="K494" s="21"/>
      <c r="L494" s="21"/>
      <c r="M494" s="21"/>
    </row>
    <row r="495" ht="12.75" customHeight="1">
      <c r="B495" s="136" t="str">
        <f>'1.Clusters'!$B$10</f>
        <v/>
      </c>
      <c r="C495" s="136" t="str">
        <f>'1.Clusters'!$E$10</f>
        <v/>
      </c>
      <c r="D495" s="136" t="str">
        <f>'1.Clusters'!$H$7</f>
        <v/>
      </c>
      <c r="E495" s="136" t="str">
        <f t="shared" si="17"/>
        <v>, , </v>
      </c>
      <c r="F495" s="136" t="str">
        <f t="shared" si="18"/>
        <v/>
      </c>
      <c r="G495" s="139">
        <f>IFERROR(AVERAGEIFS('2.Base de Clientes'!$Q$5:$Q$1004,'2.Base de Clientes'!$C$5:$C$1004,Apoio!B495,'2.Base de Clientes'!$D$5:$D$1004,Apoio!C495,'2.Base de Clientes'!$E$5:$E$1004,Apoio!D495)+(ROW()/1000000),0)</f>
        <v>0</v>
      </c>
      <c r="H495" s="139">
        <f>IFERROR(COUNTIFS('2.Base de Clientes'!$C$5:$C$1004,Apoio!B495,'2.Base de Clientes'!$D$5:$D$1004,Apoio!C495,'2.Base de Clientes'!$E$5:$E$1004,Apoio!D495),0)</f>
        <v>0</v>
      </c>
      <c r="I495" s="156">
        <f t="shared" si="19"/>
        <v>0</v>
      </c>
      <c r="J495" s="157">
        <f>IFERROR(AVERAGEIFS('2.Base de Clientes'!$F$5:$F$1004,'2.Base de Clientes'!$C$5:$C$1004,Apoio!B495,'2.Base de Clientes'!$D$5:$D$1004,Apoio!C495,'2.Base de Clientes'!$E$5:$E$1004,Apoio!D495)+(ROW()/1000000),0)</f>
        <v>0</v>
      </c>
      <c r="K495" s="21"/>
      <c r="L495" s="21"/>
      <c r="M495" s="21"/>
    </row>
    <row r="496" ht="12.75" customHeight="1">
      <c r="B496" s="136" t="str">
        <f>'1.Clusters'!$B$10</f>
        <v/>
      </c>
      <c r="C496" s="136" t="str">
        <f>'1.Clusters'!$E$10</f>
        <v/>
      </c>
      <c r="D496" s="136" t="str">
        <f>'1.Clusters'!$H$8</f>
        <v/>
      </c>
      <c r="E496" s="136" t="str">
        <f t="shared" si="17"/>
        <v>, , </v>
      </c>
      <c r="F496" s="136" t="str">
        <f t="shared" si="18"/>
        <v/>
      </c>
      <c r="G496" s="139">
        <f>IFERROR(AVERAGEIFS('2.Base de Clientes'!$Q$5:$Q$1004,'2.Base de Clientes'!$C$5:$C$1004,Apoio!B496,'2.Base de Clientes'!$D$5:$D$1004,Apoio!C496,'2.Base de Clientes'!$E$5:$E$1004,Apoio!D496)+(ROW()/1000000),0)</f>
        <v>0</v>
      </c>
      <c r="H496" s="139">
        <f>IFERROR(COUNTIFS('2.Base de Clientes'!$C$5:$C$1004,Apoio!B496,'2.Base de Clientes'!$D$5:$D$1004,Apoio!C496,'2.Base de Clientes'!$E$5:$E$1004,Apoio!D496),0)</f>
        <v>0</v>
      </c>
      <c r="I496" s="156">
        <f t="shared" si="19"/>
        <v>0</v>
      </c>
      <c r="J496" s="157">
        <f>IFERROR(AVERAGEIFS('2.Base de Clientes'!$F$5:$F$1004,'2.Base de Clientes'!$C$5:$C$1004,Apoio!B496,'2.Base de Clientes'!$D$5:$D$1004,Apoio!C496,'2.Base de Clientes'!$E$5:$E$1004,Apoio!D496)+(ROW()/1000000),0)</f>
        <v>0</v>
      </c>
      <c r="K496" s="21"/>
      <c r="L496" s="21"/>
      <c r="M496" s="21"/>
    </row>
    <row r="497" ht="12.75" customHeight="1">
      <c r="B497" s="136" t="str">
        <f>'1.Clusters'!$B$10</f>
        <v/>
      </c>
      <c r="C497" s="136" t="str">
        <f>'1.Clusters'!$E$10</f>
        <v/>
      </c>
      <c r="D497" s="136" t="str">
        <f>'1.Clusters'!$H$9</f>
        <v/>
      </c>
      <c r="E497" s="136" t="str">
        <f t="shared" si="17"/>
        <v>, , </v>
      </c>
      <c r="F497" s="136" t="str">
        <f t="shared" si="18"/>
        <v/>
      </c>
      <c r="G497" s="139">
        <f>IFERROR(AVERAGEIFS('2.Base de Clientes'!$Q$5:$Q$1004,'2.Base de Clientes'!$C$5:$C$1004,Apoio!B497,'2.Base de Clientes'!$D$5:$D$1004,Apoio!C497,'2.Base de Clientes'!$E$5:$E$1004,Apoio!D497)+(ROW()/1000000),0)</f>
        <v>0</v>
      </c>
      <c r="H497" s="139">
        <f>IFERROR(COUNTIFS('2.Base de Clientes'!$C$5:$C$1004,Apoio!B497,'2.Base de Clientes'!$D$5:$D$1004,Apoio!C497,'2.Base de Clientes'!$E$5:$E$1004,Apoio!D497),0)</f>
        <v>0</v>
      </c>
      <c r="I497" s="156">
        <f t="shared" si="19"/>
        <v>0</v>
      </c>
      <c r="J497" s="157">
        <f>IFERROR(AVERAGEIFS('2.Base de Clientes'!$F$5:$F$1004,'2.Base de Clientes'!$C$5:$C$1004,Apoio!B497,'2.Base de Clientes'!$D$5:$D$1004,Apoio!C497,'2.Base de Clientes'!$E$5:$E$1004,Apoio!D497)+(ROW()/1000000),0)</f>
        <v>0</v>
      </c>
      <c r="K497" s="21"/>
      <c r="L497" s="21"/>
      <c r="M497" s="21"/>
    </row>
    <row r="498" ht="12.75" customHeight="1">
      <c r="B498" s="136" t="str">
        <f>'1.Clusters'!$B$10</f>
        <v/>
      </c>
      <c r="C498" s="136" t="str">
        <f>'1.Clusters'!$E$10</f>
        <v/>
      </c>
      <c r="D498" s="136" t="str">
        <f>'1.Clusters'!$H$10</f>
        <v/>
      </c>
      <c r="E498" s="136" t="str">
        <f t="shared" si="17"/>
        <v>, , </v>
      </c>
      <c r="F498" s="136" t="str">
        <f t="shared" si="18"/>
        <v/>
      </c>
      <c r="G498" s="139">
        <f>IFERROR(AVERAGEIFS('2.Base de Clientes'!$Q$5:$Q$1004,'2.Base de Clientes'!$C$5:$C$1004,Apoio!B498,'2.Base de Clientes'!$D$5:$D$1004,Apoio!C498,'2.Base de Clientes'!$E$5:$E$1004,Apoio!D498)+(ROW()/1000000),0)</f>
        <v>0</v>
      </c>
      <c r="H498" s="139">
        <f>IFERROR(COUNTIFS('2.Base de Clientes'!$C$5:$C$1004,Apoio!B498,'2.Base de Clientes'!$D$5:$D$1004,Apoio!C498,'2.Base de Clientes'!$E$5:$E$1004,Apoio!D498),0)</f>
        <v>0</v>
      </c>
      <c r="I498" s="156">
        <f t="shared" si="19"/>
        <v>0</v>
      </c>
      <c r="J498" s="157">
        <f>IFERROR(AVERAGEIFS('2.Base de Clientes'!$F$5:$F$1004,'2.Base de Clientes'!$C$5:$C$1004,Apoio!B498,'2.Base de Clientes'!$D$5:$D$1004,Apoio!C498,'2.Base de Clientes'!$E$5:$E$1004,Apoio!D498)+(ROW()/1000000),0)</f>
        <v>0</v>
      </c>
      <c r="K498" s="21"/>
      <c r="L498" s="21"/>
      <c r="M498" s="21"/>
    </row>
    <row r="499" ht="12.75" customHeight="1">
      <c r="B499" s="136" t="str">
        <f>'1.Clusters'!$B$10</f>
        <v/>
      </c>
      <c r="C499" s="136" t="str">
        <f>'1.Clusters'!$E$10</f>
        <v/>
      </c>
      <c r="D499" s="136" t="str">
        <f>'1.Clusters'!$H$11</f>
        <v/>
      </c>
      <c r="E499" s="136" t="str">
        <f t="shared" si="17"/>
        <v>, , </v>
      </c>
      <c r="F499" s="136" t="str">
        <f t="shared" si="18"/>
        <v/>
      </c>
      <c r="G499" s="139">
        <f>IFERROR(AVERAGEIFS('2.Base de Clientes'!$Q$5:$Q$1004,'2.Base de Clientes'!$C$5:$C$1004,Apoio!B499,'2.Base de Clientes'!$D$5:$D$1004,Apoio!C499,'2.Base de Clientes'!$E$5:$E$1004,Apoio!D499)+(ROW()/1000000),0)</f>
        <v>0</v>
      </c>
      <c r="H499" s="139">
        <f>IFERROR(COUNTIFS('2.Base de Clientes'!$C$5:$C$1004,Apoio!B499,'2.Base de Clientes'!$D$5:$D$1004,Apoio!C499,'2.Base de Clientes'!$E$5:$E$1004,Apoio!D499),0)</f>
        <v>0</v>
      </c>
      <c r="I499" s="156">
        <f t="shared" si="19"/>
        <v>0</v>
      </c>
      <c r="J499" s="157">
        <f>IFERROR(AVERAGEIFS('2.Base de Clientes'!$F$5:$F$1004,'2.Base de Clientes'!$C$5:$C$1004,Apoio!B499,'2.Base de Clientes'!$D$5:$D$1004,Apoio!C499,'2.Base de Clientes'!$E$5:$E$1004,Apoio!D499)+(ROW()/1000000),0)</f>
        <v>0</v>
      </c>
      <c r="K499" s="21"/>
      <c r="L499" s="21"/>
      <c r="M499" s="21"/>
    </row>
    <row r="500" ht="12.75" customHeight="1">
      <c r="B500" s="136" t="str">
        <f>'1.Clusters'!$B$10</f>
        <v/>
      </c>
      <c r="C500" s="136" t="str">
        <f>'1.Clusters'!$E$10</f>
        <v/>
      </c>
      <c r="D500" s="136" t="str">
        <f>'1.Clusters'!$H$12</f>
        <v/>
      </c>
      <c r="E500" s="136" t="str">
        <f t="shared" si="17"/>
        <v>, , </v>
      </c>
      <c r="F500" s="136" t="str">
        <f t="shared" si="18"/>
        <v/>
      </c>
      <c r="G500" s="139">
        <f>IFERROR(AVERAGEIFS('2.Base de Clientes'!$Q$5:$Q$1004,'2.Base de Clientes'!$C$5:$C$1004,Apoio!B500,'2.Base de Clientes'!$D$5:$D$1004,Apoio!C500,'2.Base de Clientes'!$E$5:$E$1004,Apoio!D500)+(ROW()/1000000),0)</f>
        <v>0</v>
      </c>
      <c r="H500" s="139">
        <f>IFERROR(COUNTIFS('2.Base de Clientes'!$C$5:$C$1004,Apoio!B500,'2.Base de Clientes'!$D$5:$D$1004,Apoio!C500,'2.Base de Clientes'!$E$5:$E$1004,Apoio!D500),0)</f>
        <v>0</v>
      </c>
      <c r="I500" s="156">
        <f t="shared" si="19"/>
        <v>0</v>
      </c>
      <c r="J500" s="157">
        <f>IFERROR(AVERAGEIFS('2.Base de Clientes'!$F$5:$F$1004,'2.Base de Clientes'!$C$5:$C$1004,Apoio!B500,'2.Base de Clientes'!$D$5:$D$1004,Apoio!C500,'2.Base de Clientes'!$E$5:$E$1004,Apoio!D500)+(ROW()/1000000),0)</f>
        <v>0</v>
      </c>
      <c r="K500" s="21"/>
      <c r="L500" s="21"/>
      <c r="M500" s="21"/>
    </row>
    <row r="501" ht="12.75" customHeight="1">
      <c r="B501" s="136" t="str">
        <f>'1.Clusters'!$B$10</f>
        <v/>
      </c>
      <c r="C501" s="136" t="str">
        <f>'1.Clusters'!$E$10</f>
        <v/>
      </c>
      <c r="D501" s="136" t="str">
        <f>'1.Clusters'!$H$13</f>
        <v/>
      </c>
      <c r="E501" s="136" t="str">
        <f t="shared" si="17"/>
        <v>, , </v>
      </c>
      <c r="F501" s="136" t="str">
        <f t="shared" si="18"/>
        <v/>
      </c>
      <c r="G501" s="139">
        <f>IFERROR(AVERAGEIFS('2.Base de Clientes'!$Q$5:$Q$1004,'2.Base de Clientes'!$C$5:$C$1004,Apoio!B501,'2.Base de Clientes'!$D$5:$D$1004,Apoio!C501,'2.Base de Clientes'!$E$5:$E$1004,Apoio!D501)+(ROW()/1000000),0)</f>
        <v>0</v>
      </c>
      <c r="H501" s="139">
        <f>IFERROR(COUNTIFS('2.Base de Clientes'!$C$5:$C$1004,Apoio!B501,'2.Base de Clientes'!$D$5:$D$1004,Apoio!C501,'2.Base de Clientes'!$E$5:$E$1004,Apoio!D501),0)</f>
        <v>0</v>
      </c>
      <c r="I501" s="156">
        <f t="shared" si="19"/>
        <v>0</v>
      </c>
      <c r="J501" s="157">
        <f>IFERROR(AVERAGEIFS('2.Base de Clientes'!$F$5:$F$1004,'2.Base de Clientes'!$C$5:$C$1004,Apoio!B501,'2.Base de Clientes'!$D$5:$D$1004,Apoio!C501,'2.Base de Clientes'!$E$5:$E$1004,Apoio!D501)+(ROW()/1000000),0)</f>
        <v>0</v>
      </c>
      <c r="K501" s="21"/>
      <c r="L501" s="21"/>
      <c r="M501" s="21"/>
    </row>
    <row r="502" ht="12.75" customHeight="1">
      <c r="B502" s="136" t="str">
        <f>'1.Clusters'!$B$10</f>
        <v/>
      </c>
      <c r="C502" s="136" t="str">
        <f>'1.Clusters'!$E$10</f>
        <v/>
      </c>
      <c r="D502" s="136" t="str">
        <f>'1.Clusters'!$H$14</f>
        <v/>
      </c>
      <c r="E502" s="136" t="str">
        <f t="shared" si="17"/>
        <v>, , </v>
      </c>
      <c r="F502" s="136" t="str">
        <f t="shared" si="18"/>
        <v/>
      </c>
      <c r="G502" s="139">
        <f>IFERROR(AVERAGEIFS('2.Base de Clientes'!$Q$5:$Q$1004,'2.Base de Clientes'!$C$5:$C$1004,Apoio!B502,'2.Base de Clientes'!$D$5:$D$1004,Apoio!C502,'2.Base de Clientes'!$E$5:$E$1004,Apoio!D502)+(ROW()/1000000),0)</f>
        <v>0</v>
      </c>
      <c r="H502" s="139">
        <f>IFERROR(COUNTIFS('2.Base de Clientes'!$C$5:$C$1004,Apoio!B502,'2.Base de Clientes'!$D$5:$D$1004,Apoio!C502,'2.Base de Clientes'!$E$5:$E$1004,Apoio!D502),0)</f>
        <v>0</v>
      </c>
      <c r="I502" s="156">
        <f t="shared" si="19"/>
        <v>0</v>
      </c>
      <c r="J502" s="157">
        <f>IFERROR(AVERAGEIFS('2.Base de Clientes'!$F$5:$F$1004,'2.Base de Clientes'!$C$5:$C$1004,Apoio!B502,'2.Base de Clientes'!$D$5:$D$1004,Apoio!C502,'2.Base de Clientes'!$E$5:$E$1004,Apoio!D502)+(ROW()/1000000),0)</f>
        <v>0</v>
      </c>
      <c r="K502" s="21"/>
      <c r="L502" s="21"/>
      <c r="M502" s="21"/>
    </row>
    <row r="503" ht="12.75" customHeight="1">
      <c r="B503" s="136" t="str">
        <f>'1.Clusters'!$B$10</f>
        <v/>
      </c>
      <c r="C503" s="136" t="str">
        <f>'1.Clusters'!$E$10</f>
        <v/>
      </c>
      <c r="D503" s="136" t="str">
        <f>'1.Clusters'!$H$15</f>
        <v/>
      </c>
      <c r="E503" s="136" t="str">
        <f t="shared" si="17"/>
        <v>, , </v>
      </c>
      <c r="F503" s="136" t="str">
        <f t="shared" si="18"/>
        <v/>
      </c>
      <c r="G503" s="139">
        <f>IFERROR(AVERAGEIFS('2.Base de Clientes'!$Q$5:$Q$1004,'2.Base de Clientes'!$C$5:$C$1004,Apoio!B503,'2.Base de Clientes'!$D$5:$D$1004,Apoio!C503,'2.Base de Clientes'!$E$5:$E$1004,Apoio!D503)+(ROW()/1000000),0)</f>
        <v>0</v>
      </c>
      <c r="H503" s="139">
        <f>IFERROR(COUNTIFS('2.Base de Clientes'!$C$5:$C$1004,Apoio!B503,'2.Base de Clientes'!$D$5:$D$1004,Apoio!C503,'2.Base de Clientes'!$E$5:$E$1004,Apoio!D503),0)</f>
        <v>0</v>
      </c>
      <c r="I503" s="156">
        <f t="shared" si="19"/>
        <v>0</v>
      </c>
      <c r="J503" s="157">
        <f>IFERROR(AVERAGEIFS('2.Base de Clientes'!$F$5:$F$1004,'2.Base de Clientes'!$C$5:$C$1004,Apoio!B503,'2.Base de Clientes'!$D$5:$D$1004,Apoio!C503,'2.Base de Clientes'!$E$5:$E$1004,Apoio!D503)+(ROW()/1000000),0)</f>
        <v>0</v>
      </c>
      <c r="K503" s="21"/>
      <c r="L503" s="21"/>
      <c r="M503" s="21"/>
    </row>
    <row r="504" ht="12.75" customHeight="1">
      <c r="B504" s="136" t="str">
        <f>'1.Clusters'!$B$10</f>
        <v/>
      </c>
      <c r="C504" s="136" t="str">
        <f>'1.Clusters'!$E$11</f>
        <v/>
      </c>
      <c r="D504" s="136" t="str">
        <f>'1.Clusters'!$H$6</f>
        <v/>
      </c>
      <c r="E504" s="136" t="str">
        <f t="shared" si="17"/>
        <v>, , </v>
      </c>
      <c r="F504" s="136" t="str">
        <f t="shared" si="18"/>
        <v/>
      </c>
      <c r="G504" s="139">
        <f>IFERROR(AVERAGEIFS('2.Base de Clientes'!$Q$5:$Q$1004,'2.Base de Clientes'!$C$5:$C$1004,Apoio!B504,'2.Base de Clientes'!$D$5:$D$1004,Apoio!C504,'2.Base de Clientes'!$E$5:$E$1004,Apoio!D504)+(ROW()/1000000),0)</f>
        <v>0</v>
      </c>
      <c r="H504" s="139">
        <f>IFERROR(COUNTIFS('2.Base de Clientes'!$C$5:$C$1004,Apoio!B504,'2.Base de Clientes'!$D$5:$D$1004,Apoio!C504,'2.Base de Clientes'!$E$5:$E$1004,Apoio!D504),0)</f>
        <v>0</v>
      </c>
      <c r="I504" s="156">
        <f t="shared" si="19"/>
        <v>0</v>
      </c>
      <c r="J504" s="157">
        <f>IFERROR(AVERAGEIFS('2.Base de Clientes'!$F$5:$F$1004,'2.Base de Clientes'!$C$5:$C$1004,Apoio!B504,'2.Base de Clientes'!$D$5:$D$1004,Apoio!C504,'2.Base de Clientes'!$E$5:$E$1004,Apoio!D504)+(ROW()/1000000),0)</f>
        <v>0</v>
      </c>
      <c r="K504" s="21"/>
      <c r="L504" s="21"/>
      <c r="M504" s="21"/>
    </row>
    <row r="505" ht="12.75" customHeight="1">
      <c r="B505" s="136" t="str">
        <f>'1.Clusters'!$B$10</f>
        <v/>
      </c>
      <c r="C505" s="136" t="str">
        <f>'1.Clusters'!$E$11</f>
        <v/>
      </c>
      <c r="D505" s="136" t="str">
        <f>'1.Clusters'!$H$7</f>
        <v/>
      </c>
      <c r="E505" s="136" t="str">
        <f t="shared" si="17"/>
        <v>, , </v>
      </c>
      <c r="F505" s="136" t="str">
        <f t="shared" si="18"/>
        <v/>
      </c>
      <c r="G505" s="139">
        <f>IFERROR(AVERAGEIFS('2.Base de Clientes'!$Q$5:$Q$1004,'2.Base de Clientes'!$C$5:$C$1004,Apoio!B505,'2.Base de Clientes'!$D$5:$D$1004,Apoio!C505,'2.Base de Clientes'!$E$5:$E$1004,Apoio!D505)+(ROW()/1000000),0)</f>
        <v>0</v>
      </c>
      <c r="H505" s="139">
        <f>IFERROR(COUNTIFS('2.Base de Clientes'!$C$5:$C$1004,Apoio!B505,'2.Base de Clientes'!$D$5:$D$1004,Apoio!C505,'2.Base de Clientes'!$E$5:$E$1004,Apoio!D505),0)</f>
        <v>0</v>
      </c>
      <c r="I505" s="156">
        <f t="shared" si="19"/>
        <v>0</v>
      </c>
      <c r="J505" s="157">
        <f>IFERROR(AVERAGEIFS('2.Base de Clientes'!$F$5:$F$1004,'2.Base de Clientes'!$C$5:$C$1004,Apoio!B505,'2.Base de Clientes'!$D$5:$D$1004,Apoio!C505,'2.Base de Clientes'!$E$5:$E$1004,Apoio!D505)+(ROW()/1000000),0)</f>
        <v>0</v>
      </c>
      <c r="K505" s="21"/>
      <c r="L505" s="21"/>
      <c r="M505" s="21"/>
    </row>
    <row r="506" ht="12.75" customHeight="1">
      <c r="B506" s="136" t="str">
        <f>'1.Clusters'!$B$10</f>
        <v/>
      </c>
      <c r="C506" s="136" t="str">
        <f>'1.Clusters'!$E$11</f>
        <v/>
      </c>
      <c r="D506" s="136" t="str">
        <f>'1.Clusters'!$H$8</f>
        <v/>
      </c>
      <c r="E506" s="136" t="str">
        <f t="shared" si="17"/>
        <v>, , </v>
      </c>
      <c r="F506" s="136" t="str">
        <f t="shared" si="18"/>
        <v/>
      </c>
      <c r="G506" s="139">
        <f>IFERROR(AVERAGEIFS('2.Base de Clientes'!$Q$5:$Q$1004,'2.Base de Clientes'!$C$5:$C$1004,Apoio!B506,'2.Base de Clientes'!$D$5:$D$1004,Apoio!C506,'2.Base de Clientes'!$E$5:$E$1004,Apoio!D506)+(ROW()/1000000),0)</f>
        <v>0</v>
      </c>
      <c r="H506" s="139">
        <f>IFERROR(COUNTIFS('2.Base de Clientes'!$C$5:$C$1004,Apoio!B506,'2.Base de Clientes'!$D$5:$D$1004,Apoio!C506,'2.Base de Clientes'!$E$5:$E$1004,Apoio!D506),0)</f>
        <v>0</v>
      </c>
      <c r="I506" s="156">
        <f t="shared" si="19"/>
        <v>0</v>
      </c>
      <c r="J506" s="157">
        <f>IFERROR(AVERAGEIFS('2.Base de Clientes'!$F$5:$F$1004,'2.Base de Clientes'!$C$5:$C$1004,Apoio!B506,'2.Base de Clientes'!$D$5:$D$1004,Apoio!C506,'2.Base de Clientes'!$E$5:$E$1004,Apoio!D506)+(ROW()/1000000),0)</f>
        <v>0</v>
      </c>
      <c r="K506" s="21"/>
      <c r="L506" s="21"/>
      <c r="M506" s="21"/>
    </row>
    <row r="507" ht="12.75" customHeight="1">
      <c r="B507" s="136" t="str">
        <f>'1.Clusters'!$B$10</f>
        <v/>
      </c>
      <c r="C507" s="136" t="str">
        <f>'1.Clusters'!$E$11</f>
        <v/>
      </c>
      <c r="D507" s="136" t="str">
        <f>'1.Clusters'!$H$9</f>
        <v/>
      </c>
      <c r="E507" s="136" t="str">
        <f t="shared" si="17"/>
        <v>, , </v>
      </c>
      <c r="F507" s="136" t="str">
        <f t="shared" si="18"/>
        <v/>
      </c>
      <c r="G507" s="139">
        <f>IFERROR(AVERAGEIFS('2.Base de Clientes'!$Q$5:$Q$1004,'2.Base de Clientes'!$C$5:$C$1004,Apoio!B507,'2.Base de Clientes'!$D$5:$D$1004,Apoio!C507,'2.Base de Clientes'!$E$5:$E$1004,Apoio!D507)+(ROW()/1000000),0)</f>
        <v>0</v>
      </c>
      <c r="H507" s="139">
        <f>IFERROR(COUNTIFS('2.Base de Clientes'!$C$5:$C$1004,Apoio!B507,'2.Base de Clientes'!$D$5:$D$1004,Apoio!C507,'2.Base de Clientes'!$E$5:$E$1004,Apoio!D507),0)</f>
        <v>0</v>
      </c>
      <c r="I507" s="156">
        <f t="shared" si="19"/>
        <v>0</v>
      </c>
      <c r="J507" s="157">
        <f>IFERROR(AVERAGEIFS('2.Base de Clientes'!$F$5:$F$1004,'2.Base de Clientes'!$C$5:$C$1004,Apoio!B507,'2.Base de Clientes'!$D$5:$D$1004,Apoio!C507,'2.Base de Clientes'!$E$5:$E$1004,Apoio!D507)+(ROW()/1000000),0)</f>
        <v>0</v>
      </c>
      <c r="K507" s="21"/>
      <c r="L507" s="21"/>
      <c r="M507" s="21"/>
    </row>
    <row r="508" ht="12.75" customHeight="1">
      <c r="B508" s="136" t="str">
        <f>'1.Clusters'!$B$10</f>
        <v/>
      </c>
      <c r="C508" s="136" t="str">
        <f>'1.Clusters'!$E$11</f>
        <v/>
      </c>
      <c r="D508" s="136" t="str">
        <f>'1.Clusters'!$H$10</f>
        <v/>
      </c>
      <c r="E508" s="136" t="str">
        <f t="shared" si="17"/>
        <v>, , </v>
      </c>
      <c r="F508" s="136" t="str">
        <f t="shared" si="18"/>
        <v/>
      </c>
      <c r="G508" s="139">
        <f>IFERROR(AVERAGEIFS('2.Base de Clientes'!$Q$5:$Q$1004,'2.Base de Clientes'!$C$5:$C$1004,Apoio!B508,'2.Base de Clientes'!$D$5:$D$1004,Apoio!C508,'2.Base de Clientes'!$E$5:$E$1004,Apoio!D508)+(ROW()/1000000),0)</f>
        <v>0</v>
      </c>
      <c r="H508" s="139">
        <f>IFERROR(COUNTIFS('2.Base de Clientes'!$C$5:$C$1004,Apoio!B508,'2.Base de Clientes'!$D$5:$D$1004,Apoio!C508,'2.Base de Clientes'!$E$5:$E$1004,Apoio!D508),0)</f>
        <v>0</v>
      </c>
      <c r="I508" s="156">
        <f t="shared" si="19"/>
        <v>0</v>
      </c>
      <c r="J508" s="157">
        <f>IFERROR(AVERAGEIFS('2.Base de Clientes'!$F$5:$F$1004,'2.Base de Clientes'!$C$5:$C$1004,Apoio!B508,'2.Base de Clientes'!$D$5:$D$1004,Apoio!C508,'2.Base de Clientes'!$E$5:$E$1004,Apoio!D508)+(ROW()/1000000),0)</f>
        <v>0</v>
      </c>
      <c r="K508" s="21"/>
      <c r="L508" s="21"/>
      <c r="M508" s="21"/>
    </row>
    <row r="509" ht="12.75" customHeight="1">
      <c r="B509" s="136" t="str">
        <f>'1.Clusters'!$B$10</f>
        <v/>
      </c>
      <c r="C509" s="136" t="str">
        <f>'1.Clusters'!$E$11</f>
        <v/>
      </c>
      <c r="D509" s="136" t="str">
        <f>'1.Clusters'!$H$11</f>
        <v/>
      </c>
      <c r="E509" s="136" t="str">
        <f t="shared" si="17"/>
        <v>, , </v>
      </c>
      <c r="F509" s="136" t="str">
        <f t="shared" si="18"/>
        <v/>
      </c>
      <c r="G509" s="139">
        <f>IFERROR(AVERAGEIFS('2.Base de Clientes'!$Q$5:$Q$1004,'2.Base de Clientes'!$C$5:$C$1004,Apoio!B509,'2.Base de Clientes'!$D$5:$D$1004,Apoio!C509,'2.Base de Clientes'!$E$5:$E$1004,Apoio!D509)+(ROW()/1000000),0)</f>
        <v>0</v>
      </c>
      <c r="H509" s="139">
        <f>IFERROR(COUNTIFS('2.Base de Clientes'!$C$5:$C$1004,Apoio!B509,'2.Base de Clientes'!$D$5:$D$1004,Apoio!C509,'2.Base de Clientes'!$E$5:$E$1004,Apoio!D509),0)</f>
        <v>0</v>
      </c>
      <c r="I509" s="156">
        <f t="shared" si="19"/>
        <v>0</v>
      </c>
      <c r="J509" s="157">
        <f>IFERROR(AVERAGEIFS('2.Base de Clientes'!$F$5:$F$1004,'2.Base de Clientes'!$C$5:$C$1004,Apoio!B509,'2.Base de Clientes'!$D$5:$D$1004,Apoio!C509,'2.Base de Clientes'!$E$5:$E$1004,Apoio!D509)+(ROW()/1000000),0)</f>
        <v>0</v>
      </c>
      <c r="K509" s="21"/>
      <c r="L509" s="21"/>
      <c r="M509" s="21"/>
    </row>
    <row r="510" ht="12.75" customHeight="1">
      <c r="B510" s="136" t="str">
        <f>'1.Clusters'!$B$10</f>
        <v/>
      </c>
      <c r="C510" s="136" t="str">
        <f>'1.Clusters'!$E$11</f>
        <v/>
      </c>
      <c r="D510" s="136" t="str">
        <f>'1.Clusters'!$H$12</f>
        <v/>
      </c>
      <c r="E510" s="136" t="str">
        <f t="shared" si="17"/>
        <v>, , </v>
      </c>
      <c r="F510" s="136" t="str">
        <f t="shared" si="18"/>
        <v/>
      </c>
      <c r="G510" s="139">
        <f>IFERROR(AVERAGEIFS('2.Base de Clientes'!$Q$5:$Q$1004,'2.Base de Clientes'!$C$5:$C$1004,Apoio!B510,'2.Base de Clientes'!$D$5:$D$1004,Apoio!C510,'2.Base de Clientes'!$E$5:$E$1004,Apoio!D510)+(ROW()/1000000),0)</f>
        <v>0</v>
      </c>
      <c r="H510" s="139">
        <f>IFERROR(COUNTIFS('2.Base de Clientes'!$C$5:$C$1004,Apoio!B510,'2.Base de Clientes'!$D$5:$D$1004,Apoio!C510,'2.Base de Clientes'!$E$5:$E$1004,Apoio!D510),0)</f>
        <v>0</v>
      </c>
      <c r="I510" s="156">
        <f t="shared" si="19"/>
        <v>0</v>
      </c>
      <c r="J510" s="157">
        <f>IFERROR(AVERAGEIFS('2.Base de Clientes'!$F$5:$F$1004,'2.Base de Clientes'!$C$5:$C$1004,Apoio!B510,'2.Base de Clientes'!$D$5:$D$1004,Apoio!C510,'2.Base de Clientes'!$E$5:$E$1004,Apoio!D510)+(ROW()/1000000),0)</f>
        <v>0</v>
      </c>
      <c r="K510" s="21"/>
      <c r="L510" s="21"/>
      <c r="M510" s="21"/>
    </row>
    <row r="511" ht="12.75" customHeight="1">
      <c r="B511" s="136" t="str">
        <f>'1.Clusters'!$B$10</f>
        <v/>
      </c>
      <c r="C511" s="136" t="str">
        <f>'1.Clusters'!$E$11</f>
        <v/>
      </c>
      <c r="D511" s="136" t="str">
        <f>'1.Clusters'!$H$13</f>
        <v/>
      </c>
      <c r="E511" s="136" t="str">
        <f t="shared" si="17"/>
        <v>, , </v>
      </c>
      <c r="F511" s="136" t="str">
        <f t="shared" si="18"/>
        <v/>
      </c>
      <c r="G511" s="139">
        <f>IFERROR(AVERAGEIFS('2.Base de Clientes'!$Q$5:$Q$1004,'2.Base de Clientes'!$C$5:$C$1004,Apoio!B511,'2.Base de Clientes'!$D$5:$D$1004,Apoio!C511,'2.Base de Clientes'!$E$5:$E$1004,Apoio!D511)+(ROW()/1000000),0)</f>
        <v>0</v>
      </c>
      <c r="H511" s="139">
        <f>IFERROR(COUNTIFS('2.Base de Clientes'!$C$5:$C$1004,Apoio!B511,'2.Base de Clientes'!$D$5:$D$1004,Apoio!C511,'2.Base de Clientes'!$E$5:$E$1004,Apoio!D511),0)</f>
        <v>0</v>
      </c>
      <c r="I511" s="156">
        <f t="shared" si="19"/>
        <v>0</v>
      </c>
      <c r="J511" s="157">
        <f>IFERROR(AVERAGEIFS('2.Base de Clientes'!$F$5:$F$1004,'2.Base de Clientes'!$C$5:$C$1004,Apoio!B511,'2.Base de Clientes'!$D$5:$D$1004,Apoio!C511,'2.Base de Clientes'!$E$5:$E$1004,Apoio!D511)+(ROW()/1000000),0)</f>
        <v>0</v>
      </c>
      <c r="K511" s="21"/>
      <c r="L511" s="21"/>
      <c r="M511" s="21"/>
    </row>
    <row r="512" ht="12.75" customHeight="1">
      <c r="B512" s="136" t="str">
        <f>'1.Clusters'!$B$10</f>
        <v/>
      </c>
      <c r="C512" s="136" t="str">
        <f>'1.Clusters'!$E$11</f>
        <v/>
      </c>
      <c r="D512" s="136" t="str">
        <f>'1.Clusters'!$H$14</f>
        <v/>
      </c>
      <c r="E512" s="136" t="str">
        <f t="shared" si="17"/>
        <v>, , </v>
      </c>
      <c r="F512" s="136" t="str">
        <f t="shared" si="18"/>
        <v/>
      </c>
      <c r="G512" s="139">
        <f>IFERROR(AVERAGEIFS('2.Base de Clientes'!$Q$5:$Q$1004,'2.Base de Clientes'!$C$5:$C$1004,Apoio!B512,'2.Base de Clientes'!$D$5:$D$1004,Apoio!C512,'2.Base de Clientes'!$E$5:$E$1004,Apoio!D512)+(ROW()/1000000),0)</f>
        <v>0</v>
      </c>
      <c r="H512" s="139">
        <f>IFERROR(COUNTIFS('2.Base de Clientes'!$C$5:$C$1004,Apoio!B512,'2.Base de Clientes'!$D$5:$D$1004,Apoio!C512,'2.Base de Clientes'!$E$5:$E$1004,Apoio!D512),0)</f>
        <v>0</v>
      </c>
      <c r="I512" s="156">
        <f t="shared" si="19"/>
        <v>0</v>
      </c>
      <c r="J512" s="157">
        <f>IFERROR(AVERAGEIFS('2.Base de Clientes'!$F$5:$F$1004,'2.Base de Clientes'!$C$5:$C$1004,Apoio!B512,'2.Base de Clientes'!$D$5:$D$1004,Apoio!C512,'2.Base de Clientes'!$E$5:$E$1004,Apoio!D512)+(ROW()/1000000),0)</f>
        <v>0</v>
      </c>
      <c r="K512" s="21"/>
      <c r="L512" s="21"/>
      <c r="M512" s="21"/>
    </row>
    <row r="513" ht="12.75" customHeight="1">
      <c r="B513" s="136" t="str">
        <f>'1.Clusters'!$B$10</f>
        <v/>
      </c>
      <c r="C513" s="136" t="str">
        <f>'1.Clusters'!$E$11</f>
        <v/>
      </c>
      <c r="D513" s="136" t="str">
        <f>'1.Clusters'!$H$15</f>
        <v/>
      </c>
      <c r="E513" s="136" t="str">
        <f t="shared" si="17"/>
        <v>, , </v>
      </c>
      <c r="F513" s="136" t="str">
        <f t="shared" si="18"/>
        <v/>
      </c>
      <c r="G513" s="139">
        <f>IFERROR(AVERAGEIFS('2.Base de Clientes'!$Q$5:$Q$1004,'2.Base de Clientes'!$C$5:$C$1004,Apoio!B513,'2.Base de Clientes'!$D$5:$D$1004,Apoio!C513,'2.Base de Clientes'!$E$5:$E$1004,Apoio!D513)+(ROW()/1000000),0)</f>
        <v>0</v>
      </c>
      <c r="H513" s="139">
        <f>IFERROR(COUNTIFS('2.Base de Clientes'!$C$5:$C$1004,Apoio!B513,'2.Base de Clientes'!$D$5:$D$1004,Apoio!C513,'2.Base de Clientes'!$E$5:$E$1004,Apoio!D513),0)</f>
        <v>0</v>
      </c>
      <c r="I513" s="156">
        <f t="shared" si="19"/>
        <v>0</v>
      </c>
      <c r="J513" s="157">
        <f>IFERROR(AVERAGEIFS('2.Base de Clientes'!$F$5:$F$1004,'2.Base de Clientes'!$C$5:$C$1004,Apoio!B513,'2.Base de Clientes'!$D$5:$D$1004,Apoio!C513,'2.Base de Clientes'!$E$5:$E$1004,Apoio!D513)+(ROW()/1000000),0)</f>
        <v>0</v>
      </c>
      <c r="K513" s="21"/>
      <c r="L513" s="21"/>
      <c r="M513" s="21"/>
    </row>
    <row r="514" ht="12.75" customHeight="1">
      <c r="B514" s="136" t="str">
        <f>'1.Clusters'!$B$10</f>
        <v/>
      </c>
      <c r="C514" s="136" t="str">
        <f>'1.Clusters'!$E$12</f>
        <v/>
      </c>
      <c r="D514" s="136" t="str">
        <f>'1.Clusters'!$H$6</f>
        <v/>
      </c>
      <c r="E514" s="136" t="str">
        <f t="shared" si="17"/>
        <v>, , </v>
      </c>
      <c r="F514" s="136" t="str">
        <f t="shared" si="18"/>
        <v/>
      </c>
      <c r="G514" s="139">
        <f>IFERROR(AVERAGEIFS('2.Base de Clientes'!$Q$5:$Q$1004,'2.Base de Clientes'!$C$5:$C$1004,Apoio!B514,'2.Base de Clientes'!$D$5:$D$1004,Apoio!C514,'2.Base de Clientes'!$E$5:$E$1004,Apoio!D514)+(ROW()/1000000),0)</f>
        <v>0</v>
      </c>
      <c r="H514" s="139">
        <f>IFERROR(COUNTIFS('2.Base de Clientes'!$C$5:$C$1004,Apoio!B514,'2.Base de Clientes'!$D$5:$D$1004,Apoio!C514,'2.Base de Clientes'!$E$5:$E$1004,Apoio!D514),0)</f>
        <v>0</v>
      </c>
      <c r="I514" s="156">
        <f t="shared" si="19"/>
        <v>0</v>
      </c>
      <c r="J514" s="157">
        <f>IFERROR(AVERAGEIFS('2.Base de Clientes'!$F$5:$F$1004,'2.Base de Clientes'!$C$5:$C$1004,Apoio!B514,'2.Base de Clientes'!$D$5:$D$1004,Apoio!C514,'2.Base de Clientes'!$E$5:$E$1004,Apoio!D514)+(ROW()/1000000),0)</f>
        <v>0</v>
      </c>
      <c r="K514" s="21"/>
      <c r="L514" s="21"/>
      <c r="M514" s="21"/>
    </row>
    <row r="515" ht="12.75" customHeight="1">
      <c r="B515" s="136" t="str">
        <f>'1.Clusters'!$B$10</f>
        <v/>
      </c>
      <c r="C515" s="136" t="str">
        <f>'1.Clusters'!$E$12</f>
        <v/>
      </c>
      <c r="D515" s="136" t="str">
        <f>'1.Clusters'!$H$7</f>
        <v/>
      </c>
      <c r="E515" s="136" t="str">
        <f t="shared" si="17"/>
        <v>, , </v>
      </c>
      <c r="F515" s="136" t="str">
        <f t="shared" si="18"/>
        <v/>
      </c>
      <c r="G515" s="139">
        <f>IFERROR(AVERAGEIFS('2.Base de Clientes'!$Q$5:$Q$1004,'2.Base de Clientes'!$C$5:$C$1004,Apoio!B515,'2.Base de Clientes'!$D$5:$D$1004,Apoio!C515,'2.Base de Clientes'!$E$5:$E$1004,Apoio!D515)+(ROW()/1000000),0)</f>
        <v>0</v>
      </c>
      <c r="H515" s="139">
        <f>IFERROR(COUNTIFS('2.Base de Clientes'!$C$5:$C$1004,Apoio!B515,'2.Base de Clientes'!$D$5:$D$1004,Apoio!C515,'2.Base de Clientes'!$E$5:$E$1004,Apoio!D515),0)</f>
        <v>0</v>
      </c>
      <c r="I515" s="156">
        <f t="shared" si="19"/>
        <v>0</v>
      </c>
      <c r="J515" s="157">
        <f>IFERROR(AVERAGEIFS('2.Base de Clientes'!$F$5:$F$1004,'2.Base de Clientes'!$C$5:$C$1004,Apoio!B515,'2.Base de Clientes'!$D$5:$D$1004,Apoio!C515,'2.Base de Clientes'!$E$5:$E$1004,Apoio!D515)+(ROW()/1000000),0)</f>
        <v>0</v>
      </c>
      <c r="K515" s="21"/>
      <c r="L515" s="21"/>
      <c r="M515" s="21"/>
    </row>
    <row r="516" ht="12.75" customHeight="1">
      <c r="B516" s="136" t="str">
        <f>'1.Clusters'!$B$10</f>
        <v/>
      </c>
      <c r="C516" s="136" t="str">
        <f>'1.Clusters'!$E$12</f>
        <v/>
      </c>
      <c r="D516" s="136" t="str">
        <f>'1.Clusters'!$H$8</f>
        <v/>
      </c>
      <c r="E516" s="136" t="str">
        <f t="shared" si="17"/>
        <v>, , </v>
      </c>
      <c r="F516" s="136" t="str">
        <f t="shared" si="18"/>
        <v/>
      </c>
      <c r="G516" s="139">
        <f>IFERROR(AVERAGEIFS('2.Base de Clientes'!$Q$5:$Q$1004,'2.Base de Clientes'!$C$5:$C$1004,Apoio!B516,'2.Base de Clientes'!$D$5:$D$1004,Apoio!C516,'2.Base de Clientes'!$E$5:$E$1004,Apoio!D516)+(ROW()/1000000),0)</f>
        <v>0</v>
      </c>
      <c r="H516" s="139">
        <f>IFERROR(COUNTIFS('2.Base de Clientes'!$C$5:$C$1004,Apoio!B516,'2.Base de Clientes'!$D$5:$D$1004,Apoio!C516,'2.Base de Clientes'!$E$5:$E$1004,Apoio!D516),0)</f>
        <v>0</v>
      </c>
      <c r="I516" s="156">
        <f t="shared" si="19"/>
        <v>0</v>
      </c>
      <c r="J516" s="157">
        <f>IFERROR(AVERAGEIFS('2.Base de Clientes'!$F$5:$F$1004,'2.Base de Clientes'!$C$5:$C$1004,Apoio!B516,'2.Base de Clientes'!$D$5:$D$1004,Apoio!C516,'2.Base de Clientes'!$E$5:$E$1004,Apoio!D516)+(ROW()/1000000),0)</f>
        <v>0</v>
      </c>
      <c r="K516" s="21"/>
      <c r="L516" s="21"/>
      <c r="M516" s="21"/>
    </row>
    <row r="517" ht="12.75" customHeight="1">
      <c r="B517" s="136" t="str">
        <f>'1.Clusters'!$B$10</f>
        <v/>
      </c>
      <c r="C517" s="136" t="str">
        <f>'1.Clusters'!$E$12</f>
        <v/>
      </c>
      <c r="D517" s="136" t="str">
        <f>'1.Clusters'!$H$9</f>
        <v/>
      </c>
      <c r="E517" s="136" t="str">
        <f t="shared" si="17"/>
        <v>, , </v>
      </c>
      <c r="F517" s="136" t="str">
        <f t="shared" si="18"/>
        <v/>
      </c>
      <c r="G517" s="139">
        <f>IFERROR(AVERAGEIFS('2.Base de Clientes'!$Q$5:$Q$1004,'2.Base de Clientes'!$C$5:$C$1004,Apoio!B517,'2.Base de Clientes'!$D$5:$D$1004,Apoio!C517,'2.Base de Clientes'!$E$5:$E$1004,Apoio!D517)+(ROW()/1000000),0)</f>
        <v>0</v>
      </c>
      <c r="H517" s="139">
        <f>IFERROR(COUNTIFS('2.Base de Clientes'!$C$5:$C$1004,Apoio!B517,'2.Base de Clientes'!$D$5:$D$1004,Apoio!C517,'2.Base de Clientes'!$E$5:$E$1004,Apoio!D517),0)</f>
        <v>0</v>
      </c>
      <c r="I517" s="156">
        <f t="shared" si="19"/>
        <v>0</v>
      </c>
      <c r="J517" s="157">
        <f>IFERROR(AVERAGEIFS('2.Base de Clientes'!$F$5:$F$1004,'2.Base de Clientes'!$C$5:$C$1004,Apoio!B517,'2.Base de Clientes'!$D$5:$D$1004,Apoio!C517,'2.Base de Clientes'!$E$5:$E$1004,Apoio!D517)+(ROW()/1000000),0)</f>
        <v>0</v>
      </c>
      <c r="K517" s="21"/>
      <c r="L517" s="21"/>
      <c r="M517" s="21"/>
    </row>
    <row r="518" ht="12.75" customHeight="1">
      <c r="B518" s="136" t="str">
        <f>'1.Clusters'!$B$10</f>
        <v/>
      </c>
      <c r="C518" s="136" t="str">
        <f>'1.Clusters'!$E$12</f>
        <v/>
      </c>
      <c r="D518" s="136" t="str">
        <f>'1.Clusters'!$H$10</f>
        <v/>
      </c>
      <c r="E518" s="136" t="str">
        <f t="shared" si="17"/>
        <v>, , </v>
      </c>
      <c r="F518" s="136" t="str">
        <f t="shared" si="18"/>
        <v/>
      </c>
      <c r="G518" s="139">
        <f>IFERROR(AVERAGEIFS('2.Base de Clientes'!$Q$5:$Q$1004,'2.Base de Clientes'!$C$5:$C$1004,Apoio!B518,'2.Base de Clientes'!$D$5:$D$1004,Apoio!C518,'2.Base de Clientes'!$E$5:$E$1004,Apoio!D518)+(ROW()/1000000),0)</f>
        <v>0</v>
      </c>
      <c r="H518" s="139">
        <f>IFERROR(COUNTIFS('2.Base de Clientes'!$C$5:$C$1004,Apoio!B518,'2.Base de Clientes'!$D$5:$D$1004,Apoio!C518,'2.Base de Clientes'!$E$5:$E$1004,Apoio!D518),0)</f>
        <v>0</v>
      </c>
      <c r="I518" s="156">
        <f t="shared" si="19"/>
        <v>0</v>
      </c>
      <c r="J518" s="157">
        <f>IFERROR(AVERAGEIFS('2.Base de Clientes'!$F$5:$F$1004,'2.Base de Clientes'!$C$5:$C$1004,Apoio!B518,'2.Base de Clientes'!$D$5:$D$1004,Apoio!C518,'2.Base de Clientes'!$E$5:$E$1004,Apoio!D518)+(ROW()/1000000),0)</f>
        <v>0</v>
      </c>
      <c r="K518" s="21"/>
      <c r="L518" s="21"/>
      <c r="M518" s="21"/>
    </row>
    <row r="519" ht="12.75" customHeight="1">
      <c r="B519" s="136" t="str">
        <f>'1.Clusters'!$B$10</f>
        <v/>
      </c>
      <c r="C519" s="136" t="str">
        <f>'1.Clusters'!$E$12</f>
        <v/>
      </c>
      <c r="D519" s="136" t="str">
        <f>'1.Clusters'!$H$11</f>
        <v/>
      </c>
      <c r="E519" s="136" t="str">
        <f t="shared" si="17"/>
        <v>, , </v>
      </c>
      <c r="F519" s="136" t="str">
        <f t="shared" si="18"/>
        <v/>
      </c>
      <c r="G519" s="139">
        <f>IFERROR(AVERAGEIFS('2.Base de Clientes'!$Q$5:$Q$1004,'2.Base de Clientes'!$C$5:$C$1004,Apoio!B519,'2.Base de Clientes'!$D$5:$D$1004,Apoio!C519,'2.Base de Clientes'!$E$5:$E$1004,Apoio!D519)+(ROW()/1000000),0)</f>
        <v>0</v>
      </c>
      <c r="H519" s="139">
        <f>IFERROR(COUNTIFS('2.Base de Clientes'!$C$5:$C$1004,Apoio!B519,'2.Base de Clientes'!$D$5:$D$1004,Apoio!C519,'2.Base de Clientes'!$E$5:$E$1004,Apoio!D519),0)</f>
        <v>0</v>
      </c>
      <c r="I519" s="156">
        <f t="shared" si="19"/>
        <v>0</v>
      </c>
      <c r="J519" s="157">
        <f>IFERROR(AVERAGEIFS('2.Base de Clientes'!$F$5:$F$1004,'2.Base de Clientes'!$C$5:$C$1004,Apoio!B519,'2.Base de Clientes'!$D$5:$D$1004,Apoio!C519,'2.Base de Clientes'!$E$5:$E$1004,Apoio!D519)+(ROW()/1000000),0)</f>
        <v>0</v>
      </c>
      <c r="K519" s="21"/>
      <c r="L519" s="21"/>
      <c r="M519" s="21"/>
    </row>
    <row r="520" ht="12.75" customHeight="1">
      <c r="B520" s="136" t="str">
        <f>'1.Clusters'!$B$10</f>
        <v/>
      </c>
      <c r="C520" s="136" t="str">
        <f>'1.Clusters'!$E$12</f>
        <v/>
      </c>
      <c r="D520" s="136" t="str">
        <f>'1.Clusters'!$H$12</f>
        <v/>
      </c>
      <c r="E520" s="136" t="str">
        <f t="shared" si="17"/>
        <v>, , </v>
      </c>
      <c r="F520" s="136" t="str">
        <f t="shared" si="18"/>
        <v/>
      </c>
      <c r="G520" s="139">
        <f>IFERROR(AVERAGEIFS('2.Base de Clientes'!$Q$5:$Q$1004,'2.Base de Clientes'!$C$5:$C$1004,Apoio!B520,'2.Base de Clientes'!$D$5:$D$1004,Apoio!C520,'2.Base de Clientes'!$E$5:$E$1004,Apoio!D520)+(ROW()/1000000),0)</f>
        <v>0</v>
      </c>
      <c r="H520" s="139">
        <f>IFERROR(COUNTIFS('2.Base de Clientes'!$C$5:$C$1004,Apoio!B520,'2.Base de Clientes'!$D$5:$D$1004,Apoio!C520,'2.Base de Clientes'!$E$5:$E$1004,Apoio!D520),0)</f>
        <v>0</v>
      </c>
      <c r="I520" s="156">
        <f t="shared" si="19"/>
        <v>0</v>
      </c>
      <c r="J520" s="157">
        <f>IFERROR(AVERAGEIFS('2.Base de Clientes'!$F$5:$F$1004,'2.Base de Clientes'!$C$5:$C$1004,Apoio!B520,'2.Base de Clientes'!$D$5:$D$1004,Apoio!C520,'2.Base de Clientes'!$E$5:$E$1004,Apoio!D520)+(ROW()/1000000),0)</f>
        <v>0</v>
      </c>
      <c r="K520" s="21"/>
      <c r="L520" s="21"/>
      <c r="M520" s="21"/>
    </row>
    <row r="521" ht="12.75" customHeight="1">
      <c r="B521" s="136" t="str">
        <f>'1.Clusters'!$B$10</f>
        <v/>
      </c>
      <c r="C521" s="136" t="str">
        <f>'1.Clusters'!$E$12</f>
        <v/>
      </c>
      <c r="D521" s="136" t="str">
        <f>'1.Clusters'!$H$13</f>
        <v/>
      </c>
      <c r="E521" s="136" t="str">
        <f t="shared" si="17"/>
        <v>, , </v>
      </c>
      <c r="F521" s="136" t="str">
        <f t="shared" si="18"/>
        <v/>
      </c>
      <c r="G521" s="139">
        <f>IFERROR(AVERAGEIFS('2.Base de Clientes'!$Q$5:$Q$1004,'2.Base de Clientes'!$C$5:$C$1004,Apoio!B521,'2.Base de Clientes'!$D$5:$D$1004,Apoio!C521,'2.Base de Clientes'!$E$5:$E$1004,Apoio!D521)+(ROW()/1000000),0)</f>
        <v>0</v>
      </c>
      <c r="H521" s="139">
        <f>IFERROR(COUNTIFS('2.Base de Clientes'!$C$5:$C$1004,Apoio!B521,'2.Base de Clientes'!$D$5:$D$1004,Apoio!C521,'2.Base de Clientes'!$E$5:$E$1004,Apoio!D521),0)</f>
        <v>0</v>
      </c>
      <c r="I521" s="156">
        <f t="shared" si="19"/>
        <v>0</v>
      </c>
      <c r="J521" s="157">
        <f>IFERROR(AVERAGEIFS('2.Base de Clientes'!$F$5:$F$1004,'2.Base de Clientes'!$C$5:$C$1004,Apoio!B521,'2.Base de Clientes'!$D$5:$D$1004,Apoio!C521,'2.Base de Clientes'!$E$5:$E$1004,Apoio!D521)+(ROW()/1000000),0)</f>
        <v>0</v>
      </c>
      <c r="K521" s="21"/>
      <c r="L521" s="21"/>
      <c r="M521" s="21"/>
    </row>
    <row r="522" ht="12.75" customHeight="1">
      <c r="B522" s="136" t="str">
        <f>'1.Clusters'!$B$10</f>
        <v/>
      </c>
      <c r="C522" s="136" t="str">
        <f>'1.Clusters'!$E$12</f>
        <v/>
      </c>
      <c r="D522" s="136" t="str">
        <f>'1.Clusters'!$H$14</f>
        <v/>
      </c>
      <c r="E522" s="136" t="str">
        <f t="shared" si="17"/>
        <v>, , </v>
      </c>
      <c r="F522" s="136" t="str">
        <f t="shared" si="18"/>
        <v/>
      </c>
      <c r="G522" s="139">
        <f>IFERROR(AVERAGEIFS('2.Base de Clientes'!$Q$5:$Q$1004,'2.Base de Clientes'!$C$5:$C$1004,Apoio!B522,'2.Base de Clientes'!$D$5:$D$1004,Apoio!C522,'2.Base de Clientes'!$E$5:$E$1004,Apoio!D522)+(ROW()/1000000),0)</f>
        <v>0</v>
      </c>
      <c r="H522" s="139">
        <f>IFERROR(COUNTIFS('2.Base de Clientes'!$C$5:$C$1004,Apoio!B522,'2.Base de Clientes'!$D$5:$D$1004,Apoio!C522,'2.Base de Clientes'!$E$5:$E$1004,Apoio!D522),0)</f>
        <v>0</v>
      </c>
      <c r="I522" s="156">
        <f t="shared" si="19"/>
        <v>0</v>
      </c>
      <c r="J522" s="157">
        <f>IFERROR(AVERAGEIFS('2.Base de Clientes'!$F$5:$F$1004,'2.Base de Clientes'!$C$5:$C$1004,Apoio!B522,'2.Base de Clientes'!$D$5:$D$1004,Apoio!C522,'2.Base de Clientes'!$E$5:$E$1004,Apoio!D522)+(ROW()/1000000),0)</f>
        <v>0</v>
      </c>
      <c r="K522" s="21"/>
      <c r="L522" s="21"/>
      <c r="M522" s="21"/>
    </row>
    <row r="523" ht="12.75" customHeight="1">
      <c r="B523" s="136" t="str">
        <f>'1.Clusters'!$B$10</f>
        <v/>
      </c>
      <c r="C523" s="136" t="str">
        <f>'1.Clusters'!$E$12</f>
        <v/>
      </c>
      <c r="D523" s="136" t="str">
        <f>'1.Clusters'!$H$15</f>
        <v/>
      </c>
      <c r="E523" s="136" t="str">
        <f t="shared" si="17"/>
        <v>, , </v>
      </c>
      <c r="F523" s="136" t="str">
        <f t="shared" si="18"/>
        <v/>
      </c>
      <c r="G523" s="139">
        <f>IFERROR(AVERAGEIFS('2.Base de Clientes'!$Q$5:$Q$1004,'2.Base de Clientes'!$C$5:$C$1004,Apoio!B523,'2.Base de Clientes'!$D$5:$D$1004,Apoio!C523,'2.Base de Clientes'!$E$5:$E$1004,Apoio!D523)+(ROW()/1000000),0)</f>
        <v>0</v>
      </c>
      <c r="H523" s="139">
        <f>IFERROR(COUNTIFS('2.Base de Clientes'!$C$5:$C$1004,Apoio!B523,'2.Base de Clientes'!$D$5:$D$1004,Apoio!C523,'2.Base de Clientes'!$E$5:$E$1004,Apoio!D523),0)</f>
        <v>0</v>
      </c>
      <c r="I523" s="156">
        <f t="shared" si="19"/>
        <v>0</v>
      </c>
      <c r="J523" s="157">
        <f>IFERROR(AVERAGEIFS('2.Base de Clientes'!$F$5:$F$1004,'2.Base de Clientes'!$C$5:$C$1004,Apoio!B523,'2.Base de Clientes'!$D$5:$D$1004,Apoio!C523,'2.Base de Clientes'!$E$5:$E$1004,Apoio!D523)+(ROW()/1000000),0)</f>
        <v>0</v>
      </c>
      <c r="K523" s="21"/>
      <c r="L523" s="21"/>
      <c r="M523" s="21"/>
    </row>
    <row r="524" ht="12.75" customHeight="1">
      <c r="B524" s="136" t="str">
        <f>'1.Clusters'!$B$10</f>
        <v/>
      </c>
      <c r="C524" s="136" t="str">
        <f>'1.Clusters'!$E$13</f>
        <v/>
      </c>
      <c r="D524" s="136" t="str">
        <f>'1.Clusters'!$H$6</f>
        <v/>
      </c>
      <c r="E524" s="136" t="str">
        <f t="shared" si="17"/>
        <v>, , </v>
      </c>
      <c r="F524" s="136" t="str">
        <f t="shared" si="18"/>
        <v/>
      </c>
      <c r="G524" s="139">
        <f>IFERROR(AVERAGEIFS('2.Base de Clientes'!$Q$5:$Q$1004,'2.Base de Clientes'!$C$5:$C$1004,Apoio!B524,'2.Base de Clientes'!$D$5:$D$1004,Apoio!C524,'2.Base de Clientes'!$E$5:$E$1004,Apoio!D524)+(ROW()/1000000),0)</f>
        <v>0</v>
      </c>
      <c r="H524" s="139">
        <f>IFERROR(COUNTIFS('2.Base de Clientes'!$C$5:$C$1004,Apoio!B524,'2.Base de Clientes'!$D$5:$D$1004,Apoio!C524,'2.Base de Clientes'!$E$5:$E$1004,Apoio!D524),0)</f>
        <v>0</v>
      </c>
      <c r="I524" s="156">
        <f t="shared" si="19"/>
        <v>0</v>
      </c>
      <c r="J524" s="157">
        <f>IFERROR(AVERAGEIFS('2.Base de Clientes'!$F$5:$F$1004,'2.Base de Clientes'!$C$5:$C$1004,Apoio!B524,'2.Base de Clientes'!$D$5:$D$1004,Apoio!C524,'2.Base de Clientes'!$E$5:$E$1004,Apoio!D524)+(ROW()/1000000),0)</f>
        <v>0</v>
      </c>
      <c r="K524" s="21"/>
      <c r="L524" s="21"/>
      <c r="M524" s="21"/>
    </row>
    <row r="525" ht="12.75" customHeight="1">
      <c r="B525" s="136" t="str">
        <f>'1.Clusters'!$B$10</f>
        <v/>
      </c>
      <c r="C525" s="136" t="str">
        <f>'1.Clusters'!$E$13</f>
        <v/>
      </c>
      <c r="D525" s="136" t="str">
        <f>'1.Clusters'!$H$7</f>
        <v/>
      </c>
      <c r="E525" s="136" t="str">
        <f t="shared" si="17"/>
        <v>, , </v>
      </c>
      <c r="F525" s="136" t="str">
        <f t="shared" si="18"/>
        <v/>
      </c>
      <c r="G525" s="139">
        <f>IFERROR(AVERAGEIFS('2.Base de Clientes'!$Q$5:$Q$1004,'2.Base de Clientes'!$C$5:$C$1004,Apoio!B525,'2.Base de Clientes'!$D$5:$D$1004,Apoio!C525,'2.Base de Clientes'!$E$5:$E$1004,Apoio!D525)+(ROW()/1000000),0)</f>
        <v>0</v>
      </c>
      <c r="H525" s="139">
        <f>IFERROR(COUNTIFS('2.Base de Clientes'!$C$5:$C$1004,Apoio!B525,'2.Base de Clientes'!$D$5:$D$1004,Apoio!C525,'2.Base de Clientes'!$E$5:$E$1004,Apoio!D525),0)</f>
        <v>0</v>
      </c>
      <c r="I525" s="156">
        <f t="shared" si="19"/>
        <v>0</v>
      </c>
      <c r="J525" s="157">
        <f>IFERROR(AVERAGEIFS('2.Base de Clientes'!$F$5:$F$1004,'2.Base de Clientes'!$C$5:$C$1004,Apoio!B525,'2.Base de Clientes'!$D$5:$D$1004,Apoio!C525,'2.Base de Clientes'!$E$5:$E$1004,Apoio!D525)+(ROW()/1000000),0)</f>
        <v>0</v>
      </c>
      <c r="K525" s="21"/>
      <c r="L525" s="21"/>
      <c r="M525" s="21"/>
    </row>
    <row r="526" ht="12.75" customHeight="1">
      <c r="B526" s="136" t="str">
        <f>'1.Clusters'!$B$10</f>
        <v/>
      </c>
      <c r="C526" s="136" t="str">
        <f>'1.Clusters'!$E$13</f>
        <v/>
      </c>
      <c r="D526" s="136" t="str">
        <f>'1.Clusters'!$H$8</f>
        <v/>
      </c>
      <c r="E526" s="136" t="str">
        <f t="shared" si="17"/>
        <v>, , </v>
      </c>
      <c r="F526" s="136" t="str">
        <f t="shared" si="18"/>
        <v/>
      </c>
      <c r="G526" s="139">
        <f>IFERROR(AVERAGEIFS('2.Base de Clientes'!$Q$5:$Q$1004,'2.Base de Clientes'!$C$5:$C$1004,Apoio!B526,'2.Base de Clientes'!$D$5:$D$1004,Apoio!C526,'2.Base de Clientes'!$E$5:$E$1004,Apoio!D526)+(ROW()/1000000),0)</f>
        <v>0</v>
      </c>
      <c r="H526" s="139">
        <f>IFERROR(COUNTIFS('2.Base de Clientes'!$C$5:$C$1004,Apoio!B526,'2.Base de Clientes'!$D$5:$D$1004,Apoio!C526,'2.Base de Clientes'!$E$5:$E$1004,Apoio!D526),0)</f>
        <v>0</v>
      </c>
      <c r="I526" s="156">
        <f t="shared" si="19"/>
        <v>0</v>
      </c>
      <c r="J526" s="157">
        <f>IFERROR(AVERAGEIFS('2.Base de Clientes'!$F$5:$F$1004,'2.Base de Clientes'!$C$5:$C$1004,Apoio!B526,'2.Base de Clientes'!$D$5:$D$1004,Apoio!C526,'2.Base de Clientes'!$E$5:$E$1004,Apoio!D526)+(ROW()/1000000),0)</f>
        <v>0</v>
      </c>
      <c r="K526" s="21"/>
      <c r="L526" s="21"/>
      <c r="M526" s="21"/>
    </row>
    <row r="527" ht="12.75" customHeight="1">
      <c r="B527" s="136" t="str">
        <f>'1.Clusters'!$B$10</f>
        <v/>
      </c>
      <c r="C527" s="136" t="str">
        <f>'1.Clusters'!$E$13</f>
        <v/>
      </c>
      <c r="D527" s="136" t="str">
        <f>'1.Clusters'!$H$9</f>
        <v/>
      </c>
      <c r="E527" s="136" t="str">
        <f t="shared" si="17"/>
        <v>, , </v>
      </c>
      <c r="F527" s="136" t="str">
        <f t="shared" si="18"/>
        <v/>
      </c>
      <c r="G527" s="139">
        <f>IFERROR(AVERAGEIFS('2.Base de Clientes'!$Q$5:$Q$1004,'2.Base de Clientes'!$C$5:$C$1004,Apoio!B527,'2.Base de Clientes'!$D$5:$D$1004,Apoio!C527,'2.Base de Clientes'!$E$5:$E$1004,Apoio!D527)+(ROW()/1000000),0)</f>
        <v>0</v>
      </c>
      <c r="H527" s="139">
        <f>IFERROR(COUNTIFS('2.Base de Clientes'!$C$5:$C$1004,Apoio!B527,'2.Base de Clientes'!$D$5:$D$1004,Apoio!C527,'2.Base de Clientes'!$E$5:$E$1004,Apoio!D527),0)</f>
        <v>0</v>
      </c>
      <c r="I527" s="156">
        <f t="shared" si="19"/>
        <v>0</v>
      </c>
      <c r="J527" s="157">
        <f>IFERROR(AVERAGEIFS('2.Base de Clientes'!$F$5:$F$1004,'2.Base de Clientes'!$C$5:$C$1004,Apoio!B527,'2.Base de Clientes'!$D$5:$D$1004,Apoio!C527,'2.Base de Clientes'!$E$5:$E$1004,Apoio!D527)+(ROW()/1000000),0)</f>
        <v>0</v>
      </c>
      <c r="K527" s="21"/>
      <c r="L527" s="21"/>
      <c r="M527" s="21"/>
    </row>
    <row r="528" ht="12.75" customHeight="1">
      <c r="B528" s="136" t="str">
        <f>'1.Clusters'!$B$10</f>
        <v/>
      </c>
      <c r="C528" s="136" t="str">
        <f>'1.Clusters'!$E$13</f>
        <v/>
      </c>
      <c r="D528" s="136" t="str">
        <f>'1.Clusters'!$H$10</f>
        <v/>
      </c>
      <c r="E528" s="136" t="str">
        <f t="shared" si="17"/>
        <v>, , </v>
      </c>
      <c r="F528" s="136" t="str">
        <f t="shared" si="18"/>
        <v/>
      </c>
      <c r="G528" s="139">
        <f>IFERROR(AVERAGEIFS('2.Base de Clientes'!$Q$5:$Q$1004,'2.Base de Clientes'!$C$5:$C$1004,Apoio!B528,'2.Base de Clientes'!$D$5:$D$1004,Apoio!C528,'2.Base de Clientes'!$E$5:$E$1004,Apoio!D528)+(ROW()/1000000),0)</f>
        <v>0</v>
      </c>
      <c r="H528" s="139">
        <f>IFERROR(COUNTIFS('2.Base de Clientes'!$C$5:$C$1004,Apoio!B528,'2.Base de Clientes'!$D$5:$D$1004,Apoio!C528,'2.Base de Clientes'!$E$5:$E$1004,Apoio!D528),0)</f>
        <v>0</v>
      </c>
      <c r="I528" s="156">
        <f t="shared" si="19"/>
        <v>0</v>
      </c>
      <c r="J528" s="157">
        <f>IFERROR(AVERAGEIFS('2.Base de Clientes'!$F$5:$F$1004,'2.Base de Clientes'!$C$5:$C$1004,Apoio!B528,'2.Base de Clientes'!$D$5:$D$1004,Apoio!C528,'2.Base de Clientes'!$E$5:$E$1004,Apoio!D528)+(ROW()/1000000),0)</f>
        <v>0</v>
      </c>
      <c r="K528" s="21"/>
      <c r="L528" s="21"/>
      <c r="M528" s="21"/>
    </row>
    <row r="529" ht="12.75" customHeight="1">
      <c r="B529" s="136" t="str">
        <f>'1.Clusters'!$B$10</f>
        <v/>
      </c>
      <c r="C529" s="136" t="str">
        <f>'1.Clusters'!$E$13</f>
        <v/>
      </c>
      <c r="D529" s="136" t="str">
        <f>'1.Clusters'!$H$11</f>
        <v/>
      </c>
      <c r="E529" s="136" t="str">
        <f t="shared" si="17"/>
        <v>, , </v>
      </c>
      <c r="F529" s="136" t="str">
        <f t="shared" si="18"/>
        <v/>
      </c>
      <c r="G529" s="139">
        <f>IFERROR(AVERAGEIFS('2.Base de Clientes'!$Q$5:$Q$1004,'2.Base de Clientes'!$C$5:$C$1004,Apoio!B529,'2.Base de Clientes'!$D$5:$D$1004,Apoio!C529,'2.Base de Clientes'!$E$5:$E$1004,Apoio!D529)+(ROW()/1000000),0)</f>
        <v>0</v>
      </c>
      <c r="H529" s="139">
        <f>IFERROR(COUNTIFS('2.Base de Clientes'!$C$5:$C$1004,Apoio!B529,'2.Base de Clientes'!$D$5:$D$1004,Apoio!C529,'2.Base de Clientes'!$E$5:$E$1004,Apoio!D529),0)</f>
        <v>0</v>
      </c>
      <c r="I529" s="156">
        <f t="shared" si="19"/>
        <v>0</v>
      </c>
      <c r="J529" s="157">
        <f>IFERROR(AVERAGEIFS('2.Base de Clientes'!$F$5:$F$1004,'2.Base de Clientes'!$C$5:$C$1004,Apoio!B529,'2.Base de Clientes'!$D$5:$D$1004,Apoio!C529,'2.Base de Clientes'!$E$5:$E$1004,Apoio!D529)+(ROW()/1000000),0)</f>
        <v>0</v>
      </c>
      <c r="K529" s="21"/>
      <c r="L529" s="21"/>
      <c r="M529" s="21"/>
    </row>
    <row r="530" ht="12.75" customHeight="1">
      <c r="B530" s="136" t="str">
        <f>'1.Clusters'!$B$10</f>
        <v/>
      </c>
      <c r="C530" s="136" t="str">
        <f>'1.Clusters'!$E$13</f>
        <v/>
      </c>
      <c r="D530" s="136" t="str">
        <f>'1.Clusters'!$H$12</f>
        <v/>
      </c>
      <c r="E530" s="136" t="str">
        <f t="shared" si="17"/>
        <v>, , </v>
      </c>
      <c r="F530" s="136" t="str">
        <f t="shared" si="18"/>
        <v/>
      </c>
      <c r="G530" s="139">
        <f>IFERROR(AVERAGEIFS('2.Base de Clientes'!$Q$5:$Q$1004,'2.Base de Clientes'!$C$5:$C$1004,Apoio!B530,'2.Base de Clientes'!$D$5:$D$1004,Apoio!C530,'2.Base de Clientes'!$E$5:$E$1004,Apoio!D530)+(ROW()/1000000),0)</f>
        <v>0</v>
      </c>
      <c r="H530" s="139">
        <f>IFERROR(COUNTIFS('2.Base de Clientes'!$C$5:$C$1004,Apoio!B530,'2.Base de Clientes'!$D$5:$D$1004,Apoio!C530,'2.Base de Clientes'!$E$5:$E$1004,Apoio!D530),0)</f>
        <v>0</v>
      </c>
      <c r="I530" s="156">
        <f t="shared" si="19"/>
        <v>0</v>
      </c>
      <c r="J530" s="157">
        <f>IFERROR(AVERAGEIFS('2.Base de Clientes'!$F$5:$F$1004,'2.Base de Clientes'!$C$5:$C$1004,Apoio!B530,'2.Base de Clientes'!$D$5:$D$1004,Apoio!C530,'2.Base de Clientes'!$E$5:$E$1004,Apoio!D530)+(ROW()/1000000),0)</f>
        <v>0</v>
      </c>
      <c r="K530" s="21"/>
      <c r="L530" s="21"/>
      <c r="M530" s="21"/>
    </row>
    <row r="531" ht="12.75" customHeight="1">
      <c r="B531" s="136" t="str">
        <f>'1.Clusters'!$B$10</f>
        <v/>
      </c>
      <c r="C531" s="136" t="str">
        <f>'1.Clusters'!$E$13</f>
        <v/>
      </c>
      <c r="D531" s="136" t="str">
        <f>'1.Clusters'!$H$13</f>
        <v/>
      </c>
      <c r="E531" s="136" t="str">
        <f t="shared" si="17"/>
        <v>, , </v>
      </c>
      <c r="F531" s="136" t="str">
        <f t="shared" si="18"/>
        <v/>
      </c>
      <c r="G531" s="139">
        <f>IFERROR(AVERAGEIFS('2.Base de Clientes'!$Q$5:$Q$1004,'2.Base de Clientes'!$C$5:$C$1004,Apoio!B531,'2.Base de Clientes'!$D$5:$D$1004,Apoio!C531,'2.Base de Clientes'!$E$5:$E$1004,Apoio!D531)+(ROW()/1000000),0)</f>
        <v>0</v>
      </c>
      <c r="H531" s="139">
        <f>IFERROR(COUNTIFS('2.Base de Clientes'!$C$5:$C$1004,Apoio!B531,'2.Base de Clientes'!$D$5:$D$1004,Apoio!C531,'2.Base de Clientes'!$E$5:$E$1004,Apoio!D531),0)</f>
        <v>0</v>
      </c>
      <c r="I531" s="156">
        <f t="shared" si="19"/>
        <v>0</v>
      </c>
      <c r="J531" s="157">
        <f>IFERROR(AVERAGEIFS('2.Base de Clientes'!$F$5:$F$1004,'2.Base de Clientes'!$C$5:$C$1004,Apoio!B531,'2.Base de Clientes'!$D$5:$D$1004,Apoio!C531,'2.Base de Clientes'!$E$5:$E$1004,Apoio!D531)+(ROW()/1000000),0)</f>
        <v>0</v>
      </c>
      <c r="K531" s="21"/>
      <c r="L531" s="21"/>
      <c r="M531" s="21"/>
    </row>
    <row r="532" ht="12.75" customHeight="1">
      <c r="B532" s="136" t="str">
        <f>'1.Clusters'!$B$10</f>
        <v/>
      </c>
      <c r="C532" s="136" t="str">
        <f>'1.Clusters'!$E$13</f>
        <v/>
      </c>
      <c r="D532" s="136" t="str">
        <f>'1.Clusters'!$H$14</f>
        <v/>
      </c>
      <c r="E532" s="136" t="str">
        <f t="shared" si="17"/>
        <v>, , </v>
      </c>
      <c r="F532" s="136" t="str">
        <f t="shared" si="18"/>
        <v/>
      </c>
      <c r="G532" s="139">
        <f>IFERROR(AVERAGEIFS('2.Base de Clientes'!$Q$5:$Q$1004,'2.Base de Clientes'!$C$5:$C$1004,Apoio!B532,'2.Base de Clientes'!$D$5:$D$1004,Apoio!C532,'2.Base de Clientes'!$E$5:$E$1004,Apoio!D532)+(ROW()/1000000),0)</f>
        <v>0</v>
      </c>
      <c r="H532" s="139">
        <f>IFERROR(COUNTIFS('2.Base de Clientes'!$C$5:$C$1004,Apoio!B532,'2.Base de Clientes'!$D$5:$D$1004,Apoio!C532,'2.Base de Clientes'!$E$5:$E$1004,Apoio!D532),0)</f>
        <v>0</v>
      </c>
      <c r="I532" s="156">
        <f t="shared" si="19"/>
        <v>0</v>
      </c>
      <c r="J532" s="157">
        <f>IFERROR(AVERAGEIFS('2.Base de Clientes'!$F$5:$F$1004,'2.Base de Clientes'!$C$5:$C$1004,Apoio!B532,'2.Base de Clientes'!$D$5:$D$1004,Apoio!C532,'2.Base de Clientes'!$E$5:$E$1004,Apoio!D532)+(ROW()/1000000),0)</f>
        <v>0</v>
      </c>
      <c r="K532" s="21"/>
      <c r="L532" s="21"/>
      <c r="M532" s="21"/>
    </row>
    <row r="533" ht="12.75" customHeight="1">
      <c r="B533" s="136" t="str">
        <f>'1.Clusters'!$B$10</f>
        <v/>
      </c>
      <c r="C533" s="136" t="str">
        <f>'1.Clusters'!$E$13</f>
        <v/>
      </c>
      <c r="D533" s="136" t="str">
        <f>'1.Clusters'!$H$15</f>
        <v/>
      </c>
      <c r="E533" s="136" t="str">
        <f t="shared" si="17"/>
        <v>, , </v>
      </c>
      <c r="F533" s="136" t="str">
        <f t="shared" si="18"/>
        <v/>
      </c>
      <c r="G533" s="139">
        <f>IFERROR(AVERAGEIFS('2.Base de Clientes'!$Q$5:$Q$1004,'2.Base de Clientes'!$C$5:$C$1004,Apoio!B533,'2.Base de Clientes'!$D$5:$D$1004,Apoio!C533,'2.Base de Clientes'!$E$5:$E$1004,Apoio!D533)+(ROW()/1000000),0)</f>
        <v>0</v>
      </c>
      <c r="H533" s="139">
        <f>IFERROR(COUNTIFS('2.Base de Clientes'!$C$5:$C$1004,Apoio!B533,'2.Base de Clientes'!$D$5:$D$1004,Apoio!C533,'2.Base de Clientes'!$E$5:$E$1004,Apoio!D533),0)</f>
        <v>0</v>
      </c>
      <c r="I533" s="156">
        <f t="shared" si="19"/>
        <v>0</v>
      </c>
      <c r="J533" s="157">
        <f>IFERROR(AVERAGEIFS('2.Base de Clientes'!$F$5:$F$1004,'2.Base de Clientes'!$C$5:$C$1004,Apoio!B533,'2.Base de Clientes'!$D$5:$D$1004,Apoio!C533,'2.Base de Clientes'!$E$5:$E$1004,Apoio!D533)+(ROW()/1000000),0)</f>
        <v>0</v>
      </c>
      <c r="K533" s="21"/>
      <c r="L533" s="21"/>
      <c r="M533" s="21"/>
    </row>
    <row r="534" ht="12.75" customHeight="1">
      <c r="B534" s="136" t="str">
        <f>'1.Clusters'!$B$10</f>
        <v/>
      </c>
      <c r="C534" s="136" t="str">
        <f>'1.Clusters'!$E$14</f>
        <v/>
      </c>
      <c r="D534" s="136" t="str">
        <f>'1.Clusters'!$H$6</f>
        <v/>
      </c>
      <c r="E534" s="136" t="str">
        <f t="shared" si="17"/>
        <v>, , </v>
      </c>
      <c r="F534" s="136" t="str">
        <f t="shared" si="18"/>
        <v/>
      </c>
      <c r="G534" s="139">
        <f>IFERROR(AVERAGEIFS('2.Base de Clientes'!$Q$5:$Q$1004,'2.Base de Clientes'!$C$5:$C$1004,Apoio!B534,'2.Base de Clientes'!$D$5:$D$1004,Apoio!C534,'2.Base de Clientes'!$E$5:$E$1004,Apoio!D534)+(ROW()/1000000),0)</f>
        <v>0</v>
      </c>
      <c r="H534" s="139">
        <f>IFERROR(COUNTIFS('2.Base de Clientes'!$C$5:$C$1004,Apoio!B534,'2.Base de Clientes'!$D$5:$D$1004,Apoio!C534,'2.Base de Clientes'!$E$5:$E$1004,Apoio!D534),0)</f>
        <v>0</v>
      </c>
      <c r="I534" s="156">
        <f t="shared" si="19"/>
        <v>0</v>
      </c>
      <c r="J534" s="157">
        <f>IFERROR(AVERAGEIFS('2.Base de Clientes'!$F$5:$F$1004,'2.Base de Clientes'!$C$5:$C$1004,Apoio!B534,'2.Base de Clientes'!$D$5:$D$1004,Apoio!C534,'2.Base de Clientes'!$E$5:$E$1004,Apoio!D534)+(ROW()/1000000),0)</f>
        <v>0</v>
      </c>
      <c r="K534" s="21"/>
      <c r="L534" s="21"/>
      <c r="M534" s="21"/>
    </row>
    <row r="535" ht="12.75" customHeight="1">
      <c r="B535" s="136" t="str">
        <f>'1.Clusters'!$B$10</f>
        <v/>
      </c>
      <c r="C535" s="136" t="str">
        <f>'1.Clusters'!$E$14</f>
        <v/>
      </c>
      <c r="D535" s="136" t="str">
        <f>'1.Clusters'!$H$7</f>
        <v/>
      </c>
      <c r="E535" s="136" t="str">
        <f t="shared" si="17"/>
        <v>, , </v>
      </c>
      <c r="F535" s="136" t="str">
        <f t="shared" si="18"/>
        <v/>
      </c>
      <c r="G535" s="139">
        <f>IFERROR(AVERAGEIFS('2.Base de Clientes'!$Q$5:$Q$1004,'2.Base de Clientes'!$C$5:$C$1004,Apoio!B535,'2.Base de Clientes'!$D$5:$D$1004,Apoio!C535,'2.Base de Clientes'!$E$5:$E$1004,Apoio!D535)+(ROW()/1000000),0)</f>
        <v>0</v>
      </c>
      <c r="H535" s="139">
        <f>IFERROR(COUNTIFS('2.Base de Clientes'!$C$5:$C$1004,Apoio!B535,'2.Base de Clientes'!$D$5:$D$1004,Apoio!C535,'2.Base de Clientes'!$E$5:$E$1004,Apoio!D535),0)</f>
        <v>0</v>
      </c>
      <c r="I535" s="156">
        <f t="shared" si="19"/>
        <v>0</v>
      </c>
      <c r="J535" s="157">
        <f>IFERROR(AVERAGEIFS('2.Base de Clientes'!$F$5:$F$1004,'2.Base de Clientes'!$C$5:$C$1004,Apoio!B535,'2.Base de Clientes'!$D$5:$D$1004,Apoio!C535,'2.Base de Clientes'!$E$5:$E$1004,Apoio!D535)+(ROW()/1000000),0)</f>
        <v>0</v>
      </c>
      <c r="K535" s="21"/>
      <c r="L535" s="21"/>
      <c r="M535" s="21"/>
    </row>
    <row r="536" ht="12.75" customHeight="1">
      <c r="B536" s="136" t="str">
        <f>'1.Clusters'!$B$10</f>
        <v/>
      </c>
      <c r="C536" s="136" t="str">
        <f>'1.Clusters'!$E$14</f>
        <v/>
      </c>
      <c r="D536" s="136" t="str">
        <f>'1.Clusters'!$H$8</f>
        <v/>
      </c>
      <c r="E536" s="136" t="str">
        <f t="shared" si="17"/>
        <v>, , </v>
      </c>
      <c r="F536" s="136" t="str">
        <f t="shared" si="18"/>
        <v/>
      </c>
      <c r="G536" s="139">
        <f>IFERROR(AVERAGEIFS('2.Base de Clientes'!$Q$5:$Q$1004,'2.Base de Clientes'!$C$5:$C$1004,Apoio!B536,'2.Base de Clientes'!$D$5:$D$1004,Apoio!C536,'2.Base de Clientes'!$E$5:$E$1004,Apoio!D536)+(ROW()/1000000),0)</f>
        <v>0</v>
      </c>
      <c r="H536" s="139">
        <f>IFERROR(COUNTIFS('2.Base de Clientes'!$C$5:$C$1004,Apoio!B536,'2.Base de Clientes'!$D$5:$D$1004,Apoio!C536,'2.Base de Clientes'!$E$5:$E$1004,Apoio!D536),0)</f>
        <v>0</v>
      </c>
      <c r="I536" s="156">
        <f t="shared" si="19"/>
        <v>0</v>
      </c>
      <c r="J536" s="157">
        <f>IFERROR(AVERAGEIFS('2.Base de Clientes'!$F$5:$F$1004,'2.Base de Clientes'!$C$5:$C$1004,Apoio!B536,'2.Base de Clientes'!$D$5:$D$1004,Apoio!C536,'2.Base de Clientes'!$E$5:$E$1004,Apoio!D536)+(ROW()/1000000),0)</f>
        <v>0</v>
      </c>
      <c r="K536" s="21"/>
      <c r="L536" s="21"/>
      <c r="M536" s="21"/>
    </row>
    <row r="537" ht="12.75" customHeight="1">
      <c r="B537" s="136" t="str">
        <f>'1.Clusters'!$B$10</f>
        <v/>
      </c>
      <c r="C537" s="136" t="str">
        <f>'1.Clusters'!$E$14</f>
        <v/>
      </c>
      <c r="D537" s="136" t="str">
        <f>'1.Clusters'!$H$9</f>
        <v/>
      </c>
      <c r="E537" s="136" t="str">
        <f t="shared" si="17"/>
        <v>, , </v>
      </c>
      <c r="F537" s="136" t="str">
        <f t="shared" si="18"/>
        <v/>
      </c>
      <c r="G537" s="139">
        <f>IFERROR(AVERAGEIFS('2.Base de Clientes'!$Q$5:$Q$1004,'2.Base de Clientes'!$C$5:$C$1004,Apoio!B537,'2.Base de Clientes'!$D$5:$D$1004,Apoio!C537,'2.Base de Clientes'!$E$5:$E$1004,Apoio!D537)+(ROW()/1000000),0)</f>
        <v>0</v>
      </c>
      <c r="H537" s="139">
        <f>IFERROR(COUNTIFS('2.Base de Clientes'!$C$5:$C$1004,Apoio!B537,'2.Base de Clientes'!$D$5:$D$1004,Apoio!C537,'2.Base de Clientes'!$E$5:$E$1004,Apoio!D537),0)</f>
        <v>0</v>
      </c>
      <c r="I537" s="156">
        <f t="shared" si="19"/>
        <v>0</v>
      </c>
      <c r="J537" s="157">
        <f>IFERROR(AVERAGEIFS('2.Base de Clientes'!$F$5:$F$1004,'2.Base de Clientes'!$C$5:$C$1004,Apoio!B537,'2.Base de Clientes'!$D$5:$D$1004,Apoio!C537,'2.Base de Clientes'!$E$5:$E$1004,Apoio!D537)+(ROW()/1000000),0)</f>
        <v>0</v>
      </c>
      <c r="K537" s="21"/>
      <c r="L537" s="21"/>
      <c r="M537" s="21"/>
    </row>
    <row r="538" ht="12.75" customHeight="1">
      <c r="B538" s="136" t="str">
        <f>'1.Clusters'!$B$10</f>
        <v/>
      </c>
      <c r="C538" s="136" t="str">
        <f>'1.Clusters'!$E$14</f>
        <v/>
      </c>
      <c r="D538" s="136" t="str">
        <f>'1.Clusters'!$H$10</f>
        <v/>
      </c>
      <c r="E538" s="136" t="str">
        <f t="shared" si="17"/>
        <v>, , </v>
      </c>
      <c r="F538" s="136" t="str">
        <f t="shared" si="18"/>
        <v/>
      </c>
      <c r="G538" s="139">
        <f>IFERROR(AVERAGEIFS('2.Base de Clientes'!$Q$5:$Q$1004,'2.Base de Clientes'!$C$5:$C$1004,Apoio!B538,'2.Base de Clientes'!$D$5:$D$1004,Apoio!C538,'2.Base de Clientes'!$E$5:$E$1004,Apoio!D538)+(ROW()/1000000),0)</f>
        <v>0</v>
      </c>
      <c r="H538" s="139">
        <f>IFERROR(COUNTIFS('2.Base de Clientes'!$C$5:$C$1004,Apoio!B538,'2.Base de Clientes'!$D$5:$D$1004,Apoio!C538,'2.Base de Clientes'!$E$5:$E$1004,Apoio!D538),0)</f>
        <v>0</v>
      </c>
      <c r="I538" s="156">
        <f t="shared" si="19"/>
        <v>0</v>
      </c>
      <c r="J538" s="157">
        <f>IFERROR(AVERAGEIFS('2.Base de Clientes'!$F$5:$F$1004,'2.Base de Clientes'!$C$5:$C$1004,Apoio!B538,'2.Base de Clientes'!$D$5:$D$1004,Apoio!C538,'2.Base de Clientes'!$E$5:$E$1004,Apoio!D538)+(ROW()/1000000),0)</f>
        <v>0</v>
      </c>
      <c r="K538" s="21"/>
      <c r="L538" s="21"/>
      <c r="M538" s="21"/>
    </row>
    <row r="539" ht="12.75" customHeight="1">
      <c r="B539" s="136" t="str">
        <f>'1.Clusters'!$B$10</f>
        <v/>
      </c>
      <c r="C539" s="136" t="str">
        <f>'1.Clusters'!$E$14</f>
        <v/>
      </c>
      <c r="D539" s="136" t="str">
        <f>'1.Clusters'!$H$11</f>
        <v/>
      </c>
      <c r="E539" s="136" t="str">
        <f t="shared" si="17"/>
        <v>, , </v>
      </c>
      <c r="F539" s="136" t="str">
        <f t="shared" si="18"/>
        <v/>
      </c>
      <c r="G539" s="139">
        <f>IFERROR(AVERAGEIFS('2.Base de Clientes'!$Q$5:$Q$1004,'2.Base de Clientes'!$C$5:$C$1004,Apoio!B539,'2.Base de Clientes'!$D$5:$D$1004,Apoio!C539,'2.Base de Clientes'!$E$5:$E$1004,Apoio!D539)+(ROW()/1000000),0)</f>
        <v>0</v>
      </c>
      <c r="H539" s="139">
        <f>IFERROR(COUNTIFS('2.Base de Clientes'!$C$5:$C$1004,Apoio!B539,'2.Base de Clientes'!$D$5:$D$1004,Apoio!C539,'2.Base de Clientes'!$E$5:$E$1004,Apoio!D539),0)</f>
        <v>0</v>
      </c>
      <c r="I539" s="156">
        <f t="shared" si="19"/>
        <v>0</v>
      </c>
      <c r="J539" s="157">
        <f>IFERROR(AVERAGEIFS('2.Base de Clientes'!$F$5:$F$1004,'2.Base de Clientes'!$C$5:$C$1004,Apoio!B539,'2.Base de Clientes'!$D$5:$D$1004,Apoio!C539,'2.Base de Clientes'!$E$5:$E$1004,Apoio!D539)+(ROW()/1000000),0)</f>
        <v>0</v>
      </c>
      <c r="K539" s="21"/>
      <c r="L539" s="21"/>
      <c r="M539" s="21"/>
    </row>
    <row r="540" ht="12.75" customHeight="1">
      <c r="B540" s="136" t="str">
        <f>'1.Clusters'!$B$10</f>
        <v/>
      </c>
      <c r="C540" s="136" t="str">
        <f>'1.Clusters'!$E$14</f>
        <v/>
      </c>
      <c r="D540" s="136" t="str">
        <f>'1.Clusters'!$H$12</f>
        <v/>
      </c>
      <c r="E540" s="136" t="str">
        <f t="shared" si="17"/>
        <v>, , </v>
      </c>
      <c r="F540" s="136" t="str">
        <f t="shared" si="18"/>
        <v/>
      </c>
      <c r="G540" s="139">
        <f>IFERROR(AVERAGEIFS('2.Base de Clientes'!$Q$5:$Q$1004,'2.Base de Clientes'!$C$5:$C$1004,Apoio!B540,'2.Base de Clientes'!$D$5:$D$1004,Apoio!C540,'2.Base de Clientes'!$E$5:$E$1004,Apoio!D540)+(ROW()/1000000),0)</f>
        <v>0</v>
      </c>
      <c r="H540" s="139">
        <f>IFERROR(COUNTIFS('2.Base de Clientes'!$C$5:$C$1004,Apoio!B540,'2.Base de Clientes'!$D$5:$D$1004,Apoio!C540,'2.Base de Clientes'!$E$5:$E$1004,Apoio!D540),0)</f>
        <v>0</v>
      </c>
      <c r="I540" s="156">
        <f t="shared" si="19"/>
        <v>0</v>
      </c>
      <c r="J540" s="157">
        <f>IFERROR(AVERAGEIFS('2.Base de Clientes'!$F$5:$F$1004,'2.Base de Clientes'!$C$5:$C$1004,Apoio!B540,'2.Base de Clientes'!$D$5:$D$1004,Apoio!C540,'2.Base de Clientes'!$E$5:$E$1004,Apoio!D540)+(ROW()/1000000),0)</f>
        <v>0</v>
      </c>
      <c r="K540" s="21"/>
      <c r="L540" s="21"/>
      <c r="M540" s="21"/>
    </row>
    <row r="541" ht="12.75" customHeight="1">
      <c r="B541" s="136" t="str">
        <f>'1.Clusters'!$B$10</f>
        <v/>
      </c>
      <c r="C541" s="136" t="str">
        <f>'1.Clusters'!$E$14</f>
        <v/>
      </c>
      <c r="D541" s="136" t="str">
        <f>'1.Clusters'!$H$13</f>
        <v/>
      </c>
      <c r="E541" s="136" t="str">
        <f t="shared" si="17"/>
        <v>, , </v>
      </c>
      <c r="F541" s="136" t="str">
        <f t="shared" si="18"/>
        <v/>
      </c>
      <c r="G541" s="139">
        <f>IFERROR(AVERAGEIFS('2.Base de Clientes'!$Q$5:$Q$1004,'2.Base de Clientes'!$C$5:$C$1004,Apoio!B541,'2.Base de Clientes'!$D$5:$D$1004,Apoio!C541,'2.Base de Clientes'!$E$5:$E$1004,Apoio!D541)+(ROW()/1000000),0)</f>
        <v>0</v>
      </c>
      <c r="H541" s="139">
        <f>IFERROR(COUNTIFS('2.Base de Clientes'!$C$5:$C$1004,Apoio!B541,'2.Base de Clientes'!$D$5:$D$1004,Apoio!C541,'2.Base de Clientes'!$E$5:$E$1004,Apoio!D541),0)</f>
        <v>0</v>
      </c>
      <c r="I541" s="156">
        <f t="shared" si="19"/>
        <v>0</v>
      </c>
      <c r="J541" s="157">
        <f>IFERROR(AVERAGEIFS('2.Base de Clientes'!$F$5:$F$1004,'2.Base de Clientes'!$C$5:$C$1004,Apoio!B541,'2.Base de Clientes'!$D$5:$D$1004,Apoio!C541,'2.Base de Clientes'!$E$5:$E$1004,Apoio!D541)+(ROW()/1000000),0)</f>
        <v>0</v>
      </c>
      <c r="K541" s="21"/>
      <c r="L541" s="21"/>
      <c r="M541" s="21"/>
    </row>
    <row r="542" ht="12.75" customHeight="1">
      <c r="B542" s="136" t="str">
        <f>'1.Clusters'!$B$10</f>
        <v/>
      </c>
      <c r="C542" s="136" t="str">
        <f>'1.Clusters'!$E$14</f>
        <v/>
      </c>
      <c r="D542" s="136" t="str">
        <f>'1.Clusters'!$H$14</f>
        <v/>
      </c>
      <c r="E542" s="136" t="str">
        <f t="shared" si="17"/>
        <v>, , </v>
      </c>
      <c r="F542" s="136" t="str">
        <f t="shared" si="18"/>
        <v/>
      </c>
      <c r="G542" s="139">
        <f>IFERROR(AVERAGEIFS('2.Base de Clientes'!$Q$5:$Q$1004,'2.Base de Clientes'!$C$5:$C$1004,Apoio!B542,'2.Base de Clientes'!$D$5:$D$1004,Apoio!C542,'2.Base de Clientes'!$E$5:$E$1004,Apoio!D542)+(ROW()/1000000),0)</f>
        <v>0</v>
      </c>
      <c r="H542" s="139">
        <f>IFERROR(COUNTIFS('2.Base de Clientes'!$C$5:$C$1004,Apoio!B542,'2.Base de Clientes'!$D$5:$D$1004,Apoio!C542,'2.Base de Clientes'!$E$5:$E$1004,Apoio!D542),0)</f>
        <v>0</v>
      </c>
      <c r="I542" s="156">
        <f t="shared" si="19"/>
        <v>0</v>
      </c>
      <c r="J542" s="157">
        <f>IFERROR(AVERAGEIFS('2.Base de Clientes'!$F$5:$F$1004,'2.Base de Clientes'!$C$5:$C$1004,Apoio!B542,'2.Base de Clientes'!$D$5:$D$1004,Apoio!C542,'2.Base de Clientes'!$E$5:$E$1004,Apoio!D542)+(ROW()/1000000),0)</f>
        <v>0</v>
      </c>
      <c r="K542" s="21"/>
      <c r="L542" s="21"/>
      <c r="M542" s="21"/>
    </row>
    <row r="543" ht="12.75" customHeight="1">
      <c r="B543" s="136" t="str">
        <f>'1.Clusters'!$B$10</f>
        <v/>
      </c>
      <c r="C543" s="136" t="str">
        <f>'1.Clusters'!$E$14</f>
        <v/>
      </c>
      <c r="D543" s="136" t="str">
        <f>'1.Clusters'!$H$15</f>
        <v/>
      </c>
      <c r="E543" s="136" t="str">
        <f t="shared" si="17"/>
        <v>, , </v>
      </c>
      <c r="F543" s="136" t="str">
        <f t="shared" si="18"/>
        <v/>
      </c>
      <c r="G543" s="139">
        <f>IFERROR(AVERAGEIFS('2.Base de Clientes'!$Q$5:$Q$1004,'2.Base de Clientes'!$C$5:$C$1004,Apoio!B543,'2.Base de Clientes'!$D$5:$D$1004,Apoio!C543,'2.Base de Clientes'!$E$5:$E$1004,Apoio!D543)+(ROW()/1000000),0)</f>
        <v>0</v>
      </c>
      <c r="H543" s="139">
        <f>IFERROR(COUNTIFS('2.Base de Clientes'!$C$5:$C$1004,Apoio!B543,'2.Base de Clientes'!$D$5:$D$1004,Apoio!C543,'2.Base de Clientes'!$E$5:$E$1004,Apoio!D543),0)</f>
        <v>0</v>
      </c>
      <c r="I543" s="156">
        <f t="shared" si="19"/>
        <v>0</v>
      </c>
      <c r="J543" s="157">
        <f>IFERROR(AVERAGEIFS('2.Base de Clientes'!$F$5:$F$1004,'2.Base de Clientes'!$C$5:$C$1004,Apoio!B543,'2.Base de Clientes'!$D$5:$D$1004,Apoio!C543,'2.Base de Clientes'!$E$5:$E$1004,Apoio!D543)+(ROW()/1000000),0)</f>
        <v>0</v>
      </c>
      <c r="K543" s="21"/>
      <c r="L543" s="21"/>
      <c r="M543" s="21"/>
    </row>
    <row r="544" ht="12.75" customHeight="1">
      <c r="B544" s="136" t="str">
        <f>'1.Clusters'!$B$10</f>
        <v/>
      </c>
      <c r="C544" s="136" t="str">
        <f>'1.Clusters'!$E$15</f>
        <v/>
      </c>
      <c r="D544" s="136" t="str">
        <f>'1.Clusters'!$H$6</f>
        <v/>
      </c>
      <c r="E544" s="136" t="str">
        <f t="shared" si="17"/>
        <v>, , </v>
      </c>
      <c r="F544" s="136" t="str">
        <f t="shared" si="18"/>
        <v/>
      </c>
      <c r="G544" s="139">
        <f>IFERROR(AVERAGEIFS('2.Base de Clientes'!$Q$5:$Q$1004,'2.Base de Clientes'!$C$5:$C$1004,Apoio!B544,'2.Base de Clientes'!$D$5:$D$1004,Apoio!C544,'2.Base de Clientes'!$E$5:$E$1004,Apoio!D544)+(ROW()/1000000),0)</f>
        <v>0</v>
      </c>
      <c r="H544" s="139">
        <f>IFERROR(COUNTIFS('2.Base de Clientes'!$C$5:$C$1004,Apoio!B544,'2.Base de Clientes'!$D$5:$D$1004,Apoio!C544,'2.Base de Clientes'!$E$5:$E$1004,Apoio!D544),0)</f>
        <v>0</v>
      </c>
      <c r="I544" s="156">
        <f t="shared" si="19"/>
        <v>0</v>
      </c>
      <c r="J544" s="157">
        <f>IFERROR(AVERAGEIFS('2.Base de Clientes'!$F$5:$F$1004,'2.Base de Clientes'!$C$5:$C$1004,Apoio!B544,'2.Base de Clientes'!$D$5:$D$1004,Apoio!C544,'2.Base de Clientes'!$E$5:$E$1004,Apoio!D544)+(ROW()/1000000),0)</f>
        <v>0</v>
      </c>
      <c r="K544" s="21"/>
      <c r="L544" s="21"/>
      <c r="M544" s="21"/>
    </row>
    <row r="545" ht="12.75" customHeight="1">
      <c r="B545" s="136" t="str">
        <f>'1.Clusters'!$B$10</f>
        <v/>
      </c>
      <c r="C545" s="136" t="str">
        <f>'1.Clusters'!$E$15</f>
        <v/>
      </c>
      <c r="D545" s="136" t="str">
        <f>'1.Clusters'!$H$7</f>
        <v/>
      </c>
      <c r="E545" s="136" t="str">
        <f t="shared" si="17"/>
        <v>, , </v>
      </c>
      <c r="F545" s="136" t="str">
        <f t="shared" si="18"/>
        <v/>
      </c>
      <c r="G545" s="139">
        <f>IFERROR(AVERAGEIFS('2.Base de Clientes'!$Q$5:$Q$1004,'2.Base de Clientes'!$C$5:$C$1004,Apoio!B545,'2.Base de Clientes'!$D$5:$D$1004,Apoio!C545,'2.Base de Clientes'!$E$5:$E$1004,Apoio!D545)+(ROW()/1000000),0)</f>
        <v>0</v>
      </c>
      <c r="H545" s="139">
        <f>IFERROR(COUNTIFS('2.Base de Clientes'!$C$5:$C$1004,Apoio!B545,'2.Base de Clientes'!$D$5:$D$1004,Apoio!C545,'2.Base de Clientes'!$E$5:$E$1004,Apoio!D545),0)</f>
        <v>0</v>
      </c>
      <c r="I545" s="156">
        <f t="shared" si="19"/>
        <v>0</v>
      </c>
      <c r="J545" s="157">
        <f>IFERROR(AVERAGEIFS('2.Base de Clientes'!$F$5:$F$1004,'2.Base de Clientes'!$C$5:$C$1004,Apoio!B545,'2.Base de Clientes'!$D$5:$D$1004,Apoio!C545,'2.Base de Clientes'!$E$5:$E$1004,Apoio!D545)+(ROW()/1000000),0)</f>
        <v>0</v>
      </c>
      <c r="K545" s="21"/>
      <c r="L545" s="21"/>
      <c r="M545" s="21"/>
    </row>
    <row r="546" ht="12.75" customHeight="1">
      <c r="B546" s="136" t="str">
        <f>'1.Clusters'!$B$10</f>
        <v/>
      </c>
      <c r="C546" s="136" t="str">
        <f>'1.Clusters'!$E$15</f>
        <v/>
      </c>
      <c r="D546" s="136" t="str">
        <f>'1.Clusters'!$H$8</f>
        <v/>
      </c>
      <c r="E546" s="136" t="str">
        <f t="shared" si="17"/>
        <v>, , </v>
      </c>
      <c r="F546" s="136" t="str">
        <f t="shared" si="18"/>
        <v/>
      </c>
      <c r="G546" s="139">
        <f>IFERROR(AVERAGEIFS('2.Base de Clientes'!$Q$5:$Q$1004,'2.Base de Clientes'!$C$5:$C$1004,Apoio!B546,'2.Base de Clientes'!$D$5:$D$1004,Apoio!C546,'2.Base de Clientes'!$E$5:$E$1004,Apoio!D546)+(ROW()/1000000),0)</f>
        <v>0</v>
      </c>
      <c r="H546" s="139">
        <f>IFERROR(COUNTIFS('2.Base de Clientes'!$C$5:$C$1004,Apoio!B546,'2.Base de Clientes'!$D$5:$D$1004,Apoio!C546,'2.Base de Clientes'!$E$5:$E$1004,Apoio!D546),0)</f>
        <v>0</v>
      </c>
      <c r="I546" s="156">
        <f t="shared" si="19"/>
        <v>0</v>
      </c>
      <c r="J546" s="157">
        <f>IFERROR(AVERAGEIFS('2.Base de Clientes'!$F$5:$F$1004,'2.Base de Clientes'!$C$5:$C$1004,Apoio!B546,'2.Base de Clientes'!$D$5:$D$1004,Apoio!C546,'2.Base de Clientes'!$E$5:$E$1004,Apoio!D546)+(ROW()/1000000),0)</f>
        <v>0</v>
      </c>
      <c r="K546" s="21"/>
      <c r="L546" s="21"/>
      <c r="M546" s="21"/>
    </row>
    <row r="547" ht="12.75" customHeight="1">
      <c r="B547" s="136" t="str">
        <f>'1.Clusters'!$B$10</f>
        <v/>
      </c>
      <c r="C547" s="136" t="str">
        <f>'1.Clusters'!$E$15</f>
        <v/>
      </c>
      <c r="D547" s="136" t="str">
        <f>'1.Clusters'!$H$9</f>
        <v/>
      </c>
      <c r="E547" s="136" t="str">
        <f t="shared" si="17"/>
        <v>, , </v>
      </c>
      <c r="F547" s="136" t="str">
        <f t="shared" si="18"/>
        <v/>
      </c>
      <c r="G547" s="139">
        <f>IFERROR(AVERAGEIFS('2.Base de Clientes'!$Q$5:$Q$1004,'2.Base de Clientes'!$C$5:$C$1004,Apoio!B547,'2.Base de Clientes'!$D$5:$D$1004,Apoio!C547,'2.Base de Clientes'!$E$5:$E$1004,Apoio!D547)+(ROW()/1000000),0)</f>
        <v>0</v>
      </c>
      <c r="H547" s="139">
        <f>IFERROR(COUNTIFS('2.Base de Clientes'!$C$5:$C$1004,Apoio!B547,'2.Base de Clientes'!$D$5:$D$1004,Apoio!C547,'2.Base de Clientes'!$E$5:$E$1004,Apoio!D547),0)</f>
        <v>0</v>
      </c>
      <c r="I547" s="156">
        <f t="shared" si="19"/>
        <v>0</v>
      </c>
      <c r="J547" s="157">
        <f>IFERROR(AVERAGEIFS('2.Base de Clientes'!$F$5:$F$1004,'2.Base de Clientes'!$C$5:$C$1004,Apoio!B547,'2.Base de Clientes'!$D$5:$D$1004,Apoio!C547,'2.Base de Clientes'!$E$5:$E$1004,Apoio!D547)+(ROW()/1000000),0)</f>
        <v>0</v>
      </c>
      <c r="K547" s="21"/>
      <c r="L547" s="21"/>
      <c r="M547" s="21"/>
    </row>
    <row r="548" ht="12.75" customHeight="1">
      <c r="B548" s="136" t="str">
        <f>'1.Clusters'!$B$10</f>
        <v/>
      </c>
      <c r="C548" s="136" t="str">
        <f>'1.Clusters'!$E$15</f>
        <v/>
      </c>
      <c r="D548" s="136" t="str">
        <f>'1.Clusters'!$H$10</f>
        <v/>
      </c>
      <c r="E548" s="136" t="str">
        <f t="shared" si="17"/>
        <v>, , </v>
      </c>
      <c r="F548" s="136" t="str">
        <f t="shared" si="18"/>
        <v/>
      </c>
      <c r="G548" s="139">
        <f>IFERROR(AVERAGEIFS('2.Base de Clientes'!$Q$5:$Q$1004,'2.Base de Clientes'!$C$5:$C$1004,Apoio!B548,'2.Base de Clientes'!$D$5:$D$1004,Apoio!C548,'2.Base de Clientes'!$E$5:$E$1004,Apoio!D548)+(ROW()/1000000),0)</f>
        <v>0</v>
      </c>
      <c r="H548" s="139">
        <f>IFERROR(COUNTIFS('2.Base de Clientes'!$C$5:$C$1004,Apoio!B548,'2.Base de Clientes'!$D$5:$D$1004,Apoio!C548,'2.Base de Clientes'!$E$5:$E$1004,Apoio!D548),0)</f>
        <v>0</v>
      </c>
      <c r="I548" s="156">
        <f t="shared" si="19"/>
        <v>0</v>
      </c>
      <c r="J548" s="157">
        <f>IFERROR(AVERAGEIFS('2.Base de Clientes'!$F$5:$F$1004,'2.Base de Clientes'!$C$5:$C$1004,Apoio!B548,'2.Base de Clientes'!$D$5:$D$1004,Apoio!C548,'2.Base de Clientes'!$E$5:$E$1004,Apoio!D548)+(ROW()/1000000),0)</f>
        <v>0</v>
      </c>
      <c r="K548" s="21"/>
      <c r="L548" s="21"/>
      <c r="M548" s="21"/>
    </row>
    <row r="549" ht="12.75" customHeight="1">
      <c r="B549" s="136" t="str">
        <f>'1.Clusters'!$B$10</f>
        <v/>
      </c>
      <c r="C549" s="136" t="str">
        <f>'1.Clusters'!$E$15</f>
        <v/>
      </c>
      <c r="D549" s="136" t="str">
        <f>'1.Clusters'!$H$11</f>
        <v/>
      </c>
      <c r="E549" s="136" t="str">
        <f t="shared" si="17"/>
        <v>, , </v>
      </c>
      <c r="F549" s="136" t="str">
        <f t="shared" si="18"/>
        <v/>
      </c>
      <c r="G549" s="139">
        <f>IFERROR(AVERAGEIFS('2.Base de Clientes'!$Q$5:$Q$1004,'2.Base de Clientes'!$C$5:$C$1004,Apoio!B549,'2.Base de Clientes'!$D$5:$D$1004,Apoio!C549,'2.Base de Clientes'!$E$5:$E$1004,Apoio!D549)+(ROW()/1000000),0)</f>
        <v>0</v>
      </c>
      <c r="H549" s="139">
        <f>IFERROR(COUNTIFS('2.Base de Clientes'!$C$5:$C$1004,Apoio!B549,'2.Base de Clientes'!$D$5:$D$1004,Apoio!C549,'2.Base de Clientes'!$E$5:$E$1004,Apoio!D549),0)</f>
        <v>0</v>
      </c>
      <c r="I549" s="156">
        <f t="shared" si="19"/>
        <v>0</v>
      </c>
      <c r="J549" s="157">
        <f>IFERROR(AVERAGEIFS('2.Base de Clientes'!$F$5:$F$1004,'2.Base de Clientes'!$C$5:$C$1004,Apoio!B549,'2.Base de Clientes'!$D$5:$D$1004,Apoio!C549,'2.Base de Clientes'!$E$5:$E$1004,Apoio!D549)+(ROW()/1000000),0)</f>
        <v>0</v>
      </c>
      <c r="K549" s="21"/>
      <c r="L549" s="21"/>
      <c r="M549" s="21"/>
    </row>
    <row r="550" ht="12.75" customHeight="1">
      <c r="B550" s="136" t="str">
        <f>'1.Clusters'!$B$10</f>
        <v/>
      </c>
      <c r="C550" s="136" t="str">
        <f>'1.Clusters'!$E$15</f>
        <v/>
      </c>
      <c r="D550" s="136" t="str">
        <f>'1.Clusters'!$H$12</f>
        <v/>
      </c>
      <c r="E550" s="136" t="str">
        <f t="shared" si="17"/>
        <v>, , </v>
      </c>
      <c r="F550" s="136" t="str">
        <f t="shared" si="18"/>
        <v/>
      </c>
      <c r="G550" s="139">
        <f>IFERROR(AVERAGEIFS('2.Base de Clientes'!$Q$5:$Q$1004,'2.Base de Clientes'!$C$5:$C$1004,Apoio!B550,'2.Base de Clientes'!$D$5:$D$1004,Apoio!C550,'2.Base de Clientes'!$E$5:$E$1004,Apoio!D550)+(ROW()/1000000),0)</f>
        <v>0</v>
      </c>
      <c r="H550" s="139">
        <f>IFERROR(COUNTIFS('2.Base de Clientes'!$C$5:$C$1004,Apoio!B550,'2.Base de Clientes'!$D$5:$D$1004,Apoio!C550,'2.Base de Clientes'!$E$5:$E$1004,Apoio!D550),0)</f>
        <v>0</v>
      </c>
      <c r="I550" s="156">
        <f t="shared" si="19"/>
        <v>0</v>
      </c>
      <c r="J550" s="157">
        <f>IFERROR(AVERAGEIFS('2.Base de Clientes'!$F$5:$F$1004,'2.Base de Clientes'!$C$5:$C$1004,Apoio!B550,'2.Base de Clientes'!$D$5:$D$1004,Apoio!C550,'2.Base de Clientes'!$E$5:$E$1004,Apoio!D550)+(ROW()/1000000),0)</f>
        <v>0</v>
      </c>
      <c r="K550" s="21"/>
      <c r="L550" s="21"/>
      <c r="M550" s="21"/>
    </row>
    <row r="551" ht="12.75" customHeight="1">
      <c r="B551" s="136" t="str">
        <f>'1.Clusters'!$B$10</f>
        <v/>
      </c>
      <c r="C551" s="136" t="str">
        <f>'1.Clusters'!$E$15</f>
        <v/>
      </c>
      <c r="D551" s="136" t="str">
        <f>'1.Clusters'!$H$13</f>
        <v/>
      </c>
      <c r="E551" s="136" t="str">
        <f t="shared" si="17"/>
        <v>, , </v>
      </c>
      <c r="F551" s="136" t="str">
        <f t="shared" si="18"/>
        <v/>
      </c>
      <c r="G551" s="139">
        <f>IFERROR(AVERAGEIFS('2.Base de Clientes'!$Q$5:$Q$1004,'2.Base de Clientes'!$C$5:$C$1004,Apoio!B551,'2.Base de Clientes'!$D$5:$D$1004,Apoio!C551,'2.Base de Clientes'!$E$5:$E$1004,Apoio!D551)+(ROW()/1000000),0)</f>
        <v>0</v>
      </c>
      <c r="H551" s="139">
        <f>IFERROR(COUNTIFS('2.Base de Clientes'!$C$5:$C$1004,Apoio!B551,'2.Base de Clientes'!$D$5:$D$1004,Apoio!C551,'2.Base de Clientes'!$E$5:$E$1004,Apoio!D551),0)</f>
        <v>0</v>
      </c>
      <c r="I551" s="156">
        <f t="shared" si="19"/>
        <v>0</v>
      </c>
      <c r="J551" s="157">
        <f>IFERROR(AVERAGEIFS('2.Base de Clientes'!$F$5:$F$1004,'2.Base de Clientes'!$C$5:$C$1004,Apoio!B551,'2.Base de Clientes'!$D$5:$D$1004,Apoio!C551,'2.Base de Clientes'!$E$5:$E$1004,Apoio!D551)+(ROW()/1000000),0)</f>
        <v>0</v>
      </c>
      <c r="K551" s="21"/>
      <c r="L551" s="21"/>
      <c r="M551" s="21"/>
    </row>
    <row r="552" ht="12.75" customHeight="1">
      <c r="B552" s="136" t="str">
        <f>'1.Clusters'!$B$10</f>
        <v/>
      </c>
      <c r="C552" s="136" t="str">
        <f>'1.Clusters'!$E$15</f>
        <v/>
      </c>
      <c r="D552" s="136" t="str">
        <f>'1.Clusters'!$H$14</f>
        <v/>
      </c>
      <c r="E552" s="136" t="str">
        <f t="shared" si="17"/>
        <v>, , </v>
      </c>
      <c r="F552" s="136" t="str">
        <f t="shared" si="18"/>
        <v/>
      </c>
      <c r="G552" s="139">
        <f>IFERROR(AVERAGEIFS('2.Base de Clientes'!$Q$5:$Q$1004,'2.Base de Clientes'!$C$5:$C$1004,Apoio!B552,'2.Base de Clientes'!$D$5:$D$1004,Apoio!C552,'2.Base de Clientes'!$E$5:$E$1004,Apoio!D552)+(ROW()/1000000),0)</f>
        <v>0</v>
      </c>
      <c r="H552" s="139">
        <f>IFERROR(COUNTIFS('2.Base de Clientes'!$C$5:$C$1004,Apoio!B552,'2.Base de Clientes'!$D$5:$D$1004,Apoio!C552,'2.Base de Clientes'!$E$5:$E$1004,Apoio!D552),0)</f>
        <v>0</v>
      </c>
      <c r="I552" s="156">
        <f t="shared" si="19"/>
        <v>0</v>
      </c>
      <c r="J552" s="157">
        <f>IFERROR(AVERAGEIFS('2.Base de Clientes'!$F$5:$F$1004,'2.Base de Clientes'!$C$5:$C$1004,Apoio!B552,'2.Base de Clientes'!$D$5:$D$1004,Apoio!C552,'2.Base de Clientes'!$E$5:$E$1004,Apoio!D552)+(ROW()/1000000),0)</f>
        <v>0</v>
      </c>
      <c r="K552" s="21"/>
      <c r="L552" s="21"/>
      <c r="M552" s="21"/>
    </row>
    <row r="553" ht="12.75" customHeight="1">
      <c r="B553" s="136" t="str">
        <f>'1.Clusters'!$B$10</f>
        <v/>
      </c>
      <c r="C553" s="136" t="str">
        <f>'1.Clusters'!$E$15</f>
        <v/>
      </c>
      <c r="D553" s="136" t="str">
        <f>'1.Clusters'!$H$15</f>
        <v/>
      </c>
      <c r="E553" s="136" t="str">
        <f t="shared" si="17"/>
        <v>, , </v>
      </c>
      <c r="F553" s="136" t="str">
        <f t="shared" si="18"/>
        <v/>
      </c>
      <c r="G553" s="139">
        <f>IFERROR(AVERAGEIFS('2.Base de Clientes'!$Q$5:$Q$1004,'2.Base de Clientes'!$C$5:$C$1004,Apoio!B553,'2.Base de Clientes'!$D$5:$D$1004,Apoio!C553,'2.Base de Clientes'!$E$5:$E$1004,Apoio!D553)+(ROW()/1000000),0)</f>
        <v>0</v>
      </c>
      <c r="H553" s="139">
        <f>IFERROR(COUNTIFS('2.Base de Clientes'!$C$5:$C$1004,Apoio!B553,'2.Base de Clientes'!$D$5:$D$1004,Apoio!C553,'2.Base de Clientes'!$E$5:$E$1004,Apoio!D553),0)</f>
        <v>0</v>
      </c>
      <c r="I553" s="156">
        <f t="shared" si="19"/>
        <v>0</v>
      </c>
      <c r="J553" s="157">
        <f>IFERROR(AVERAGEIFS('2.Base de Clientes'!$F$5:$F$1004,'2.Base de Clientes'!$C$5:$C$1004,Apoio!B553,'2.Base de Clientes'!$D$5:$D$1004,Apoio!C553,'2.Base de Clientes'!$E$5:$E$1004,Apoio!D553)+(ROW()/1000000),0)</f>
        <v>0</v>
      </c>
      <c r="K553" s="21"/>
      <c r="L553" s="21"/>
      <c r="M553" s="21"/>
    </row>
    <row r="554" ht="12.75" customHeight="1">
      <c r="B554" s="136" t="str">
        <f>'1.Clusters'!$B$11</f>
        <v/>
      </c>
      <c r="C554" s="136" t="str">
        <f>'1.Clusters'!$E$6</f>
        <v/>
      </c>
      <c r="D554" s="136" t="str">
        <f>'1.Clusters'!$H$6</f>
        <v/>
      </c>
      <c r="E554" s="136" t="str">
        <f t="shared" si="17"/>
        <v>, , </v>
      </c>
      <c r="F554" s="136" t="str">
        <f t="shared" si="18"/>
        <v/>
      </c>
      <c r="G554" s="139">
        <f>IFERROR(AVERAGEIFS('2.Base de Clientes'!$Q$5:$Q$1004,'2.Base de Clientes'!$C$5:$C$1004,Apoio!B554,'2.Base de Clientes'!$D$5:$D$1004,Apoio!C554,'2.Base de Clientes'!$E$5:$E$1004,Apoio!D554)+(ROW()/1000000),0)</f>
        <v>0</v>
      </c>
      <c r="H554" s="139">
        <f>IFERROR(COUNTIFS('2.Base de Clientes'!$C$5:$C$1004,Apoio!B554,'2.Base de Clientes'!$D$5:$D$1004,Apoio!C554,'2.Base de Clientes'!$E$5:$E$1004,Apoio!D554),0)</f>
        <v>0</v>
      </c>
      <c r="I554" s="156">
        <f t="shared" si="19"/>
        <v>0</v>
      </c>
      <c r="J554" s="157">
        <f>IFERROR(AVERAGEIFS('2.Base de Clientes'!$F$5:$F$1004,'2.Base de Clientes'!$C$5:$C$1004,Apoio!B554,'2.Base de Clientes'!$D$5:$D$1004,Apoio!C554,'2.Base de Clientes'!$E$5:$E$1004,Apoio!D554)+(ROW()/1000000),0)</f>
        <v>0</v>
      </c>
      <c r="K554" s="21"/>
      <c r="L554" s="21"/>
      <c r="M554" s="21"/>
    </row>
    <row r="555" ht="12.75" customHeight="1">
      <c r="B555" s="136" t="str">
        <f>'1.Clusters'!$B$11</f>
        <v/>
      </c>
      <c r="C555" s="136" t="str">
        <f>'1.Clusters'!$E$6</f>
        <v/>
      </c>
      <c r="D555" s="136" t="str">
        <f>'1.Clusters'!$H$7</f>
        <v/>
      </c>
      <c r="E555" s="136" t="str">
        <f t="shared" si="17"/>
        <v>, , </v>
      </c>
      <c r="F555" s="136" t="str">
        <f t="shared" si="18"/>
        <v/>
      </c>
      <c r="G555" s="139">
        <f>IFERROR(AVERAGEIFS('2.Base de Clientes'!$Q$5:$Q$1004,'2.Base de Clientes'!$C$5:$C$1004,Apoio!B555,'2.Base de Clientes'!$D$5:$D$1004,Apoio!C555,'2.Base de Clientes'!$E$5:$E$1004,Apoio!D555)+(ROW()/1000000),0)</f>
        <v>0</v>
      </c>
      <c r="H555" s="139">
        <f>IFERROR(COUNTIFS('2.Base de Clientes'!$C$5:$C$1004,Apoio!B555,'2.Base de Clientes'!$D$5:$D$1004,Apoio!C555,'2.Base de Clientes'!$E$5:$E$1004,Apoio!D555),0)</f>
        <v>0</v>
      </c>
      <c r="I555" s="156">
        <f t="shared" si="19"/>
        <v>0</v>
      </c>
      <c r="J555" s="157">
        <f>IFERROR(AVERAGEIFS('2.Base de Clientes'!$F$5:$F$1004,'2.Base de Clientes'!$C$5:$C$1004,Apoio!B555,'2.Base de Clientes'!$D$5:$D$1004,Apoio!C555,'2.Base de Clientes'!$E$5:$E$1004,Apoio!D555)+(ROW()/1000000),0)</f>
        <v>0</v>
      </c>
      <c r="K555" s="21"/>
      <c r="L555" s="21"/>
      <c r="M555" s="21"/>
    </row>
    <row r="556" ht="12.75" customHeight="1">
      <c r="B556" s="136" t="str">
        <f>'1.Clusters'!$B$11</f>
        <v/>
      </c>
      <c r="C556" s="136" t="str">
        <f>'1.Clusters'!$E$6</f>
        <v/>
      </c>
      <c r="D556" s="136" t="str">
        <f>'1.Clusters'!$H$8</f>
        <v/>
      </c>
      <c r="E556" s="136" t="str">
        <f t="shared" si="17"/>
        <v>, , </v>
      </c>
      <c r="F556" s="136" t="str">
        <f t="shared" si="18"/>
        <v/>
      </c>
      <c r="G556" s="139">
        <f>IFERROR(AVERAGEIFS('2.Base de Clientes'!$Q$5:$Q$1004,'2.Base de Clientes'!$C$5:$C$1004,Apoio!B556,'2.Base de Clientes'!$D$5:$D$1004,Apoio!C556,'2.Base de Clientes'!$E$5:$E$1004,Apoio!D556)+(ROW()/1000000),0)</f>
        <v>0</v>
      </c>
      <c r="H556" s="139">
        <f>IFERROR(COUNTIFS('2.Base de Clientes'!$C$5:$C$1004,Apoio!B556,'2.Base de Clientes'!$D$5:$D$1004,Apoio!C556,'2.Base de Clientes'!$E$5:$E$1004,Apoio!D556),0)</f>
        <v>0</v>
      </c>
      <c r="I556" s="156">
        <f t="shared" si="19"/>
        <v>0</v>
      </c>
      <c r="J556" s="157">
        <f>IFERROR(AVERAGEIFS('2.Base de Clientes'!$F$5:$F$1004,'2.Base de Clientes'!$C$5:$C$1004,Apoio!B556,'2.Base de Clientes'!$D$5:$D$1004,Apoio!C556,'2.Base de Clientes'!$E$5:$E$1004,Apoio!D556)+(ROW()/1000000),0)</f>
        <v>0</v>
      </c>
      <c r="K556" s="21"/>
      <c r="L556" s="21"/>
      <c r="M556" s="21"/>
    </row>
    <row r="557" ht="12.75" customHeight="1">
      <c r="B557" s="136" t="str">
        <f>'1.Clusters'!$B$11</f>
        <v/>
      </c>
      <c r="C557" s="136" t="str">
        <f>'1.Clusters'!$E$6</f>
        <v/>
      </c>
      <c r="D557" s="136" t="str">
        <f>'1.Clusters'!$H$9</f>
        <v/>
      </c>
      <c r="E557" s="136" t="str">
        <f t="shared" si="17"/>
        <v>, , </v>
      </c>
      <c r="F557" s="136" t="str">
        <f t="shared" si="18"/>
        <v/>
      </c>
      <c r="G557" s="139">
        <f>IFERROR(AVERAGEIFS('2.Base de Clientes'!$Q$5:$Q$1004,'2.Base de Clientes'!$C$5:$C$1004,Apoio!B557,'2.Base de Clientes'!$D$5:$D$1004,Apoio!C557,'2.Base de Clientes'!$E$5:$E$1004,Apoio!D557)+(ROW()/1000000),0)</f>
        <v>0</v>
      </c>
      <c r="H557" s="139">
        <f>IFERROR(COUNTIFS('2.Base de Clientes'!$C$5:$C$1004,Apoio!B557,'2.Base de Clientes'!$D$5:$D$1004,Apoio!C557,'2.Base de Clientes'!$E$5:$E$1004,Apoio!D557),0)</f>
        <v>0</v>
      </c>
      <c r="I557" s="156">
        <f t="shared" si="19"/>
        <v>0</v>
      </c>
      <c r="J557" s="157">
        <f>IFERROR(AVERAGEIFS('2.Base de Clientes'!$F$5:$F$1004,'2.Base de Clientes'!$C$5:$C$1004,Apoio!B557,'2.Base de Clientes'!$D$5:$D$1004,Apoio!C557,'2.Base de Clientes'!$E$5:$E$1004,Apoio!D557)+(ROW()/1000000),0)</f>
        <v>0</v>
      </c>
      <c r="K557" s="21"/>
      <c r="L557" s="21"/>
      <c r="M557" s="21"/>
    </row>
    <row r="558" ht="12.75" customHeight="1">
      <c r="B558" s="136" t="str">
        <f>'1.Clusters'!$B$11</f>
        <v/>
      </c>
      <c r="C558" s="136" t="str">
        <f>'1.Clusters'!$E$6</f>
        <v/>
      </c>
      <c r="D558" s="136" t="str">
        <f>'1.Clusters'!$H$10</f>
        <v/>
      </c>
      <c r="E558" s="136" t="str">
        <f t="shared" si="17"/>
        <v>, , </v>
      </c>
      <c r="F558" s="136" t="str">
        <f t="shared" si="18"/>
        <v/>
      </c>
      <c r="G558" s="139">
        <f>IFERROR(AVERAGEIFS('2.Base de Clientes'!$Q$5:$Q$1004,'2.Base de Clientes'!$C$5:$C$1004,Apoio!B558,'2.Base de Clientes'!$D$5:$D$1004,Apoio!C558,'2.Base de Clientes'!$E$5:$E$1004,Apoio!D558)+(ROW()/1000000),0)</f>
        <v>0</v>
      </c>
      <c r="H558" s="139">
        <f>IFERROR(COUNTIFS('2.Base de Clientes'!$C$5:$C$1004,Apoio!B558,'2.Base de Clientes'!$D$5:$D$1004,Apoio!C558,'2.Base de Clientes'!$E$5:$E$1004,Apoio!D558),0)</f>
        <v>0</v>
      </c>
      <c r="I558" s="156">
        <f t="shared" si="19"/>
        <v>0</v>
      </c>
      <c r="J558" s="157">
        <f>IFERROR(AVERAGEIFS('2.Base de Clientes'!$F$5:$F$1004,'2.Base de Clientes'!$C$5:$C$1004,Apoio!B558,'2.Base de Clientes'!$D$5:$D$1004,Apoio!C558,'2.Base de Clientes'!$E$5:$E$1004,Apoio!D558)+(ROW()/1000000),0)</f>
        <v>0</v>
      </c>
      <c r="K558" s="21"/>
      <c r="L558" s="21"/>
      <c r="M558" s="21"/>
    </row>
    <row r="559" ht="12.75" customHeight="1">
      <c r="B559" s="136" t="str">
        <f>'1.Clusters'!$B$11</f>
        <v/>
      </c>
      <c r="C559" s="136" t="str">
        <f>'1.Clusters'!$E$6</f>
        <v/>
      </c>
      <c r="D559" s="136" t="str">
        <f>'1.Clusters'!$H$11</f>
        <v/>
      </c>
      <c r="E559" s="136" t="str">
        <f t="shared" si="17"/>
        <v>, , </v>
      </c>
      <c r="F559" s="136" t="str">
        <f t="shared" si="18"/>
        <v/>
      </c>
      <c r="G559" s="139">
        <f>IFERROR(AVERAGEIFS('2.Base de Clientes'!$Q$5:$Q$1004,'2.Base de Clientes'!$C$5:$C$1004,Apoio!B559,'2.Base de Clientes'!$D$5:$D$1004,Apoio!C559,'2.Base de Clientes'!$E$5:$E$1004,Apoio!D559)+(ROW()/1000000),0)</f>
        <v>0</v>
      </c>
      <c r="H559" s="139">
        <f>IFERROR(COUNTIFS('2.Base de Clientes'!$C$5:$C$1004,Apoio!B559,'2.Base de Clientes'!$D$5:$D$1004,Apoio!C559,'2.Base de Clientes'!$E$5:$E$1004,Apoio!D559),0)</f>
        <v>0</v>
      </c>
      <c r="I559" s="156">
        <f t="shared" si="19"/>
        <v>0</v>
      </c>
      <c r="J559" s="157">
        <f>IFERROR(AVERAGEIFS('2.Base de Clientes'!$F$5:$F$1004,'2.Base de Clientes'!$C$5:$C$1004,Apoio!B559,'2.Base de Clientes'!$D$5:$D$1004,Apoio!C559,'2.Base de Clientes'!$E$5:$E$1004,Apoio!D559)+(ROW()/1000000),0)</f>
        <v>0</v>
      </c>
      <c r="K559" s="21"/>
      <c r="L559" s="21"/>
      <c r="M559" s="21"/>
    </row>
    <row r="560" ht="12.75" customHeight="1">
      <c r="B560" s="136" t="str">
        <f>'1.Clusters'!$B$11</f>
        <v/>
      </c>
      <c r="C560" s="136" t="str">
        <f>'1.Clusters'!$E$6</f>
        <v/>
      </c>
      <c r="D560" s="136" t="str">
        <f>'1.Clusters'!$H$12</f>
        <v/>
      </c>
      <c r="E560" s="136" t="str">
        <f t="shared" si="17"/>
        <v>, , </v>
      </c>
      <c r="F560" s="136" t="str">
        <f t="shared" si="18"/>
        <v/>
      </c>
      <c r="G560" s="139">
        <f>IFERROR(AVERAGEIFS('2.Base de Clientes'!$Q$5:$Q$1004,'2.Base de Clientes'!$C$5:$C$1004,Apoio!B560,'2.Base de Clientes'!$D$5:$D$1004,Apoio!C560,'2.Base de Clientes'!$E$5:$E$1004,Apoio!D560)+(ROW()/1000000),0)</f>
        <v>0</v>
      </c>
      <c r="H560" s="139">
        <f>IFERROR(COUNTIFS('2.Base de Clientes'!$C$5:$C$1004,Apoio!B560,'2.Base de Clientes'!$D$5:$D$1004,Apoio!C560,'2.Base de Clientes'!$E$5:$E$1004,Apoio!D560),0)</f>
        <v>0</v>
      </c>
      <c r="I560" s="156">
        <f t="shared" si="19"/>
        <v>0</v>
      </c>
      <c r="J560" s="157">
        <f>IFERROR(AVERAGEIFS('2.Base de Clientes'!$F$5:$F$1004,'2.Base de Clientes'!$C$5:$C$1004,Apoio!B560,'2.Base de Clientes'!$D$5:$D$1004,Apoio!C560,'2.Base de Clientes'!$E$5:$E$1004,Apoio!D560)+(ROW()/1000000),0)</f>
        <v>0</v>
      </c>
      <c r="K560" s="21"/>
      <c r="L560" s="21"/>
      <c r="M560" s="21"/>
    </row>
    <row r="561" ht="12.75" customHeight="1">
      <c r="B561" s="136" t="str">
        <f>'1.Clusters'!$B$11</f>
        <v/>
      </c>
      <c r="C561" s="136" t="str">
        <f>'1.Clusters'!$E$6</f>
        <v/>
      </c>
      <c r="D561" s="136" t="str">
        <f>'1.Clusters'!$H$13</f>
        <v/>
      </c>
      <c r="E561" s="136" t="str">
        <f t="shared" si="17"/>
        <v>, , </v>
      </c>
      <c r="F561" s="136" t="str">
        <f t="shared" si="18"/>
        <v/>
      </c>
      <c r="G561" s="139">
        <f>IFERROR(AVERAGEIFS('2.Base de Clientes'!$Q$5:$Q$1004,'2.Base de Clientes'!$C$5:$C$1004,Apoio!B561,'2.Base de Clientes'!$D$5:$D$1004,Apoio!C561,'2.Base de Clientes'!$E$5:$E$1004,Apoio!D561)+(ROW()/1000000),0)</f>
        <v>0</v>
      </c>
      <c r="H561" s="139">
        <f>IFERROR(COUNTIFS('2.Base de Clientes'!$C$5:$C$1004,Apoio!B561,'2.Base de Clientes'!$D$5:$D$1004,Apoio!C561,'2.Base de Clientes'!$E$5:$E$1004,Apoio!D561),0)</f>
        <v>0</v>
      </c>
      <c r="I561" s="156">
        <f t="shared" si="19"/>
        <v>0</v>
      </c>
      <c r="J561" s="157">
        <f>IFERROR(AVERAGEIFS('2.Base de Clientes'!$F$5:$F$1004,'2.Base de Clientes'!$C$5:$C$1004,Apoio!B561,'2.Base de Clientes'!$D$5:$D$1004,Apoio!C561,'2.Base de Clientes'!$E$5:$E$1004,Apoio!D561)+(ROW()/1000000),0)</f>
        <v>0</v>
      </c>
      <c r="K561" s="21"/>
      <c r="L561" s="21"/>
      <c r="M561" s="21"/>
    </row>
    <row r="562" ht="12.75" customHeight="1">
      <c r="B562" s="136" t="str">
        <f>'1.Clusters'!$B$11</f>
        <v/>
      </c>
      <c r="C562" s="136" t="str">
        <f>'1.Clusters'!$E$6</f>
        <v/>
      </c>
      <c r="D562" s="136" t="str">
        <f>'1.Clusters'!$H$14</f>
        <v/>
      </c>
      <c r="E562" s="136" t="str">
        <f t="shared" si="17"/>
        <v>, , </v>
      </c>
      <c r="F562" s="136" t="str">
        <f t="shared" si="18"/>
        <v/>
      </c>
      <c r="G562" s="139">
        <f>IFERROR(AVERAGEIFS('2.Base de Clientes'!$Q$5:$Q$1004,'2.Base de Clientes'!$C$5:$C$1004,Apoio!B562,'2.Base de Clientes'!$D$5:$D$1004,Apoio!C562,'2.Base de Clientes'!$E$5:$E$1004,Apoio!D562)+(ROW()/1000000),0)</f>
        <v>0</v>
      </c>
      <c r="H562" s="139">
        <f>IFERROR(COUNTIFS('2.Base de Clientes'!$C$5:$C$1004,Apoio!B562,'2.Base de Clientes'!$D$5:$D$1004,Apoio!C562,'2.Base de Clientes'!$E$5:$E$1004,Apoio!D562),0)</f>
        <v>0</v>
      </c>
      <c r="I562" s="156">
        <f t="shared" si="19"/>
        <v>0</v>
      </c>
      <c r="J562" s="157">
        <f>IFERROR(AVERAGEIFS('2.Base de Clientes'!$F$5:$F$1004,'2.Base de Clientes'!$C$5:$C$1004,Apoio!B562,'2.Base de Clientes'!$D$5:$D$1004,Apoio!C562,'2.Base de Clientes'!$E$5:$E$1004,Apoio!D562)+(ROW()/1000000),0)</f>
        <v>0</v>
      </c>
      <c r="K562" s="21"/>
      <c r="L562" s="21"/>
      <c r="M562" s="21"/>
    </row>
    <row r="563" ht="12.75" customHeight="1">
      <c r="B563" s="136" t="str">
        <f>'1.Clusters'!$B$11</f>
        <v/>
      </c>
      <c r="C563" s="136" t="str">
        <f>'1.Clusters'!$E$6</f>
        <v/>
      </c>
      <c r="D563" s="136" t="str">
        <f>'1.Clusters'!$H$15</f>
        <v/>
      </c>
      <c r="E563" s="136" t="str">
        <f t="shared" si="17"/>
        <v>, , </v>
      </c>
      <c r="F563" s="136" t="str">
        <f t="shared" si="18"/>
        <v/>
      </c>
      <c r="G563" s="139">
        <f>IFERROR(AVERAGEIFS('2.Base de Clientes'!$Q$5:$Q$1004,'2.Base de Clientes'!$C$5:$C$1004,Apoio!B563,'2.Base de Clientes'!$D$5:$D$1004,Apoio!C563,'2.Base de Clientes'!$E$5:$E$1004,Apoio!D563)+(ROW()/1000000),0)</f>
        <v>0</v>
      </c>
      <c r="H563" s="139">
        <f>IFERROR(COUNTIFS('2.Base de Clientes'!$C$5:$C$1004,Apoio!B563,'2.Base de Clientes'!$D$5:$D$1004,Apoio!C563,'2.Base de Clientes'!$E$5:$E$1004,Apoio!D563),0)</f>
        <v>0</v>
      </c>
      <c r="I563" s="156">
        <f t="shared" si="19"/>
        <v>0</v>
      </c>
      <c r="J563" s="157">
        <f>IFERROR(AVERAGEIFS('2.Base de Clientes'!$F$5:$F$1004,'2.Base de Clientes'!$C$5:$C$1004,Apoio!B563,'2.Base de Clientes'!$D$5:$D$1004,Apoio!C563,'2.Base de Clientes'!$E$5:$E$1004,Apoio!D563)+(ROW()/1000000),0)</f>
        <v>0</v>
      </c>
      <c r="K563" s="21"/>
      <c r="L563" s="21"/>
      <c r="M563" s="21"/>
    </row>
    <row r="564" ht="12.75" customHeight="1">
      <c r="B564" s="136" t="str">
        <f>'1.Clusters'!$B$11</f>
        <v/>
      </c>
      <c r="C564" s="136" t="str">
        <f>'1.Clusters'!$E$7</f>
        <v/>
      </c>
      <c r="D564" s="136" t="str">
        <f>'1.Clusters'!$H$6</f>
        <v/>
      </c>
      <c r="E564" s="136" t="str">
        <f t="shared" si="17"/>
        <v>, , </v>
      </c>
      <c r="F564" s="136" t="str">
        <f t="shared" si="18"/>
        <v/>
      </c>
      <c r="G564" s="139">
        <f>IFERROR(AVERAGEIFS('2.Base de Clientes'!$Q$5:$Q$1004,'2.Base de Clientes'!$C$5:$C$1004,Apoio!B564,'2.Base de Clientes'!$D$5:$D$1004,Apoio!C564,'2.Base de Clientes'!$E$5:$E$1004,Apoio!D564)+(ROW()/1000000),0)</f>
        <v>0</v>
      </c>
      <c r="H564" s="139">
        <f>IFERROR(COUNTIFS('2.Base de Clientes'!$C$5:$C$1004,Apoio!B564,'2.Base de Clientes'!$D$5:$D$1004,Apoio!C564,'2.Base de Clientes'!$E$5:$E$1004,Apoio!D564),0)</f>
        <v>0</v>
      </c>
      <c r="I564" s="156">
        <f t="shared" si="19"/>
        <v>0</v>
      </c>
      <c r="J564" s="157">
        <f>IFERROR(AVERAGEIFS('2.Base de Clientes'!$F$5:$F$1004,'2.Base de Clientes'!$C$5:$C$1004,Apoio!B564,'2.Base de Clientes'!$D$5:$D$1004,Apoio!C564,'2.Base de Clientes'!$E$5:$E$1004,Apoio!D564)+(ROW()/1000000),0)</f>
        <v>0</v>
      </c>
      <c r="K564" s="21"/>
      <c r="L564" s="21"/>
      <c r="M564" s="21"/>
    </row>
    <row r="565" ht="12.75" customHeight="1">
      <c r="B565" s="136" t="str">
        <f>'1.Clusters'!$B$11</f>
        <v/>
      </c>
      <c r="C565" s="136" t="str">
        <f>'1.Clusters'!$E$7</f>
        <v/>
      </c>
      <c r="D565" s="136" t="str">
        <f>'1.Clusters'!$H$7</f>
        <v/>
      </c>
      <c r="E565" s="136" t="str">
        <f t="shared" si="17"/>
        <v>, , </v>
      </c>
      <c r="F565" s="136" t="str">
        <f t="shared" si="18"/>
        <v/>
      </c>
      <c r="G565" s="139">
        <f>IFERROR(AVERAGEIFS('2.Base de Clientes'!$Q$5:$Q$1004,'2.Base de Clientes'!$C$5:$C$1004,Apoio!B565,'2.Base de Clientes'!$D$5:$D$1004,Apoio!C565,'2.Base de Clientes'!$E$5:$E$1004,Apoio!D565)+(ROW()/1000000),0)</f>
        <v>0</v>
      </c>
      <c r="H565" s="139">
        <f>IFERROR(COUNTIFS('2.Base de Clientes'!$C$5:$C$1004,Apoio!B565,'2.Base de Clientes'!$D$5:$D$1004,Apoio!C565,'2.Base de Clientes'!$E$5:$E$1004,Apoio!D565),0)</f>
        <v>0</v>
      </c>
      <c r="I565" s="156">
        <f t="shared" si="19"/>
        <v>0</v>
      </c>
      <c r="J565" s="157">
        <f>IFERROR(AVERAGEIFS('2.Base de Clientes'!$F$5:$F$1004,'2.Base de Clientes'!$C$5:$C$1004,Apoio!B565,'2.Base de Clientes'!$D$5:$D$1004,Apoio!C565,'2.Base de Clientes'!$E$5:$E$1004,Apoio!D565)+(ROW()/1000000),0)</f>
        <v>0</v>
      </c>
      <c r="K565" s="21"/>
      <c r="L565" s="21"/>
      <c r="M565" s="21"/>
    </row>
    <row r="566" ht="12.75" customHeight="1">
      <c r="B566" s="136" t="str">
        <f>'1.Clusters'!$B$11</f>
        <v/>
      </c>
      <c r="C566" s="136" t="str">
        <f>'1.Clusters'!$E$7</f>
        <v/>
      </c>
      <c r="D566" s="136" t="str">
        <f>'1.Clusters'!$H$8</f>
        <v/>
      </c>
      <c r="E566" s="136" t="str">
        <f t="shared" si="17"/>
        <v>, , </v>
      </c>
      <c r="F566" s="136" t="str">
        <f t="shared" si="18"/>
        <v/>
      </c>
      <c r="G566" s="139">
        <f>IFERROR(AVERAGEIFS('2.Base de Clientes'!$Q$5:$Q$1004,'2.Base de Clientes'!$C$5:$C$1004,Apoio!B566,'2.Base de Clientes'!$D$5:$D$1004,Apoio!C566,'2.Base de Clientes'!$E$5:$E$1004,Apoio!D566)+(ROW()/1000000),0)</f>
        <v>0</v>
      </c>
      <c r="H566" s="139">
        <f>IFERROR(COUNTIFS('2.Base de Clientes'!$C$5:$C$1004,Apoio!B566,'2.Base de Clientes'!$D$5:$D$1004,Apoio!C566,'2.Base de Clientes'!$E$5:$E$1004,Apoio!D566),0)</f>
        <v>0</v>
      </c>
      <c r="I566" s="156">
        <f t="shared" si="19"/>
        <v>0</v>
      </c>
      <c r="J566" s="157">
        <f>IFERROR(AVERAGEIFS('2.Base de Clientes'!$F$5:$F$1004,'2.Base de Clientes'!$C$5:$C$1004,Apoio!B566,'2.Base de Clientes'!$D$5:$D$1004,Apoio!C566,'2.Base de Clientes'!$E$5:$E$1004,Apoio!D566)+(ROW()/1000000),0)</f>
        <v>0</v>
      </c>
      <c r="K566" s="21"/>
      <c r="L566" s="21"/>
      <c r="M566" s="21"/>
    </row>
    <row r="567" ht="12.75" customHeight="1">
      <c r="B567" s="136" t="str">
        <f>'1.Clusters'!$B$11</f>
        <v/>
      </c>
      <c r="C567" s="136" t="str">
        <f>'1.Clusters'!$E$7</f>
        <v/>
      </c>
      <c r="D567" s="136" t="str">
        <f>'1.Clusters'!$H$9</f>
        <v/>
      </c>
      <c r="E567" s="136" t="str">
        <f t="shared" si="17"/>
        <v>, , </v>
      </c>
      <c r="F567" s="136" t="str">
        <f t="shared" si="18"/>
        <v/>
      </c>
      <c r="G567" s="139">
        <f>IFERROR(AVERAGEIFS('2.Base de Clientes'!$Q$5:$Q$1004,'2.Base de Clientes'!$C$5:$C$1004,Apoio!B567,'2.Base de Clientes'!$D$5:$D$1004,Apoio!C567,'2.Base de Clientes'!$E$5:$E$1004,Apoio!D567)+(ROW()/1000000),0)</f>
        <v>0</v>
      </c>
      <c r="H567" s="139">
        <f>IFERROR(COUNTIFS('2.Base de Clientes'!$C$5:$C$1004,Apoio!B567,'2.Base de Clientes'!$D$5:$D$1004,Apoio!C567,'2.Base de Clientes'!$E$5:$E$1004,Apoio!D567),0)</f>
        <v>0</v>
      </c>
      <c r="I567" s="156">
        <f t="shared" si="19"/>
        <v>0</v>
      </c>
      <c r="J567" s="157">
        <f>IFERROR(AVERAGEIFS('2.Base de Clientes'!$F$5:$F$1004,'2.Base de Clientes'!$C$5:$C$1004,Apoio!B567,'2.Base de Clientes'!$D$5:$D$1004,Apoio!C567,'2.Base de Clientes'!$E$5:$E$1004,Apoio!D567)+(ROW()/1000000),0)</f>
        <v>0</v>
      </c>
      <c r="K567" s="21"/>
      <c r="L567" s="21"/>
      <c r="M567" s="21"/>
    </row>
    <row r="568" ht="12.75" customHeight="1">
      <c r="B568" s="136" t="str">
        <f>'1.Clusters'!$B$11</f>
        <v/>
      </c>
      <c r="C568" s="136" t="str">
        <f>'1.Clusters'!$E$7</f>
        <v/>
      </c>
      <c r="D568" s="136" t="str">
        <f>'1.Clusters'!$H$10</f>
        <v/>
      </c>
      <c r="E568" s="136" t="str">
        <f t="shared" si="17"/>
        <v>, , </v>
      </c>
      <c r="F568" s="136" t="str">
        <f t="shared" si="18"/>
        <v/>
      </c>
      <c r="G568" s="139">
        <f>IFERROR(AVERAGEIFS('2.Base de Clientes'!$Q$5:$Q$1004,'2.Base de Clientes'!$C$5:$C$1004,Apoio!B568,'2.Base de Clientes'!$D$5:$D$1004,Apoio!C568,'2.Base de Clientes'!$E$5:$E$1004,Apoio!D568)+(ROW()/1000000),0)</f>
        <v>0</v>
      </c>
      <c r="H568" s="139">
        <f>IFERROR(COUNTIFS('2.Base de Clientes'!$C$5:$C$1004,Apoio!B568,'2.Base de Clientes'!$D$5:$D$1004,Apoio!C568,'2.Base de Clientes'!$E$5:$E$1004,Apoio!D568),0)</f>
        <v>0</v>
      </c>
      <c r="I568" s="156">
        <f t="shared" si="19"/>
        <v>0</v>
      </c>
      <c r="J568" s="157">
        <f>IFERROR(AVERAGEIFS('2.Base de Clientes'!$F$5:$F$1004,'2.Base de Clientes'!$C$5:$C$1004,Apoio!B568,'2.Base de Clientes'!$D$5:$D$1004,Apoio!C568,'2.Base de Clientes'!$E$5:$E$1004,Apoio!D568)+(ROW()/1000000),0)</f>
        <v>0</v>
      </c>
      <c r="K568" s="21"/>
      <c r="L568" s="21"/>
      <c r="M568" s="21"/>
    </row>
    <row r="569" ht="12.75" customHeight="1">
      <c r="B569" s="136" t="str">
        <f>'1.Clusters'!$B$11</f>
        <v/>
      </c>
      <c r="C569" s="136" t="str">
        <f>'1.Clusters'!$E$7</f>
        <v/>
      </c>
      <c r="D569" s="136" t="str">
        <f>'1.Clusters'!$H$11</f>
        <v/>
      </c>
      <c r="E569" s="136" t="str">
        <f t="shared" si="17"/>
        <v>, , </v>
      </c>
      <c r="F569" s="136" t="str">
        <f t="shared" si="18"/>
        <v/>
      </c>
      <c r="G569" s="139">
        <f>IFERROR(AVERAGEIFS('2.Base de Clientes'!$Q$5:$Q$1004,'2.Base de Clientes'!$C$5:$C$1004,Apoio!B569,'2.Base de Clientes'!$D$5:$D$1004,Apoio!C569,'2.Base de Clientes'!$E$5:$E$1004,Apoio!D569)+(ROW()/1000000),0)</f>
        <v>0</v>
      </c>
      <c r="H569" s="139">
        <f>IFERROR(COUNTIFS('2.Base de Clientes'!$C$5:$C$1004,Apoio!B569,'2.Base de Clientes'!$D$5:$D$1004,Apoio!C569,'2.Base de Clientes'!$E$5:$E$1004,Apoio!D569),0)</f>
        <v>0</v>
      </c>
      <c r="I569" s="156">
        <f t="shared" si="19"/>
        <v>0</v>
      </c>
      <c r="J569" s="157">
        <f>IFERROR(AVERAGEIFS('2.Base de Clientes'!$F$5:$F$1004,'2.Base de Clientes'!$C$5:$C$1004,Apoio!B569,'2.Base de Clientes'!$D$5:$D$1004,Apoio!C569,'2.Base de Clientes'!$E$5:$E$1004,Apoio!D569)+(ROW()/1000000),0)</f>
        <v>0</v>
      </c>
      <c r="K569" s="21"/>
      <c r="L569" s="21"/>
      <c r="M569" s="21"/>
    </row>
    <row r="570" ht="12.75" customHeight="1">
      <c r="B570" s="136" t="str">
        <f>'1.Clusters'!$B$11</f>
        <v/>
      </c>
      <c r="C570" s="136" t="str">
        <f>'1.Clusters'!$E$7</f>
        <v/>
      </c>
      <c r="D570" s="136" t="str">
        <f>'1.Clusters'!$H$12</f>
        <v/>
      </c>
      <c r="E570" s="136" t="str">
        <f t="shared" si="17"/>
        <v>, , </v>
      </c>
      <c r="F570" s="136" t="str">
        <f t="shared" si="18"/>
        <v/>
      </c>
      <c r="G570" s="139">
        <f>IFERROR(AVERAGEIFS('2.Base de Clientes'!$Q$5:$Q$1004,'2.Base de Clientes'!$C$5:$C$1004,Apoio!B570,'2.Base de Clientes'!$D$5:$D$1004,Apoio!C570,'2.Base de Clientes'!$E$5:$E$1004,Apoio!D570)+(ROW()/1000000),0)</f>
        <v>0</v>
      </c>
      <c r="H570" s="139">
        <f>IFERROR(COUNTIFS('2.Base de Clientes'!$C$5:$C$1004,Apoio!B570,'2.Base de Clientes'!$D$5:$D$1004,Apoio!C570,'2.Base de Clientes'!$E$5:$E$1004,Apoio!D570),0)</f>
        <v>0</v>
      </c>
      <c r="I570" s="156">
        <f t="shared" si="19"/>
        <v>0</v>
      </c>
      <c r="J570" s="157">
        <f>IFERROR(AVERAGEIFS('2.Base de Clientes'!$F$5:$F$1004,'2.Base de Clientes'!$C$5:$C$1004,Apoio!B570,'2.Base de Clientes'!$D$5:$D$1004,Apoio!C570,'2.Base de Clientes'!$E$5:$E$1004,Apoio!D570)+(ROW()/1000000),0)</f>
        <v>0</v>
      </c>
      <c r="K570" s="21"/>
      <c r="L570" s="21"/>
      <c r="M570" s="21"/>
    </row>
    <row r="571" ht="12.75" customHeight="1">
      <c r="B571" s="136" t="str">
        <f>'1.Clusters'!$B$11</f>
        <v/>
      </c>
      <c r="C571" s="136" t="str">
        <f>'1.Clusters'!$E$7</f>
        <v/>
      </c>
      <c r="D571" s="136" t="str">
        <f>'1.Clusters'!$H$13</f>
        <v/>
      </c>
      <c r="E571" s="136" t="str">
        <f t="shared" si="17"/>
        <v>, , </v>
      </c>
      <c r="F571" s="136" t="str">
        <f t="shared" si="18"/>
        <v/>
      </c>
      <c r="G571" s="139">
        <f>IFERROR(AVERAGEIFS('2.Base de Clientes'!$Q$5:$Q$1004,'2.Base de Clientes'!$C$5:$C$1004,Apoio!B571,'2.Base de Clientes'!$D$5:$D$1004,Apoio!C571,'2.Base de Clientes'!$E$5:$E$1004,Apoio!D571)+(ROW()/1000000),0)</f>
        <v>0</v>
      </c>
      <c r="H571" s="139">
        <f>IFERROR(COUNTIFS('2.Base de Clientes'!$C$5:$C$1004,Apoio!B571,'2.Base de Clientes'!$D$5:$D$1004,Apoio!C571,'2.Base de Clientes'!$E$5:$E$1004,Apoio!D571),0)</f>
        <v>0</v>
      </c>
      <c r="I571" s="156">
        <f t="shared" si="19"/>
        <v>0</v>
      </c>
      <c r="J571" s="157">
        <f>IFERROR(AVERAGEIFS('2.Base de Clientes'!$F$5:$F$1004,'2.Base de Clientes'!$C$5:$C$1004,Apoio!B571,'2.Base de Clientes'!$D$5:$D$1004,Apoio!C571,'2.Base de Clientes'!$E$5:$E$1004,Apoio!D571)+(ROW()/1000000),0)</f>
        <v>0</v>
      </c>
      <c r="K571" s="21"/>
      <c r="L571" s="21"/>
      <c r="M571" s="21"/>
    </row>
    <row r="572" ht="12.75" customHeight="1">
      <c r="B572" s="136" t="str">
        <f>'1.Clusters'!$B$11</f>
        <v/>
      </c>
      <c r="C572" s="136" t="str">
        <f>'1.Clusters'!$E$7</f>
        <v/>
      </c>
      <c r="D572" s="136" t="str">
        <f>'1.Clusters'!$H$14</f>
        <v/>
      </c>
      <c r="E572" s="136" t="str">
        <f t="shared" si="17"/>
        <v>, , </v>
      </c>
      <c r="F572" s="136" t="str">
        <f t="shared" si="18"/>
        <v/>
      </c>
      <c r="G572" s="139">
        <f>IFERROR(AVERAGEIFS('2.Base de Clientes'!$Q$5:$Q$1004,'2.Base de Clientes'!$C$5:$C$1004,Apoio!B572,'2.Base de Clientes'!$D$5:$D$1004,Apoio!C572,'2.Base de Clientes'!$E$5:$E$1004,Apoio!D572)+(ROW()/1000000),0)</f>
        <v>0</v>
      </c>
      <c r="H572" s="139">
        <f>IFERROR(COUNTIFS('2.Base de Clientes'!$C$5:$C$1004,Apoio!B572,'2.Base de Clientes'!$D$5:$D$1004,Apoio!C572,'2.Base de Clientes'!$E$5:$E$1004,Apoio!D572),0)</f>
        <v>0</v>
      </c>
      <c r="I572" s="156">
        <f t="shared" si="19"/>
        <v>0</v>
      </c>
      <c r="J572" s="157">
        <f>IFERROR(AVERAGEIFS('2.Base de Clientes'!$F$5:$F$1004,'2.Base de Clientes'!$C$5:$C$1004,Apoio!B572,'2.Base de Clientes'!$D$5:$D$1004,Apoio!C572,'2.Base de Clientes'!$E$5:$E$1004,Apoio!D572)+(ROW()/1000000),0)</f>
        <v>0</v>
      </c>
      <c r="K572" s="21"/>
      <c r="L572" s="21"/>
      <c r="M572" s="21"/>
    </row>
    <row r="573" ht="12.75" customHeight="1">
      <c r="B573" s="136" t="str">
        <f>'1.Clusters'!$B$11</f>
        <v/>
      </c>
      <c r="C573" s="136" t="str">
        <f>'1.Clusters'!$E$7</f>
        <v/>
      </c>
      <c r="D573" s="136" t="str">
        <f>'1.Clusters'!$H$15</f>
        <v/>
      </c>
      <c r="E573" s="136" t="str">
        <f t="shared" si="17"/>
        <v>, , </v>
      </c>
      <c r="F573" s="136" t="str">
        <f t="shared" si="18"/>
        <v/>
      </c>
      <c r="G573" s="139">
        <f>IFERROR(AVERAGEIFS('2.Base de Clientes'!$Q$5:$Q$1004,'2.Base de Clientes'!$C$5:$C$1004,Apoio!B573,'2.Base de Clientes'!$D$5:$D$1004,Apoio!C573,'2.Base de Clientes'!$E$5:$E$1004,Apoio!D573)+(ROW()/1000000),0)</f>
        <v>0</v>
      </c>
      <c r="H573" s="139">
        <f>IFERROR(COUNTIFS('2.Base de Clientes'!$C$5:$C$1004,Apoio!B573,'2.Base de Clientes'!$D$5:$D$1004,Apoio!C573,'2.Base de Clientes'!$E$5:$E$1004,Apoio!D573),0)</f>
        <v>0</v>
      </c>
      <c r="I573" s="156">
        <f t="shared" si="19"/>
        <v>0</v>
      </c>
      <c r="J573" s="157">
        <f>IFERROR(AVERAGEIFS('2.Base de Clientes'!$F$5:$F$1004,'2.Base de Clientes'!$C$5:$C$1004,Apoio!B573,'2.Base de Clientes'!$D$5:$D$1004,Apoio!C573,'2.Base de Clientes'!$E$5:$E$1004,Apoio!D573)+(ROW()/1000000),0)</f>
        <v>0</v>
      </c>
      <c r="K573" s="21"/>
      <c r="L573" s="21"/>
      <c r="M573" s="21"/>
    </row>
    <row r="574" ht="12.75" customHeight="1">
      <c r="B574" s="136" t="str">
        <f>'1.Clusters'!$B$11</f>
        <v/>
      </c>
      <c r="C574" s="136" t="str">
        <f>'1.Clusters'!$E$8</f>
        <v/>
      </c>
      <c r="D574" s="136" t="str">
        <f>'1.Clusters'!$H$6</f>
        <v/>
      </c>
      <c r="E574" s="136" t="str">
        <f t="shared" si="17"/>
        <v>, , </v>
      </c>
      <c r="F574" s="136" t="str">
        <f t="shared" si="18"/>
        <v/>
      </c>
      <c r="G574" s="139">
        <f>IFERROR(AVERAGEIFS('2.Base de Clientes'!$Q$5:$Q$1004,'2.Base de Clientes'!$C$5:$C$1004,Apoio!B574,'2.Base de Clientes'!$D$5:$D$1004,Apoio!C574,'2.Base de Clientes'!$E$5:$E$1004,Apoio!D574)+(ROW()/1000000),0)</f>
        <v>0</v>
      </c>
      <c r="H574" s="139">
        <f>IFERROR(COUNTIFS('2.Base de Clientes'!$C$5:$C$1004,Apoio!B574,'2.Base de Clientes'!$D$5:$D$1004,Apoio!C574,'2.Base de Clientes'!$E$5:$E$1004,Apoio!D574),0)</f>
        <v>0</v>
      </c>
      <c r="I574" s="156">
        <f t="shared" si="19"/>
        <v>0</v>
      </c>
      <c r="J574" s="157">
        <f>IFERROR(AVERAGEIFS('2.Base de Clientes'!$F$5:$F$1004,'2.Base de Clientes'!$C$5:$C$1004,Apoio!B574,'2.Base de Clientes'!$D$5:$D$1004,Apoio!C574,'2.Base de Clientes'!$E$5:$E$1004,Apoio!D574)+(ROW()/1000000),0)</f>
        <v>0</v>
      </c>
      <c r="K574" s="21"/>
      <c r="L574" s="21"/>
      <c r="M574" s="21"/>
    </row>
    <row r="575" ht="12.75" customHeight="1">
      <c r="B575" s="136" t="str">
        <f>'1.Clusters'!$B$11</f>
        <v/>
      </c>
      <c r="C575" s="136" t="str">
        <f>'1.Clusters'!$E$8</f>
        <v/>
      </c>
      <c r="D575" s="136" t="str">
        <f>'1.Clusters'!$H$7</f>
        <v/>
      </c>
      <c r="E575" s="136" t="str">
        <f t="shared" si="17"/>
        <v>, , </v>
      </c>
      <c r="F575" s="136" t="str">
        <f t="shared" si="18"/>
        <v/>
      </c>
      <c r="G575" s="139">
        <f>IFERROR(AVERAGEIFS('2.Base de Clientes'!$Q$5:$Q$1004,'2.Base de Clientes'!$C$5:$C$1004,Apoio!B575,'2.Base de Clientes'!$D$5:$D$1004,Apoio!C575,'2.Base de Clientes'!$E$5:$E$1004,Apoio!D575)+(ROW()/1000000),0)</f>
        <v>0</v>
      </c>
      <c r="H575" s="139">
        <f>IFERROR(COUNTIFS('2.Base de Clientes'!$C$5:$C$1004,Apoio!B575,'2.Base de Clientes'!$D$5:$D$1004,Apoio!C575,'2.Base de Clientes'!$E$5:$E$1004,Apoio!D575),0)</f>
        <v>0</v>
      </c>
      <c r="I575" s="156">
        <f t="shared" si="19"/>
        <v>0</v>
      </c>
      <c r="J575" s="157">
        <f>IFERROR(AVERAGEIFS('2.Base de Clientes'!$F$5:$F$1004,'2.Base de Clientes'!$C$5:$C$1004,Apoio!B575,'2.Base de Clientes'!$D$5:$D$1004,Apoio!C575,'2.Base de Clientes'!$E$5:$E$1004,Apoio!D575)+(ROW()/1000000),0)</f>
        <v>0</v>
      </c>
      <c r="K575" s="21"/>
      <c r="L575" s="21"/>
      <c r="M575" s="21"/>
    </row>
    <row r="576" ht="12.75" customHeight="1">
      <c r="B576" s="136" t="str">
        <f>'1.Clusters'!$B$11</f>
        <v/>
      </c>
      <c r="C576" s="136" t="str">
        <f>'1.Clusters'!$E$8</f>
        <v/>
      </c>
      <c r="D576" s="136" t="str">
        <f>'1.Clusters'!$H$8</f>
        <v/>
      </c>
      <c r="E576" s="136" t="str">
        <f t="shared" si="17"/>
        <v>, , </v>
      </c>
      <c r="F576" s="136" t="str">
        <f t="shared" si="18"/>
        <v/>
      </c>
      <c r="G576" s="139">
        <f>IFERROR(AVERAGEIFS('2.Base de Clientes'!$Q$5:$Q$1004,'2.Base de Clientes'!$C$5:$C$1004,Apoio!B576,'2.Base de Clientes'!$D$5:$D$1004,Apoio!C576,'2.Base de Clientes'!$E$5:$E$1004,Apoio!D576)+(ROW()/1000000),0)</f>
        <v>0</v>
      </c>
      <c r="H576" s="139">
        <f>IFERROR(COUNTIFS('2.Base de Clientes'!$C$5:$C$1004,Apoio!B576,'2.Base de Clientes'!$D$5:$D$1004,Apoio!C576,'2.Base de Clientes'!$E$5:$E$1004,Apoio!D576),0)</f>
        <v>0</v>
      </c>
      <c r="I576" s="156">
        <f t="shared" si="19"/>
        <v>0</v>
      </c>
      <c r="J576" s="157">
        <f>IFERROR(AVERAGEIFS('2.Base de Clientes'!$F$5:$F$1004,'2.Base de Clientes'!$C$5:$C$1004,Apoio!B576,'2.Base de Clientes'!$D$5:$D$1004,Apoio!C576,'2.Base de Clientes'!$E$5:$E$1004,Apoio!D576)+(ROW()/1000000),0)</f>
        <v>0</v>
      </c>
      <c r="K576" s="21"/>
      <c r="L576" s="21"/>
      <c r="M576" s="21"/>
    </row>
    <row r="577" ht="12.75" customHeight="1">
      <c r="B577" s="136" t="str">
        <f>'1.Clusters'!$B$11</f>
        <v/>
      </c>
      <c r="C577" s="136" t="str">
        <f>'1.Clusters'!$E$8</f>
        <v/>
      </c>
      <c r="D577" s="136" t="str">
        <f>'1.Clusters'!$H$9</f>
        <v/>
      </c>
      <c r="E577" s="136" t="str">
        <f t="shared" si="17"/>
        <v>, , </v>
      </c>
      <c r="F577" s="136" t="str">
        <f t="shared" si="18"/>
        <v/>
      </c>
      <c r="G577" s="139">
        <f>IFERROR(AVERAGEIFS('2.Base de Clientes'!$Q$5:$Q$1004,'2.Base de Clientes'!$C$5:$C$1004,Apoio!B577,'2.Base de Clientes'!$D$5:$D$1004,Apoio!C577,'2.Base de Clientes'!$E$5:$E$1004,Apoio!D577)+(ROW()/1000000),0)</f>
        <v>0</v>
      </c>
      <c r="H577" s="139">
        <f>IFERROR(COUNTIFS('2.Base de Clientes'!$C$5:$C$1004,Apoio!B577,'2.Base de Clientes'!$D$5:$D$1004,Apoio!C577,'2.Base de Clientes'!$E$5:$E$1004,Apoio!D577),0)</f>
        <v>0</v>
      </c>
      <c r="I577" s="156">
        <f t="shared" si="19"/>
        <v>0</v>
      </c>
      <c r="J577" s="157">
        <f>IFERROR(AVERAGEIFS('2.Base de Clientes'!$F$5:$F$1004,'2.Base de Clientes'!$C$5:$C$1004,Apoio!B577,'2.Base de Clientes'!$D$5:$D$1004,Apoio!C577,'2.Base de Clientes'!$E$5:$E$1004,Apoio!D577)+(ROW()/1000000),0)</f>
        <v>0</v>
      </c>
      <c r="K577" s="21"/>
      <c r="L577" s="21"/>
      <c r="M577" s="21"/>
    </row>
    <row r="578" ht="12.75" customHeight="1">
      <c r="B578" s="136" t="str">
        <f>'1.Clusters'!$B$11</f>
        <v/>
      </c>
      <c r="C578" s="136" t="str">
        <f>'1.Clusters'!$E$8</f>
        <v/>
      </c>
      <c r="D578" s="136" t="str">
        <f>'1.Clusters'!$H$10</f>
        <v/>
      </c>
      <c r="E578" s="136" t="str">
        <f t="shared" si="17"/>
        <v>, , </v>
      </c>
      <c r="F578" s="136" t="str">
        <f t="shared" si="18"/>
        <v/>
      </c>
      <c r="G578" s="139">
        <f>IFERROR(AVERAGEIFS('2.Base de Clientes'!$Q$5:$Q$1004,'2.Base de Clientes'!$C$5:$C$1004,Apoio!B578,'2.Base de Clientes'!$D$5:$D$1004,Apoio!C578,'2.Base de Clientes'!$E$5:$E$1004,Apoio!D578)+(ROW()/1000000),0)</f>
        <v>0</v>
      </c>
      <c r="H578" s="139">
        <f>IFERROR(COUNTIFS('2.Base de Clientes'!$C$5:$C$1004,Apoio!B578,'2.Base de Clientes'!$D$5:$D$1004,Apoio!C578,'2.Base de Clientes'!$E$5:$E$1004,Apoio!D578),0)</f>
        <v>0</v>
      </c>
      <c r="I578" s="156">
        <f t="shared" si="19"/>
        <v>0</v>
      </c>
      <c r="J578" s="157">
        <f>IFERROR(AVERAGEIFS('2.Base de Clientes'!$F$5:$F$1004,'2.Base de Clientes'!$C$5:$C$1004,Apoio!B578,'2.Base de Clientes'!$D$5:$D$1004,Apoio!C578,'2.Base de Clientes'!$E$5:$E$1004,Apoio!D578)+(ROW()/1000000),0)</f>
        <v>0</v>
      </c>
      <c r="K578" s="21"/>
      <c r="L578" s="21"/>
      <c r="M578" s="21"/>
    </row>
    <row r="579" ht="12.75" customHeight="1">
      <c r="B579" s="136" t="str">
        <f>'1.Clusters'!$B$11</f>
        <v/>
      </c>
      <c r="C579" s="136" t="str">
        <f>'1.Clusters'!$E$8</f>
        <v/>
      </c>
      <c r="D579" s="136" t="str">
        <f>'1.Clusters'!$H$11</f>
        <v/>
      </c>
      <c r="E579" s="136" t="str">
        <f t="shared" si="17"/>
        <v>, , </v>
      </c>
      <c r="F579" s="136" t="str">
        <f t="shared" si="18"/>
        <v/>
      </c>
      <c r="G579" s="139">
        <f>IFERROR(AVERAGEIFS('2.Base de Clientes'!$Q$5:$Q$1004,'2.Base de Clientes'!$C$5:$C$1004,Apoio!B579,'2.Base de Clientes'!$D$5:$D$1004,Apoio!C579,'2.Base de Clientes'!$E$5:$E$1004,Apoio!D579)+(ROW()/1000000),0)</f>
        <v>0</v>
      </c>
      <c r="H579" s="139">
        <f>IFERROR(COUNTIFS('2.Base de Clientes'!$C$5:$C$1004,Apoio!B579,'2.Base de Clientes'!$D$5:$D$1004,Apoio!C579,'2.Base de Clientes'!$E$5:$E$1004,Apoio!D579),0)</f>
        <v>0</v>
      </c>
      <c r="I579" s="156">
        <f t="shared" si="19"/>
        <v>0</v>
      </c>
      <c r="J579" s="157">
        <f>IFERROR(AVERAGEIFS('2.Base de Clientes'!$F$5:$F$1004,'2.Base de Clientes'!$C$5:$C$1004,Apoio!B579,'2.Base de Clientes'!$D$5:$D$1004,Apoio!C579,'2.Base de Clientes'!$E$5:$E$1004,Apoio!D579)+(ROW()/1000000),0)</f>
        <v>0</v>
      </c>
      <c r="K579" s="21"/>
      <c r="L579" s="21"/>
      <c r="M579" s="21"/>
    </row>
    <row r="580" ht="12.75" customHeight="1">
      <c r="B580" s="136" t="str">
        <f>'1.Clusters'!$B$11</f>
        <v/>
      </c>
      <c r="C580" s="136" t="str">
        <f>'1.Clusters'!$E$8</f>
        <v/>
      </c>
      <c r="D580" s="136" t="str">
        <f>'1.Clusters'!$H$12</f>
        <v/>
      </c>
      <c r="E580" s="136" t="str">
        <f t="shared" si="17"/>
        <v>, , </v>
      </c>
      <c r="F580" s="136" t="str">
        <f t="shared" si="18"/>
        <v/>
      </c>
      <c r="G580" s="139">
        <f>IFERROR(AVERAGEIFS('2.Base de Clientes'!$Q$5:$Q$1004,'2.Base de Clientes'!$C$5:$C$1004,Apoio!B580,'2.Base de Clientes'!$D$5:$D$1004,Apoio!C580,'2.Base de Clientes'!$E$5:$E$1004,Apoio!D580)+(ROW()/1000000),0)</f>
        <v>0</v>
      </c>
      <c r="H580" s="139">
        <f>IFERROR(COUNTIFS('2.Base de Clientes'!$C$5:$C$1004,Apoio!B580,'2.Base de Clientes'!$D$5:$D$1004,Apoio!C580,'2.Base de Clientes'!$E$5:$E$1004,Apoio!D580),0)</f>
        <v>0</v>
      </c>
      <c r="I580" s="156">
        <f t="shared" si="19"/>
        <v>0</v>
      </c>
      <c r="J580" s="157">
        <f>IFERROR(AVERAGEIFS('2.Base de Clientes'!$F$5:$F$1004,'2.Base de Clientes'!$C$5:$C$1004,Apoio!B580,'2.Base de Clientes'!$D$5:$D$1004,Apoio!C580,'2.Base de Clientes'!$E$5:$E$1004,Apoio!D580)+(ROW()/1000000),0)</f>
        <v>0</v>
      </c>
      <c r="K580" s="21"/>
      <c r="L580" s="21"/>
      <c r="M580" s="21"/>
    </row>
    <row r="581" ht="12.75" customHeight="1">
      <c r="B581" s="136" t="str">
        <f>'1.Clusters'!$B$11</f>
        <v/>
      </c>
      <c r="C581" s="136" t="str">
        <f>'1.Clusters'!$E$8</f>
        <v/>
      </c>
      <c r="D581" s="136" t="str">
        <f>'1.Clusters'!$H$13</f>
        <v/>
      </c>
      <c r="E581" s="136" t="str">
        <f t="shared" si="17"/>
        <v>, , </v>
      </c>
      <c r="F581" s="136" t="str">
        <f t="shared" si="18"/>
        <v/>
      </c>
      <c r="G581" s="139">
        <f>IFERROR(AVERAGEIFS('2.Base de Clientes'!$Q$5:$Q$1004,'2.Base de Clientes'!$C$5:$C$1004,Apoio!B581,'2.Base de Clientes'!$D$5:$D$1004,Apoio!C581,'2.Base de Clientes'!$E$5:$E$1004,Apoio!D581)+(ROW()/1000000),0)</f>
        <v>0</v>
      </c>
      <c r="H581" s="139">
        <f>IFERROR(COUNTIFS('2.Base de Clientes'!$C$5:$C$1004,Apoio!B581,'2.Base de Clientes'!$D$5:$D$1004,Apoio!C581,'2.Base de Clientes'!$E$5:$E$1004,Apoio!D581),0)</f>
        <v>0</v>
      </c>
      <c r="I581" s="156">
        <f t="shared" si="19"/>
        <v>0</v>
      </c>
      <c r="J581" s="157">
        <f>IFERROR(AVERAGEIFS('2.Base de Clientes'!$F$5:$F$1004,'2.Base de Clientes'!$C$5:$C$1004,Apoio!B581,'2.Base de Clientes'!$D$5:$D$1004,Apoio!C581,'2.Base de Clientes'!$E$5:$E$1004,Apoio!D581)+(ROW()/1000000),0)</f>
        <v>0</v>
      </c>
      <c r="K581" s="21"/>
      <c r="L581" s="21"/>
      <c r="M581" s="21"/>
    </row>
    <row r="582" ht="12.75" customHeight="1">
      <c r="B582" s="136" t="str">
        <f>'1.Clusters'!$B$11</f>
        <v/>
      </c>
      <c r="C582" s="136" t="str">
        <f>'1.Clusters'!$E$8</f>
        <v/>
      </c>
      <c r="D582" s="136" t="str">
        <f>'1.Clusters'!$H$14</f>
        <v/>
      </c>
      <c r="E582" s="136" t="str">
        <f t="shared" si="17"/>
        <v>, , </v>
      </c>
      <c r="F582" s="136" t="str">
        <f t="shared" si="18"/>
        <v/>
      </c>
      <c r="G582" s="139">
        <f>IFERROR(AVERAGEIFS('2.Base de Clientes'!$Q$5:$Q$1004,'2.Base de Clientes'!$C$5:$C$1004,Apoio!B582,'2.Base de Clientes'!$D$5:$D$1004,Apoio!C582,'2.Base de Clientes'!$E$5:$E$1004,Apoio!D582)+(ROW()/1000000),0)</f>
        <v>0</v>
      </c>
      <c r="H582" s="139">
        <f>IFERROR(COUNTIFS('2.Base de Clientes'!$C$5:$C$1004,Apoio!B582,'2.Base de Clientes'!$D$5:$D$1004,Apoio!C582,'2.Base de Clientes'!$E$5:$E$1004,Apoio!D582),0)</f>
        <v>0</v>
      </c>
      <c r="I582" s="156">
        <f t="shared" si="19"/>
        <v>0</v>
      </c>
      <c r="J582" s="157">
        <f>IFERROR(AVERAGEIFS('2.Base de Clientes'!$F$5:$F$1004,'2.Base de Clientes'!$C$5:$C$1004,Apoio!B582,'2.Base de Clientes'!$D$5:$D$1004,Apoio!C582,'2.Base de Clientes'!$E$5:$E$1004,Apoio!D582)+(ROW()/1000000),0)</f>
        <v>0</v>
      </c>
      <c r="K582" s="21"/>
      <c r="L582" s="21"/>
      <c r="M582" s="21"/>
    </row>
    <row r="583" ht="12.75" customHeight="1">
      <c r="B583" s="136" t="str">
        <f>'1.Clusters'!$B$11</f>
        <v/>
      </c>
      <c r="C583" s="136" t="str">
        <f>'1.Clusters'!$E$8</f>
        <v/>
      </c>
      <c r="D583" s="136" t="str">
        <f>'1.Clusters'!$H$15</f>
        <v/>
      </c>
      <c r="E583" s="136" t="str">
        <f t="shared" si="17"/>
        <v>, , </v>
      </c>
      <c r="F583" s="136" t="str">
        <f t="shared" si="18"/>
        <v/>
      </c>
      <c r="G583" s="139">
        <f>IFERROR(AVERAGEIFS('2.Base de Clientes'!$Q$5:$Q$1004,'2.Base de Clientes'!$C$5:$C$1004,Apoio!B583,'2.Base de Clientes'!$D$5:$D$1004,Apoio!C583,'2.Base de Clientes'!$E$5:$E$1004,Apoio!D583)+(ROW()/1000000),0)</f>
        <v>0</v>
      </c>
      <c r="H583" s="139">
        <f>IFERROR(COUNTIFS('2.Base de Clientes'!$C$5:$C$1004,Apoio!B583,'2.Base de Clientes'!$D$5:$D$1004,Apoio!C583,'2.Base de Clientes'!$E$5:$E$1004,Apoio!D583),0)</f>
        <v>0</v>
      </c>
      <c r="I583" s="156">
        <f t="shared" si="19"/>
        <v>0</v>
      </c>
      <c r="J583" s="157">
        <f>IFERROR(AVERAGEIFS('2.Base de Clientes'!$F$5:$F$1004,'2.Base de Clientes'!$C$5:$C$1004,Apoio!B583,'2.Base de Clientes'!$D$5:$D$1004,Apoio!C583,'2.Base de Clientes'!$E$5:$E$1004,Apoio!D583)+(ROW()/1000000),0)</f>
        <v>0</v>
      </c>
      <c r="K583" s="21"/>
      <c r="L583" s="21"/>
      <c r="M583" s="21"/>
    </row>
    <row r="584" ht="12.75" customHeight="1">
      <c r="B584" s="136" t="str">
        <f>'1.Clusters'!$B$11</f>
        <v/>
      </c>
      <c r="C584" s="136" t="str">
        <f>'1.Clusters'!$E$9</f>
        <v/>
      </c>
      <c r="D584" s="136" t="str">
        <f>'1.Clusters'!$H$6</f>
        <v/>
      </c>
      <c r="E584" s="136" t="str">
        <f t="shared" si="17"/>
        <v>, , </v>
      </c>
      <c r="F584" s="136" t="str">
        <f t="shared" si="18"/>
        <v/>
      </c>
      <c r="G584" s="139">
        <f>IFERROR(AVERAGEIFS('2.Base de Clientes'!$Q$5:$Q$1004,'2.Base de Clientes'!$C$5:$C$1004,Apoio!B584,'2.Base de Clientes'!$D$5:$D$1004,Apoio!C584,'2.Base de Clientes'!$E$5:$E$1004,Apoio!D584)+(ROW()/1000000),0)</f>
        <v>0</v>
      </c>
      <c r="H584" s="139">
        <f>IFERROR(COUNTIFS('2.Base de Clientes'!$C$5:$C$1004,Apoio!B584,'2.Base de Clientes'!$D$5:$D$1004,Apoio!C584,'2.Base de Clientes'!$E$5:$E$1004,Apoio!D584),0)</f>
        <v>0</v>
      </c>
      <c r="I584" s="156">
        <f t="shared" si="19"/>
        <v>0</v>
      </c>
      <c r="J584" s="157">
        <f>IFERROR(AVERAGEIFS('2.Base de Clientes'!$F$5:$F$1004,'2.Base de Clientes'!$C$5:$C$1004,Apoio!B584,'2.Base de Clientes'!$D$5:$D$1004,Apoio!C584,'2.Base de Clientes'!$E$5:$E$1004,Apoio!D584)+(ROW()/1000000),0)</f>
        <v>0</v>
      </c>
      <c r="K584" s="21"/>
      <c r="L584" s="21"/>
      <c r="M584" s="21"/>
    </row>
    <row r="585" ht="12.75" customHeight="1">
      <c r="B585" s="136" t="str">
        <f>'1.Clusters'!$B$11</f>
        <v/>
      </c>
      <c r="C585" s="136" t="str">
        <f>'1.Clusters'!$E$9</f>
        <v/>
      </c>
      <c r="D585" s="136" t="str">
        <f>'1.Clusters'!$H$7</f>
        <v/>
      </c>
      <c r="E585" s="136" t="str">
        <f t="shared" si="17"/>
        <v>, , </v>
      </c>
      <c r="F585" s="136" t="str">
        <f t="shared" si="18"/>
        <v/>
      </c>
      <c r="G585" s="139">
        <f>IFERROR(AVERAGEIFS('2.Base de Clientes'!$Q$5:$Q$1004,'2.Base de Clientes'!$C$5:$C$1004,Apoio!B585,'2.Base de Clientes'!$D$5:$D$1004,Apoio!C585,'2.Base de Clientes'!$E$5:$E$1004,Apoio!D585)+(ROW()/1000000),0)</f>
        <v>0</v>
      </c>
      <c r="H585" s="139">
        <f>IFERROR(COUNTIFS('2.Base de Clientes'!$C$5:$C$1004,Apoio!B585,'2.Base de Clientes'!$D$5:$D$1004,Apoio!C585,'2.Base de Clientes'!$E$5:$E$1004,Apoio!D585),0)</f>
        <v>0</v>
      </c>
      <c r="I585" s="156">
        <f t="shared" si="19"/>
        <v>0</v>
      </c>
      <c r="J585" s="157">
        <f>IFERROR(AVERAGEIFS('2.Base de Clientes'!$F$5:$F$1004,'2.Base de Clientes'!$C$5:$C$1004,Apoio!B585,'2.Base de Clientes'!$D$5:$D$1004,Apoio!C585,'2.Base de Clientes'!$E$5:$E$1004,Apoio!D585)+(ROW()/1000000),0)</f>
        <v>0</v>
      </c>
      <c r="K585" s="21"/>
      <c r="L585" s="21"/>
      <c r="M585" s="21"/>
    </row>
    <row r="586" ht="12.75" customHeight="1">
      <c r="B586" s="136" t="str">
        <f>'1.Clusters'!$B$11</f>
        <v/>
      </c>
      <c r="C586" s="136" t="str">
        <f>'1.Clusters'!$E$9</f>
        <v/>
      </c>
      <c r="D586" s="136" t="str">
        <f>'1.Clusters'!$H$8</f>
        <v/>
      </c>
      <c r="E586" s="136" t="str">
        <f t="shared" si="17"/>
        <v>, , </v>
      </c>
      <c r="F586" s="136" t="str">
        <f t="shared" si="18"/>
        <v/>
      </c>
      <c r="G586" s="139">
        <f>IFERROR(AVERAGEIFS('2.Base de Clientes'!$Q$5:$Q$1004,'2.Base de Clientes'!$C$5:$C$1004,Apoio!B586,'2.Base de Clientes'!$D$5:$D$1004,Apoio!C586,'2.Base de Clientes'!$E$5:$E$1004,Apoio!D586)+(ROW()/1000000),0)</f>
        <v>0</v>
      </c>
      <c r="H586" s="139">
        <f>IFERROR(COUNTIFS('2.Base de Clientes'!$C$5:$C$1004,Apoio!B586,'2.Base de Clientes'!$D$5:$D$1004,Apoio!C586,'2.Base de Clientes'!$E$5:$E$1004,Apoio!D586),0)</f>
        <v>0</v>
      </c>
      <c r="I586" s="156">
        <f t="shared" si="19"/>
        <v>0</v>
      </c>
      <c r="J586" s="157">
        <f>IFERROR(AVERAGEIFS('2.Base de Clientes'!$F$5:$F$1004,'2.Base de Clientes'!$C$5:$C$1004,Apoio!B586,'2.Base de Clientes'!$D$5:$D$1004,Apoio!C586,'2.Base de Clientes'!$E$5:$E$1004,Apoio!D586)+(ROW()/1000000),0)</f>
        <v>0</v>
      </c>
      <c r="K586" s="21"/>
      <c r="L586" s="21"/>
      <c r="M586" s="21"/>
    </row>
    <row r="587" ht="12.75" customHeight="1">
      <c r="B587" s="136" t="str">
        <f>'1.Clusters'!$B$11</f>
        <v/>
      </c>
      <c r="C587" s="136" t="str">
        <f>'1.Clusters'!$E$9</f>
        <v/>
      </c>
      <c r="D587" s="136" t="str">
        <f>'1.Clusters'!$H$9</f>
        <v/>
      </c>
      <c r="E587" s="136" t="str">
        <f t="shared" si="17"/>
        <v>, , </v>
      </c>
      <c r="F587" s="136" t="str">
        <f t="shared" si="18"/>
        <v/>
      </c>
      <c r="G587" s="139">
        <f>IFERROR(AVERAGEIFS('2.Base de Clientes'!$Q$5:$Q$1004,'2.Base de Clientes'!$C$5:$C$1004,Apoio!B587,'2.Base de Clientes'!$D$5:$D$1004,Apoio!C587,'2.Base de Clientes'!$E$5:$E$1004,Apoio!D587)+(ROW()/1000000),0)</f>
        <v>0</v>
      </c>
      <c r="H587" s="139">
        <f>IFERROR(COUNTIFS('2.Base de Clientes'!$C$5:$C$1004,Apoio!B587,'2.Base de Clientes'!$D$5:$D$1004,Apoio!C587,'2.Base de Clientes'!$E$5:$E$1004,Apoio!D587),0)</f>
        <v>0</v>
      </c>
      <c r="I587" s="156">
        <f t="shared" si="19"/>
        <v>0</v>
      </c>
      <c r="J587" s="157">
        <f>IFERROR(AVERAGEIFS('2.Base de Clientes'!$F$5:$F$1004,'2.Base de Clientes'!$C$5:$C$1004,Apoio!B587,'2.Base de Clientes'!$D$5:$D$1004,Apoio!C587,'2.Base de Clientes'!$E$5:$E$1004,Apoio!D587)+(ROW()/1000000),0)</f>
        <v>0</v>
      </c>
      <c r="K587" s="21"/>
      <c r="L587" s="21"/>
      <c r="M587" s="21"/>
    </row>
    <row r="588" ht="12.75" customHeight="1">
      <c r="B588" s="136" t="str">
        <f>'1.Clusters'!$B$11</f>
        <v/>
      </c>
      <c r="C588" s="136" t="str">
        <f>'1.Clusters'!$E$9</f>
        <v/>
      </c>
      <c r="D588" s="136" t="str">
        <f>'1.Clusters'!$H$10</f>
        <v/>
      </c>
      <c r="E588" s="136" t="str">
        <f t="shared" si="17"/>
        <v>, , </v>
      </c>
      <c r="F588" s="136" t="str">
        <f t="shared" si="18"/>
        <v/>
      </c>
      <c r="G588" s="139">
        <f>IFERROR(AVERAGEIFS('2.Base de Clientes'!$Q$5:$Q$1004,'2.Base de Clientes'!$C$5:$C$1004,Apoio!B588,'2.Base de Clientes'!$D$5:$D$1004,Apoio!C588,'2.Base de Clientes'!$E$5:$E$1004,Apoio!D588)+(ROW()/1000000),0)</f>
        <v>0</v>
      </c>
      <c r="H588" s="139">
        <f>IFERROR(COUNTIFS('2.Base de Clientes'!$C$5:$C$1004,Apoio!B588,'2.Base de Clientes'!$D$5:$D$1004,Apoio!C588,'2.Base de Clientes'!$E$5:$E$1004,Apoio!D588),0)</f>
        <v>0</v>
      </c>
      <c r="I588" s="156">
        <f t="shared" si="19"/>
        <v>0</v>
      </c>
      <c r="J588" s="157">
        <f>IFERROR(AVERAGEIFS('2.Base de Clientes'!$F$5:$F$1004,'2.Base de Clientes'!$C$5:$C$1004,Apoio!B588,'2.Base de Clientes'!$D$5:$D$1004,Apoio!C588,'2.Base de Clientes'!$E$5:$E$1004,Apoio!D588)+(ROW()/1000000),0)</f>
        <v>0</v>
      </c>
      <c r="K588" s="21"/>
      <c r="L588" s="21"/>
      <c r="M588" s="21"/>
    </row>
    <row r="589" ht="12.75" customHeight="1">
      <c r="B589" s="136" t="str">
        <f>'1.Clusters'!$B$11</f>
        <v/>
      </c>
      <c r="C589" s="136" t="str">
        <f>'1.Clusters'!$E$9</f>
        <v/>
      </c>
      <c r="D589" s="136" t="str">
        <f>'1.Clusters'!$H$11</f>
        <v/>
      </c>
      <c r="E589" s="136" t="str">
        <f t="shared" si="17"/>
        <v>, , </v>
      </c>
      <c r="F589" s="136" t="str">
        <f t="shared" si="18"/>
        <v/>
      </c>
      <c r="G589" s="139">
        <f>IFERROR(AVERAGEIFS('2.Base de Clientes'!$Q$5:$Q$1004,'2.Base de Clientes'!$C$5:$C$1004,Apoio!B589,'2.Base de Clientes'!$D$5:$D$1004,Apoio!C589,'2.Base de Clientes'!$E$5:$E$1004,Apoio!D589)+(ROW()/1000000),0)</f>
        <v>0</v>
      </c>
      <c r="H589" s="139">
        <f>IFERROR(COUNTIFS('2.Base de Clientes'!$C$5:$C$1004,Apoio!B589,'2.Base de Clientes'!$D$5:$D$1004,Apoio!C589,'2.Base de Clientes'!$E$5:$E$1004,Apoio!D589),0)</f>
        <v>0</v>
      </c>
      <c r="I589" s="156">
        <f t="shared" si="19"/>
        <v>0</v>
      </c>
      <c r="J589" s="157">
        <f>IFERROR(AVERAGEIFS('2.Base de Clientes'!$F$5:$F$1004,'2.Base de Clientes'!$C$5:$C$1004,Apoio!B589,'2.Base de Clientes'!$D$5:$D$1004,Apoio!C589,'2.Base de Clientes'!$E$5:$E$1004,Apoio!D589)+(ROW()/1000000),0)</f>
        <v>0</v>
      </c>
      <c r="K589" s="21"/>
      <c r="L589" s="21"/>
      <c r="M589" s="21"/>
    </row>
    <row r="590" ht="12.75" customHeight="1">
      <c r="B590" s="136" t="str">
        <f>'1.Clusters'!$B$11</f>
        <v/>
      </c>
      <c r="C590" s="136" t="str">
        <f>'1.Clusters'!$E$9</f>
        <v/>
      </c>
      <c r="D590" s="136" t="str">
        <f>'1.Clusters'!$H$12</f>
        <v/>
      </c>
      <c r="E590" s="136" t="str">
        <f t="shared" si="17"/>
        <v>, , </v>
      </c>
      <c r="F590" s="136" t="str">
        <f t="shared" si="18"/>
        <v/>
      </c>
      <c r="G590" s="139">
        <f>IFERROR(AVERAGEIFS('2.Base de Clientes'!$Q$5:$Q$1004,'2.Base de Clientes'!$C$5:$C$1004,Apoio!B590,'2.Base de Clientes'!$D$5:$D$1004,Apoio!C590,'2.Base de Clientes'!$E$5:$E$1004,Apoio!D590)+(ROW()/1000000),0)</f>
        <v>0</v>
      </c>
      <c r="H590" s="139">
        <f>IFERROR(COUNTIFS('2.Base de Clientes'!$C$5:$C$1004,Apoio!B590,'2.Base de Clientes'!$D$5:$D$1004,Apoio!C590,'2.Base de Clientes'!$E$5:$E$1004,Apoio!D590),0)</f>
        <v>0</v>
      </c>
      <c r="I590" s="156">
        <f t="shared" si="19"/>
        <v>0</v>
      </c>
      <c r="J590" s="157">
        <f>IFERROR(AVERAGEIFS('2.Base de Clientes'!$F$5:$F$1004,'2.Base de Clientes'!$C$5:$C$1004,Apoio!B590,'2.Base de Clientes'!$D$5:$D$1004,Apoio!C590,'2.Base de Clientes'!$E$5:$E$1004,Apoio!D590)+(ROW()/1000000),0)</f>
        <v>0</v>
      </c>
      <c r="K590" s="21"/>
      <c r="L590" s="21"/>
      <c r="M590" s="21"/>
    </row>
    <row r="591" ht="12.75" customHeight="1">
      <c r="B591" s="136" t="str">
        <f>'1.Clusters'!$B$11</f>
        <v/>
      </c>
      <c r="C591" s="136" t="str">
        <f>'1.Clusters'!$E$9</f>
        <v/>
      </c>
      <c r="D591" s="136" t="str">
        <f>'1.Clusters'!$H$13</f>
        <v/>
      </c>
      <c r="E591" s="136" t="str">
        <f t="shared" si="17"/>
        <v>, , </v>
      </c>
      <c r="F591" s="136" t="str">
        <f t="shared" si="18"/>
        <v/>
      </c>
      <c r="G591" s="139">
        <f>IFERROR(AVERAGEIFS('2.Base de Clientes'!$Q$5:$Q$1004,'2.Base de Clientes'!$C$5:$C$1004,Apoio!B591,'2.Base de Clientes'!$D$5:$D$1004,Apoio!C591,'2.Base de Clientes'!$E$5:$E$1004,Apoio!D591)+(ROW()/1000000),0)</f>
        <v>0</v>
      </c>
      <c r="H591" s="139">
        <f>IFERROR(COUNTIFS('2.Base de Clientes'!$C$5:$C$1004,Apoio!B591,'2.Base de Clientes'!$D$5:$D$1004,Apoio!C591,'2.Base de Clientes'!$E$5:$E$1004,Apoio!D591),0)</f>
        <v>0</v>
      </c>
      <c r="I591" s="156">
        <f t="shared" si="19"/>
        <v>0</v>
      </c>
      <c r="J591" s="157">
        <f>IFERROR(AVERAGEIFS('2.Base de Clientes'!$F$5:$F$1004,'2.Base de Clientes'!$C$5:$C$1004,Apoio!B591,'2.Base de Clientes'!$D$5:$D$1004,Apoio!C591,'2.Base de Clientes'!$E$5:$E$1004,Apoio!D591)+(ROW()/1000000),0)</f>
        <v>0</v>
      </c>
      <c r="K591" s="21"/>
      <c r="L591" s="21"/>
      <c r="M591" s="21"/>
    </row>
    <row r="592" ht="12.75" customHeight="1">
      <c r="B592" s="136" t="str">
        <f>'1.Clusters'!$B$11</f>
        <v/>
      </c>
      <c r="C592" s="136" t="str">
        <f>'1.Clusters'!$E$9</f>
        <v/>
      </c>
      <c r="D592" s="136" t="str">
        <f>'1.Clusters'!$H$14</f>
        <v/>
      </c>
      <c r="E592" s="136" t="str">
        <f t="shared" si="17"/>
        <v>, , </v>
      </c>
      <c r="F592" s="136" t="str">
        <f t="shared" si="18"/>
        <v/>
      </c>
      <c r="G592" s="139">
        <f>IFERROR(AVERAGEIFS('2.Base de Clientes'!$Q$5:$Q$1004,'2.Base de Clientes'!$C$5:$C$1004,Apoio!B592,'2.Base de Clientes'!$D$5:$D$1004,Apoio!C592,'2.Base de Clientes'!$E$5:$E$1004,Apoio!D592)+(ROW()/1000000),0)</f>
        <v>0</v>
      </c>
      <c r="H592" s="139">
        <f>IFERROR(COUNTIFS('2.Base de Clientes'!$C$5:$C$1004,Apoio!B592,'2.Base de Clientes'!$D$5:$D$1004,Apoio!C592,'2.Base de Clientes'!$E$5:$E$1004,Apoio!D592),0)</f>
        <v>0</v>
      </c>
      <c r="I592" s="156">
        <f t="shared" si="19"/>
        <v>0</v>
      </c>
      <c r="J592" s="157">
        <f>IFERROR(AVERAGEIFS('2.Base de Clientes'!$F$5:$F$1004,'2.Base de Clientes'!$C$5:$C$1004,Apoio!B592,'2.Base de Clientes'!$D$5:$D$1004,Apoio!C592,'2.Base de Clientes'!$E$5:$E$1004,Apoio!D592)+(ROW()/1000000),0)</f>
        <v>0</v>
      </c>
      <c r="K592" s="21"/>
      <c r="L592" s="21"/>
      <c r="M592" s="21"/>
    </row>
    <row r="593" ht="12.75" customHeight="1">
      <c r="B593" s="136" t="str">
        <f>'1.Clusters'!$B$11</f>
        <v/>
      </c>
      <c r="C593" s="136" t="str">
        <f>'1.Clusters'!$E$9</f>
        <v/>
      </c>
      <c r="D593" s="136" t="str">
        <f>'1.Clusters'!$H$15</f>
        <v/>
      </c>
      <c r="E593" s="136" t="str">
        <f t="shared" si="17"/>
        <v>, , </v>
      </c>
      <c r="F593" s="136" t="str">
        <f t="shared" si="18"/>
        <v/>
      </c>
      <c r="G593" s="139">
        <f>IFERROR(AVERAGEIFS('2.Base de Clientes'!$Q$5:$Q$1004,'2.Base de Clientes'!$C$5:$C$1004,Apoio!B593,'2.Base de Clientes'!$D$5:$D$1004,Apoio!C593,'2.Base de Clientes'!$E$5:$E$1004,Apoio!D593)+(ROW()/1000000),0)</f>
        <v>0</v>
      </c>
      <c r="H593" s="139">
        <f>IFERROR(COUNTIFS('2.Base de Clientes'!$C$5:$C$1004,Apoio!B593,'2.Base de Clientes'!$D$5:$D$1004,Apoio!C593,'2.Base de Clientes'!$E$5:$E$1004,Apoio!D593),0)</f>
        <v>0</v>
      </c>
      <c r="I593" s="156">
        <f t="shared" si="19"/>
        <v>0</v>
      </c>
      <c r="J593" s="157">
        <f>IFERROR(AVERAGEIFS('2.Base de Clientes'!$F$5:$F$1004,'2.Base de Clientes'!$C$5:$C$1004,Apoio!B593,'2.Base de Clientes'!$D$5:$D$1004,Apoio!C593,'2.Base de Clientes'!$E$5:$E$1004,Apoio!D593)+(ROW()/1000000),0)</f>
        <v>0</v>
      </c>
      <c r="K593" s="21"/>
      <c r="L593" s="21"/>
      <c r="M593" s="21"/>
    </row>
    <row r="594" ht="12.75" customHeight="1">
      <c r="B594" s="136" t="str">
        <f>'1.Clusters'!$B$11</f>
        <v/>
      </c>
      <c r="C594" s="136" t="str">
        <f>'1.Clusters'!$E$10</f>
        <v/>
      </c>
      <c r="D594" s="136" t="str">
        <f>'1.Clusters'!$H$6</f>
        <v/>
      </c>
      <c r="E594" s="136" t="str">
        <f t="shared" si="17"/>
        <v>, , </v>
      </c>
      <c r="F594" s="136" t="str">
        <f t="shared" si="18"/>
        <v/>
      </c>
      <c r="G594" s="139">
        <f>IFERROR(AVERAGEIFS('2.Base de Clientes'!$Q$5:$Q$1004,'2.Base de Clientes'!$C$5:$C$1004,Apoio!B594,'2.Base de Clientes'!$D$5:$D$1004,Apoio!C594,'2.Base de Clientes'!$E$5:$E$1004,Apoio!D594)+(ROW()/1000000),0)</f>
        <v>0</v>
      </c>
      <c r="H594" s="139">
        <f>IFERROR(COUNTIFS('2.Base de Clientes'!$C$5:$C$1004,Apoio!B594,'2.Base de Clientes'!$D$5:$D$1004,Apoio!C594,'2.Base de Clientes'!$E$5:$E$1004,Apoio!D594),0)</f>
        <v>0</v>
      </c>
      <c r="I594" s="156">
        <f t="shared" si="19"/>
        <v>0</v>
      </c>
      <c r="J594" s="157">
        <f>IFERROR(AVERAGEIFS('2.Base de Clientes'!$F$5:$F$1004,'2.Base de Clientes'!$C$5:$C$1004,Apoio!B594,'2.Base de Clientes'!$D$5:$D$1004,Apoio!C594,'2.Base de Clientes'!$E$5:$E$1004,Apoio!D594)+(ROW()/1000000),0)</f>
        <v>0</v>
      </c>
      <c r="K594" s="21"/>
      <c r="L594" s="21"/>
      <c r="M594" s="21"/>
    </row>
    <row r="595" ht="12.75" customHeight="1">
      <c r="B595" s="136" t="str">
        <f>'1.Clusters'!$B$11</f>
        <v/>
      </c>
      <c r="C595" s="136" t="str">
        <f>'1.Clusters'!$E$10</f>
        <v/>
      </c>
      <c r="D595" s="136" t="str">
        <f>'1.Clusters'!$H$7</f>
        <v/>
      </c>
      <c r="E595" s="136" t="str">
        <f t="shared" si="17"/>
        <v>, , </v>
      </c>
      <c r="F595" s="136" t="str">
        <f t="shared" si="18"/>
        <v/>
      </c>
      <c r="G595" s="139">
        <f>IFERROR(AVERAGEIFS('2.Base de Clientes'!$Q$5:$Q$1004,'2.Base de Clientes'!$C$5:$C$1004,Apoio!B595,'2.Base de Clientes'!$D$5:$D$1004,Apoio!C595,'2.Base de Clientes'!$E$5:$E$1004,Apoio!D595)+(ROW()/1000000),0)</f>
        <v>0</v>
      </c>
      <c r="H595" s="139">
        <f>IFERROR(COUNTIFS('2.Base de Clientes'!$C$5:$C$1004,Apoio!B595,'2.Base de Clientes'!$D$5:$D$1004,Apoio!C595,'2.Base de Clientes'!$E$5:$E$1004,Apoio!D595),0)</f>
        <v>0</v>
      </c>
      <c r="I595" s="156">
        <f t="shared" si="19"/>
        <v>0</v>
      </c>
      <c r="J595" s="157">
        <f>IFERROR(AVERAGEIFS('2.Base de Clientes'!$F$5:$F$1004,'2.Base de Clientes'!$C$5:$C$1004,Apoio!B595,'2.Base de Clientes'!$D$5:$D$1004,Apoio!C595,'2.Base de Clientes'!$E$5:$E$1004,Apoio!D595)+(ROW()/1000000),0)</f>
        <v>0</v>
      </c>
      <c r="K595" s="21"/>
      <c r="L595" s="21"/>
      <c r="M595" s="21"/>
    </row>
    <row r="596" ht="12.75" customHeight="1">
      <c r="B596" s="136" t="str">
        <f>'1.Clusters'!$B$11</f>
        <v/>
      </c>
      <c r="C596" s="136" t="str">
        <f>'1.Clusters'!$E$10</f>
        <v/>
      </c>
      <c r="D596" s="136" t="str">
        <f>'1.Clusters'!$H$8</f>
        <v/>
      </c>
      <c r="E596" s="136" t="str">
        <f t="shared" si="17"/>
        <v>, , </v>
      </c>
      <c r="F596" s="136" t="str">
        <f t="shared" si="18"/>
        <v/>
      </c>
      <c r="G596" s="139">
        <f>IFERROR(AVERAGEIFS('2.Base de Clientes'!$Q$5:$Q$1004,'2.Base de Clientes'!$C$5:$C$1004,Apoio!B596,'2.Base de Clientes'!$D$5:$D$1004,Apoio!C596,'2.Base de Clientes'!$E$5:$E$1004,Apoio!D596)+(ROW()/1000000),0)</f>
        <v>0</v>
      </c>
      <c r="H596" s="139">
        <f>IFERROR(COUNTIFS('2.Base de Clientes'!$C$5:$C$1004,Apoio!B596,'2.Base de Clientes'!$D$5:$D$1004,Apoio!C596,'2.Base de Clientes'!$E$5:$E$1004,Apoio!D596),0)</f>
        <v>0</v>
      </c>
      <c r="I596" s="156">
        <f t="shared" si="19"/>
        <v>0</v>
      </c>
      <c r="J596" s="157">
        <f>IFERROR(AVERAGEIFS('2.Base de Clientes'!$F$5:$F$1004,'2.Base de Clientes'!$C$5:$C$1004,Apoio!B596,'2.Base de Clientes'!$D$5:$D$1004,Apoio!C596,'2.Base de Clientes'!$E$5:$E$1004,Apoio!D596)+(ROW()/1000000),0)</f>
        <v>0</v>
      </c>
      <c r="K596" s="21"/>
      <c r="L596" s="21"/>
      <c r="M596" s="21"/>
    </row>
    <row r="597" ht="12.75" customHeight="1">
      <c r="B597" s="136" t="str">
        <f>'1.Clusters'!$B$11</f>
        <v/>
      </c>
      <c r="C597" s="136" t="str">
        <f>'1.Clusters'!$E$10</f>
        <v/>
      </c>
      <c r="D597" s="136" t="str">
        <f>'1.Clusters'!$H$9</f>
        <v/>
      </c>
      <c r="E597" s="136" t="str">
        <f t="shared" si="17"/>
        <v>, , </v>
      </c>
      <c r="F597" s="136" t="str">
        <f t="shared" si="18"/>
        <v/>
      </c>
      <c r="G597" s="139">
        <f>IFERROR(AVERAGEIFS('2.Base de Clientes'!$Q$5:$Q$1004,'2.Base de Clientes'!$C$5:$C$1004,Apoio!B597,'2.Base de Clientes'!$D$5:$D$1004,Apoio!C597,'2.Base de Clientes'!$E$5:$E$1004,Apoio!D597)+(ROW()/1000000),0)</f>
        <v>0</v>
      </c>
      <c r="H597" s="139">
        <f>IFERROR(COUNTIFS('2.Base de Clientes'!$C$5:$C$1004,Apoio!B597,'2.Base de Clientes'!$D$5:$D$1004,Apoio!C597,'2.Base de Clientes'!$E$5:$E$1004,Apoio!D597),0)</f>
        <v>0</v>
      </c>
      <c r="I597" s="156">
        <f t="shared" si="19"/>
        <v>0</v>
      </c>
      <c r="J597" s="157">
        <f>IFERROR(AVERAGEIFS('2.Base de Clientes'!$F$5:$F$1004,'2.Base de Clientes'!$C$5:$C$1004,Apoio!B597,'2.Base de Clientes'!$D$5:$D$1004,Apoio!C597,'2.Base de Clientes'!$E$5:$E$1004,Apoio!D597)+(ROW()/1000000),0)</f>
        <v>0</v>
      </c>
      <c r="K597" s="21"/>
      <c r="L597" s="21"/>
      <c r="M597" s="21"/>
    </row>
    <row r="598" ht="12.75" customHeight="1">
      <c r="B598" s="136" t="str">
        <f>'1.Clusters'!$B$11</f>
        <v/>
      </c>
      <c r="C598" s="136" t="str">
        <f>'1.Clusters'!$E$10</f>
        <v/>
      </c>
      <c r="D598" s="136" t="str">
        <f>'1.Clusters'!$H$10</f>
        <v/>
      </c>
      <c r="E598" s="136" t="str">
        <f t="shared" si="17"/>
        <v>, , </v>
      </c>
      <c r="F598" s="136" t="str">
        <f t="shared" si="18"/>
        <v/>
      </c>
      <c r="G598" s="139">
        <f>IFERROR(AVERAGEIFS('2.Base de Clientes'!$Q$5:$Q$1004,'2.Base de Clientes'!$C$5:$C$1004,Apoio!B598,'2.Base de Clientes'!$D$5:$D$1004,Apoio!C598,'2.Base de Clientes'!$E$5:$E$1004,Apoio!D598)+(ROW()/1000000),0)</f>
        <v>0</v>
      </c>
      <c r="H598" s="139">
        <f>IFERROR(COUNTIFS('2.Base de Clientes'!$C$5:$C$1004,Apoio!B598,'2.Base de Clientes'!$D$5:$D$1004,Apoio!C598,'2.Base de Clientes'!$E$5:$E$1004,Apoio!D598),0)</f>
        <v>0</v>
      </c>
      <c r="I598" s="156">
        <f t="shared" si="19"/>
        <v>0</v>
      </c>
      <c r="J598" s="157">
        <f>IFERROR(AVERAGEIFS('2.Base de Clientes'!$F$5:$F$1004,'2.Base de Clientes'!$C$5:$C$1004,Apoio!B598,'2.Base de Clientes'!$D$5:$D$1004,Apoio!C598,'2.Base de Clientes'!$E$5:$E$1004,Apoio!D598)+(ROW()/1000000),0)</f>
        <v>0</v>
      </c>
      <c r="K598" s="21"/>
      <c r="L598" s="21"/>
      <c r="M598" s="21"/>
    </row>
    <row r="599" ht="12.75" customHeight="1">
      <c r="B599" s="136" t="str">
        <f>'1.Clusters'!$B$11</f>
        <v/>
      </c>
      <c r="C599" s="136" t="str">
        <f>'1.Clusters'!$E$10</f>
        <v/>
      </c>
      <c r="D599" s="136" t="str">
        <f>'1.Clusters'!$H$11</f>
        <v/>
      </c>
      <c r="E599" s="136" t="str">
        <f t="shared" si="17"/>
        <v>, , </v>
      </c>
      <c r="F599" s="136" t="str">
        <f t="shared" si="18"/>
        <v/>
      </c>
      <c r="G599" s="139">
        <f>IFERROR(AVERAGEIFS('2.Base de Clientes'!$Q$5:$Q$1004,'2.Base de Clientes'!$C$5:$C$1004,Apoio!B599,'2.Base de Clientes'!$D$5:$D$1004,Apoio!C599,'2.Base de Clientes'!$E$5:$E$1004,Apoio!D599)+(ROW()/1000000),0)</f>
        <v>0</v>
      </c>
      <c r="H599" s="139">
        <f>IFERROR(COUNTIFS('2.Base de Clientes'!$C$5:$C$1004,Apoio!B599,'2.Base de Clientes'!$D$5:$D$1004,Apoio!C599,'2.Base de Clientes'!$E$5:$E$1004,Apoio!D599),0)</f>
        <v>0</v>
      </c>
      <c r="I599" s="156">
        <f t="shared" si="19"/>
        <v>0</v>
      </c>
      <c r="J599" s="157">
        <f>IFERROR(AVERAGEIFS('2.Base de Clientes'!$F$5:$F$1004,'2.Base de Clientes'!$C$5:$C$1004,Apoio!B599,'2.Base de Clientes'!$D$5:$D$1004,Apoio!C599,'2.Base de Clientes'!$E$5:$E$1004,Apoio!D599)+(ROW()/1000000),0)</f>
        <v>0</v>
      </c>
      <c r="K599" s="21"/>
      <c r="L599" s="21"/>
      <c r="M599" s="21"/>
    </row>
    <row r="600" ht="12.75" customHeight="1">
      <c r="B600" s="136" t="str">
        <f>'1.Clusters'!$B$11</f>
        <v/>
      </c>
      <c r="C600" s="136" t="str">
        <f>'1.Clusters'!$E$10</f>
        <v/>
      </c>
      <c r="D600" s="136" t="str">
        <f>'1.Clusters'!$H$12</f>
        <v/>
      </c>
      <c r="E600" s="136" t="str">
        <f t="shared" si="17"/>
        <v>, , </v>
      </c>
      <c r="F600" s="136" t="str">
        <f t="shared" si="18"/>
        <v/>
      </c>
      <c r="G600" s="139">
        <f>IFERROR(AVERAGEIFS('2.Base de Clientes'!$Q$5:$Q$1004,'2.Base de Clientes'!$C$5:$C$1004,Apoio!B600,'2.Base de Clientes'!$D$5:$D$1004,Apoio!C600,'2.Base de Clientes'!$E$5:$E$1004,Apoio!D600)+(ROW()/1000000),0)</f>
        <v>0</v>
      </c>
      <c r="H600" s="139">
        <f>IFERROR(COUNTIFS('2.Base de Clientes'!$C$5:$C$1004,Apoio!B600,'2.Base de Clientes'!$D$5:$D$1004,Apoio!C600,'2.Base de Clientes'!$E$5:$E$1004,Apoio!D600),0)</f>
        <v>0</v>
      </c>
      <c r="I600" s="156">
        <f t="shared" si="19"/>
        <v>0</v>
      </c>
      <c r="J600" s="157">
        <f>IFERROR(AVERAGEIFS('2.Base de Clientes'!$F$5:$F$1004,'2.Base de Clientes'!$C$5:$C$1004,Apoio!B600,'2.Base de Clientes'!$D$5:$D$1004,Apoio!C600,'2.Base de Clientes'!$E$5:$E$1004,Apoio!D600)+(ROW()/1000000),0)</f>
        <v>0</v>
      </c>
      <c r="K600" s="21"/>
      <c r="L600" s="21"/>
      <c r="M600" s="21"/>
    </row>
    <row r="601" ht="12.75" customHeight="1">
      <c r="B601" s="136" t="str">
        <f>'1.Clusters'!$B$11</f>
        <v/>
      </c>
      <c r="C601" s="136" t="str">
        <f>'1.Clusters'!$E$10</f>
        <v/>
      </c>
      <c r="D601" s="136" t="str">
        <f>'1.Clusters'!$H$13</f>
        <v/>
      </c>
      <c r="E601" s="136" t="str">
        <f t="shared" si="17"/>
        <v>, , </v>
      </c>
      <c r="F601" s="136" t="str">
        <f t="shared" si="18"/>
        <v/>
      </c>
      <c r="G601" s="139">
        <f>IFERROR(AVERAGEIFS('2.Base de Clientes'!$Q$5:$Q$1004,'2.Base de Clientes'!$C$5:$C$1004,Apoio!B601,'2.Base de Clientes'!$D$5:$D$1004,Apoio!C601,'2.Base de Clientes'!$E$5:$E$1004,Apoio!D601)+(ROW()/1000000),0)</f>
        <v>0</v>
      </c>
      <c r="H601" s="139">
        <f>IFERROR(COUNTIFS('2.Base de Clientes'!$C$5:$C$1004,Apoio!B601,'2.Base de Clientes'!$D$5:$D$1004,Apoio!C601,'2.Base de Clientes'!$E$5:$E$1004,Apoio!D601),0)</f>
        <v>0</v>
      </c>
      <c r="I601" s="156">
        <f t="shared" si="19"/>
        <v>0</v>
      </c>
      <c r="J601" s="157">
        <f>IFERROR(AVERAGEIFS('2.Base de Clientes'!$F$5:$F$1004,'2.Base de Clientes'!$C$5:$C$1004,Apoio!B601,'2.Base de Clientes'!$D$5:$D$1004,Apoio!C601,'2.Base de Clientes'!$E$5:$E$1004,Apoio!D601)+(ROW()/1000000),0)</f>
        <v>0</v>
      </c>
      <c r="K601" s="21"/>
      <c r="L601" s="21"/>
      <c r="M601" s="21"/>
    </row>
    <row r="602" ht="12.75" customHeight="1">
      <c r="B602" s="136" t="str">
        <f>'1.Clusters'!$B$11</f>
        <v/>
      </c>
      <c r="C602" s="136" t="str">
        <f>'1.Clusters'!$E$10</f>
        <v/>
      </c>
      <c r="D602" s="136" t="str">
        <f>'1.Clusters'!$H$14</f>
        <v/>
      </c>
      <c r="E602" s="136" t="str">
        <f t="shared" si="17"/>
        <v>, , </v>
      </c>
      <c r="F602" s="136" t="str">
        <f t="shared" si="18"/>
        <v/>
      </c>
      <c r="G602" s="139">
        <f>IFERROR(AVERAGEIFS('2.Base de Clientes'!$Q$5:$Q$1004,'2.Base de Clientes'!$C$5:$C$1004,Apoio!B602,'2.Base de Clientes'!$D$5:$D$1004,Apoio!C602,'2.Base de Clientes'!$E$5:$E$1004,Apoio!D602)+(ROW()/1000000),0)</f>
        <v>0</v>
      </c>
      <c r="H602" s="139">
        <f>IFERROR(COUNTIFS('2.Base de Clientes'!$C$5:$C$1004,Apoio!B602,'2.Base de Clientes'!$D$5:$D$1004,Apoio!C602,'2.Base de Clientes'!$E$5:$E$1004,Apoio!D602),0)</f>
        <v>0</v>
      </c>
      <c r="I602" s="156">
        <f t="shared" si="19"/>
        <v>0</v>
      </c>
      <c r="J602" s="157">
        <f>IFERROR(AVERAGEIFS('2.Base de Clientes'!$F$5:$F$1004,'2.Base de Clientes'!$C$5:$C$1004,Apoio!B602,'2.Base de Clientes'!$D$5:$D$1004,Apoio!C602,'2.Base de Clientes'!$E$5:$E$1004,Apoio!D602)+(ROW()/1000000),0)</f>
        <v>0</v>
      </c>
      <c r="K602" s="21"/>
      <c r="L602" s="21"/>
      <c r="M602" s="21"/>
    </row>
    <row r="603" ht="12.75" customHeight="1">
      <c r="B603" s="136" t="str">
        <f>'1.Clusters'!$B$11</f>
        <v/>
      </c>
      <c r="C603" s="136" t="str">
        <f>'1.Clusters'!$E$10</f>
        <v/>
      </c>
      <c r="D603" s="136" t="str">
        <f>'1.Clusters'!$H$15</f>
        <v/>
      </c>
      <c r="E603" s="136" t="str">
        <f t="shared" si="17"/>
        <v>, , </v>
      </c>
      <c r="F603" s="136" t="str">
        <f t="shared" si="18"/>
        <v/>
      </c>
      <c r="G603" s="139">
        <f>IFERROR(AVERAGEIFS('2.Base de Clientes'!$Q$5:$Q$1004,'2.Base de Clientes'!$C$5:$C$1004,Apoio!B603,'2.Base de Clientes'!$D$5:$D$1004,Apoio!C603,'2.Base de Clientes'!$E$5:$E$1004,Apoio!D603)+(ROW()/1000000),0)</f>
        <v>0</v>
      </c>
      <c r="H603" s="139">
        <f>IFERROR(COUNTIFS('2.Base de Clientes'!$C$5:$C$1004,Apoio!B603,'2.Base de Clientes'!$D$5:$D$1004,Apoio!C603,'2.Base de Clientes'!$E$5:$E$1004,Apoio!D603),0)</f>
        <v>0</v>
      </c>
      <c r="I603" s="156">
        <f t="shared" si="19"/>
        <v>0</v>
      </c>
      <c r="J603" s="157">
        <f>IFERROR(AVERAGEIFS('2.Base de Clientes'!$F$5:$F$1004,'2.Base de Clientes'!$C$5:$C$1004,Apoio!B603,'2.Base de Clientes'!$D$5:$D$1004,Apoio!C603,'2.Base de Clientes'!$E$5:$E$1004,Apoio!D603)+(ROW()/1000000),0)</f>
        <v>0</v>
      </c>
      <c r="K603" s="21"/>
      <c r="L603" s="21"/>
      <c r="M603" s="21"/>
    </row>
    <row r="604" ht="12.75" customHeight="1">
      <c r="B604" s="136" t="str">
        <f>'1.Clusters'!$B$11</f>
        <v/>
      </c>
      <c r="C604" s="136" t="str">
        <f>'1.Clusters'!$E$11</f>
        <v/>
      </c>
      <c r="D604" s="136" t="str">
        <f>'1.Clusters'!$H$6</f>
        <v/>
      </c>
      <c r="E604" s="136" t="str">
        <f t="shared" si="17"/>
        <v>, , </v>
      </c>
      <c r="F604" s="136" t="str">
        <f t="shared" si="18"/>
        <v/>
      </c>
      <c r="G604" s="139">
        <f>IFERROR(AVERAGEIFS('2.Base de Clientes'!$Q$5:$Q$1004,'2.Base de Clientes'!$C$5:$C$1004,Apoio!B604,'2.Base de Clientes'!$D$5:$D$1004,Apoio!C604,'2.Base de Clientes'!$E$5:$E$1004,Apoio!D604)+(ROW()/1000000),0)</f>
        <v>0</v>
      </c>
      <c r="H604" s="139">
        <f>IFERROR(COUNTIFS('2.Base de Clientes'!$C$5:$C$1004,Apoio!B604,'2.Base de Clientes'!$D$5:$D$1004,Apoio!C604,'2.Base de Clientes'!$E$5:$E$1004,Apoio!D604),0)</f>
        <v>0</v>
      </c>
      <c r="I604" s="156">
        <f t="shared" si="19"/>
        <v>0</v>
      </c>
      <c r="J604" s="157">
        <f>IFERROR(AVERAGEIFS('2.Base de Clientes'!$F$5:$F$1004,'2.Base de Clientes'!$C$5:$C$1004,Apoio!B604,'2.Base de Clientes'!$D$5:$D$1004,Apoio!C604,'2.Base de Clientes'!$E$5:$E$1004,Apoio!D604)+(ROW()/1000000),0)</f>
        <v>0</v>
      </c>
      <c r="K604" s="21"/>
      <c r="L604" s="21"/>
      <c r="M604" s="21"/>
    </row>
    <row r="605" ht="12.75" customHeight="1">
      <c r="B605" s="136" t="str">
        <f>'1.Clusters'!$B$11</f>
        <v/>
      </c>
      <c r="C605" s="136" t="str">
        <f>'1.Clusters'!$E$11</f>
        <v/>
      </c>
      <c r="D605" s="136" t="str">
        <f>'1.Clusters'!$H$7</f>
        <v/>
      </c>
      <c r="E605" s="136" t="str">
        <f t="shared" si="17"/>
        <v>, , </v>
      </c>
      <c r="F605" s="136" t="str">
        <f t="shared" si="18"/>
        <v/>
      </c>
      <c r="G605" s="139">
        <f>IFERROR(AVERAGEIFS('2.Base de Clientes'!$Q$5:$Q$1004,'2.Base de Clientes'!$C$5:$C$1004,Apoio!B605,'2.Base de Clientes'!$D$5:$D$1004,Apoio!C605,'2.Base de Clientes'!$E$5:$E$1004,Apoio!D605)+(ROW()/1000000),0)</f>
        <v>0</v>
      </c>
      <c r="H605" s="139">
        <f>IFERROR(COUNTIFS('2.Base de Clientes'!$C$5:$C$1004,Apoio!B605,'2.Base de Clientes'!$D$5:$D$1004,Apoio!C605,'2.Base de Clientes'!$E$5:$E$1004,Apoio!D605),0)</f>
        <v>0</v>
      </c>
      <c r="I605" s="156">
        <f t="shared" si="19"/>
        <v>0</v>
      </c>
      <c r="J605" s="157">
        <f>IFERROR(AVERAGEIFS('2.Base de Clientes'!$F$5:$F$1004,'2.Base de Clientes'!$C$5:$C$1004,Apoio!B605,'2.Base de Clientes'!$D$5:$D$1004,Apoio!C605,'2.Base de Clientes'!$E$5:$E$1004,Apoio!D605)+(ROW()/1000000),0)</f>
        <v>0</v>
      </c>
      <c r="K605" s="21"/>
      <c r="L605" s="21"/>
      <c r="M605" s="21"/>
    </row>
    <row r="606" ht="12.75" customHeight="1">
      <c r="B606" s="136" t="str">
        <f>'1.Clusters'!$B$11</f>
        <v/>
      </c>
      <c r="C606" s="136" t="str">
        <f>'1.Clusters'!$E$11</f>
        <v/>
      </c>
      <c r="D606" s="136" t="str">
        <f>'1.Clusters'!$H$8</f>
        <v/>
      </c>
      <c r="E606" s="136" t="str">
        <f t="shared" si="17"/>
        <v>, , </v>
      </c>
      <c r="F606" s="136" t="str">
        <f t="shared" si="18"/>
        <v/>
      </c>
      <c r="G606" s="139">
        <f>IFERROR(AVERAGEIFS('2.Base de Clientes'!$Q$5:$Q$1004,'2.Base de Clientes'!$C$5:$C$1004,Apoio!B606,'2.Base de Clientes'!$D$5:$D$1004,Apoio!C606,'2.Base de Clientes'!$E$5:$E$1004,Apoio!D606)+(ROW()/1000000),0)</f>
        <v>0</v>
      </c>
      <c r="H606" s="139">
        <f>IFERROR(COUNTIFS('2.Base de Clientes'!$C$5:$C$1004,Apoio!B606,'2.Base de Clientes'!$D$5:$D$1004,Apoio!C606,'2.Base de Clientes'!$E$5:$E$1004,Apoio!D606),0)</f>
        <v>0</v>
      </c>
      <c r="I606" s="156">
        <f t="shared" si="19"/>
        <v>0</v>
      </c>
      <c r="J606" s="157">
        <f>IFERROR(AVERAGEIFS('2.Base de Clientes'!$F$5:$F$1004,'2.Base de Clientes'!$C$5:$C$1004,Apoio!B606,'2.Base de Clientes'!$D$5:$D$1004,Apoio!C606,'2.Base de Clientes'!$E$5:$E$1004,Apoio!D606)+(ROW()/1000000),0)</f>
        <v>0</v>
      </c>
      <c r="K606" s="21"/>
      <c r="L606" s="21"/>
      <c r="M606" s="21"/>
    </row>
    <row r="607" ht="12.75" customHeight="1">
      <c r="B607" s="136" t="str">
        <f>'1.Clusters'!$B$11</f>
        <v/>
      </c>
      <c r="C607" s="136" t="str">
        <f>'1.Clusters'!$E$11</f>
        <v/>
      </c>
      <c r="D607" s="136" t="str">
        <f>'1.Clusters'!$H$9</f>
        <v/>
      </c>
      <c r="E607" s="136" t="str">
        <f t="shared" si="17"/>
        <v>, , </v>
      </c>
      <c r="F607" s="136" t="str">
        <f t="shared" si="18"/>
        <v/>
      </c>
      <c r="G607" s="139">
        <f>IFERROR(AVERAGEIFS('2.Base de Clientes'!$Q$5:$Q$1004,'2.Base de Clientes'!$C$5:$C$1004,Apoio!B607,'2.Base de Clientes'!$D$5:$D$1004,Apoio!C607,'2.Base de Clientes'!$E$5:$E$1004,Apoio!D607)+(ROW()/1000000),0)</f>
        <v>0</v>
      </c>
      <c r="H607" s="139">
        <f>IFERROR(COUNTIFS('2.Base de Clientes'!$C$5:$C$1004,Apoio!B607,'2.Base de Clientes'!$D$5:$D$1004,Apoio!C607,'2.Base de Clientes'!$E$5:$E$1004,Apoio!D607),0)</f>
        <v>0</v>
      </c>
      <c r="I607" s="156">
        <f t="shared" si="19"/>
        <v>0</v>
      </c>
      <c r="J607" s="157">
        <f>IFERROR(AVERAGEIFS('2.Base de Clientes'!$F$5:$F$1004,'2.Base de Clientes'!$C$5:$C$1004,Apoio!B607,'2.Base de Clientes'!$D$5:$D$1004,Apoio!C607,'2.Base de Clientes'!$E$5:$E$1004,Apoio!D607)+(ROW()/1000000),0)</f>
        <v>0</v>
      </c>
      <c r="K607" s="21"/>
      <c r="L607" s="21"/>
      <c r="M607" s="21"/>
    </row>
    <row r="608" ht="12.75" customHeight="1">
      <c r="B608" s="136" t="str">
        <f>'1.Clusters'!$B$11</f>
        <v/>
      </c>
      <c r="C608" s="136" t="str">
        <f>'1.Clusters'!$E$11</f>
        <v/>
      </c>
      <c r="D608" s="136" t="str">
        <f>'1.Clusters'!$H$10</f>
        <v/>
      </c>
      <c r="E608" s="136" t="str">
        <f t="shared" si="17"/>
        <v>, , </v>
      </c>
      <c r="F608" s="136" t="str">
        <f t="shared" si="18"/>
        <v/>
      </c>
      <c r="G608" s="139">
        <f>IFERROR(AVERAGEIFS('2.Base de Clientes'!$Q$5:$Q$1004,'2.Base de Clientes'!$C$5:$C$1004,Apoio!B608,'2.Base de Clientes'!$D$5:$D$1004,Apoio!C608,'2.Base de Clientes'!$E$5:$E$1004,Apoio!D608)+(ROW()/1000000),0)</f>
        <v>0</v>
      </c>
      <c r="H608" s="139">
        <f>IFERROR(COUNTIFS('2.Base de Clientes'!$C$5:$C$1004,Apoio!B608,'2.Base de Clientes'!$D$5:$D$1004,Apoio!C608,'2.Base de Clientes'!$E$5:$E$1004,Apoio!D608),0)</f>
        <v>0</v>
      </c>
      <c r="I608" s="156">
        <f t="shared" si="19"/>
        <v>0</v>
      </c>
      <c r="J608" s="157">
        <f>IFERROR(AVERAGEIFS('2.Base de Clientes'!$F$5:$F$1004,'2.Base de Clientes'!$C$5:$C$1004,Apoio!B608,'2.Base de Clientes'!$D$5:$D$1004,Apoio!C608,'2.Base de Clientes'!$E$5:$E$1004,Apoio!D608)+(ROW()/1000000),0)</f>
        <v>0</v>
      </c>
      <c r="K608" s="21"/>
      <c r="L608" s="21"/>
      <c r="M608" s="21"/>
    </row>
    <row r="609" ht="12.75" customHeight="1">
      <c r="B609" s="136" t="str">
        <f>'1.Clusters'!$B$11</f>
        <v/>
      </c>
      <c r="C609" s="136" t="str">
        <f>'1.Clusters'!$E$11</f>
        <v/>
      </c>
      <c r="D609" s="136" t="str">
        <f>'1.Clusters'!$H$11</f>
        <v/>
      </c>
      <c r="E609" s="136" t="str">
        <f t="shared" si="17"/>
        <v>, , </v>
      </c>
      <c r="F609" s="136" t="str">
        <f t="shared" si="18"/>
        <v/>
      </c>
      <c r="G609" s="139">
        <f>IFERROR(AVERAGEIFS('2.Base de Clientes'!$Q$5:$Q$1004,'2.Base de Clientes'!$C$5:$C$1004,Apoio!B609,'2.Base de Clientes'!$D$5:$D$1004,Apoio!C609,'2.Base de Clientes'!$E$5:$E$1004,Apoio!D609)+(ROW()/1000000),0)</f>
        <v>0</v>
      </c>
      <c r="H609" s="139">
        <f>IFERROR(COUNTIFS('2.Base de Clientes'!$C$5:$C$1004,Apoio!B609,'2.Base de Clientes'!$D$5:$D$1004,Apoio!C609,'2.Base de Clientes'!$E$5:$E$1004,Apoio!D609),0)</f>
        <v>0</v>
      </c>
      <c r="I609" s="156">
        <f t="shared" si="19"/>
        <v>0</v>
      </c>
      <c r="J609" s="157">
        <f>IFERROR(AVERAGEIFS('2.Base de Clientes'!$F$5:$F$1004,'2.Base de Clientes'!$C$5:$C$1004,Apoio!B609,'2.Base de Clientes'!$D$5:$D$1004,Apoio!C609,'2.Base de Clientes'!$E$5:$E$1004,Apoio!D609)+(ROW()/1000000),0)</f>
        <v>0</v>
      </c>
      <c r="K609" s="21"/>
      <c r="L609" s="21"/>
      <c r="M609" s="21"/>
    </row>
    <row r="610" ht="12.75" customHeight="1">
      <c r="B610" s="136" t="str">
        <f>'1.Clusters'!$B$11</f>
        <v/>
      </c>
      <c r="C610" s="136" t="str">
        <f>'1.Clusters'!$E$11</f>
        <v/>
      </c>
      <c r="D610" s="136" t="str">
        <f>'1.Clusters'!$H$12</f>
        <v/>
      </c>
      <c r="E610" s="136" t="str">
        <f t="shared" si="17"/>
        <v>, , </v>
      </c>
      <c r="F610" s="136" t="str">
        <f t="shared" si="18"/>
        <v/>
      </c>
      <c r="G610" s="139">
        <f>IFERROR(AVERAGEIFS('2.Base de Clientes'!$Q$5:$Q$1004,'2.Base de Clientes'!$C$5:$C$1004,Apoio!B610,'2.Base de Clientes'!$D$5:$D$1004,Apoio!C610,'2.Base de Clientes'!$E$5:$E$1004,Apoio!D610)+(ROW()/1000000),0)</f>
        <v>0</v>
      </c>
      <c r="H610" s="139">
        <f>IFERROR(COUNTIFS('2.Base de Clientes'!$C$5:$C$1004,Apoio!B610,'2.Base de Clientes'!$D$5:$D$1004,Apoio!C610,'2.Base de Clientes'!$E$5:$E$1004,Apoio!D610),0)</f>
        <v>0</v>
      </c>
      <c r="I610" s="156">
        <f t="shared" si="19"/>
        <v>0</v>
      </c>
      <c r="J610" s="157">
        <f>IFERROR(AVERAGEIFS('2.Base de Clientes'!$F$5:$F$1004,'2.Base de Clientes'!$C$5:$C$1004,Apoio!B610,'2.Base de Clientes'!$D$5:$D$1004,Apoio!C610,'2.Base de Clientes'!$E$5:$E$1004,Apoio!D610)+(ROW()/1000000),0)</f>
        <v>0</v>
      </c>
      <c r="K610" s="21"/>
      <c r="L610" s="21"/>
      <c r="M610" s="21"/>
    </row>
    <row r="611" ht="12.75" customHeight="1">
      <c r="B611" s="136" t="str">
        <f>'1.Clusters'!$B$11</f>
        <v/>
      </c>
      <c r="C611" s="136" t="str">
        <f>'1.Clusters'!$E$11</f>
        <v/>
      </c>
      <c r="D611" s="136" t="str">
        <f>'1.Clusters'!$H$13</f>
        <v/>
      </c>
      <c r="E611" s="136" t="str">
        <f t="shared" si="17"/>
        <v>, , </v>
      </c>
      <c r="F611" s="136" t="str">
        <f t="shared" si="18"/>
        <v/>
      </c>
      <c r="G611" s="139">
        <f>IFERROR(AVERAGEIFS('2.Base de Clientes'!$Q$5:$Q$1004,'2.Base de Clientes'!$C$5:$C$1004,Apoio!B611,'2.Base de Clientes'!$D$5:$D$1004,Apoio!C611,'2.Base de Clientes'!$E$5:$E$1004,Apoio!D611)+(ROW()/1000000),0)</f>
        <v>0</v>
      </c>
      <c r="H611" s="139">
        <f>IFERROR(COUNTIFS('2.Base de Clientes'!$C$5:$C$1004,Apoio!B611,'2.Base de Clientes'!$D$5:$D$1004,Apoio!C611,'2.Base de Clientes'!$E$5:$E$1004,Apoio!D611),0)</f>
        <v>0</v>
      </c>
      <c r="I611" s="156">
        <f t="shared" si="19"/>
        <v>0</v>
      </c>
      <c r="J611" s="157">
        <f>IFERROR(AVERAGEIFS('2.Base de Clientes'!$F$5:$F$1004,'2.Base de Clientes'!$C$5:$C$1004,Apoio!B611,'2.Base de Clientes'!$D$5:$D$1004,Apoio!C611,'2.Base de Clientes'!$E$5:$E$1004,Apoio!D611)+(ROW()/1000000),0)</f>
        <v>0</v>
      </c>
      <c r="K611" s="21"/>
      <c r="L611" s="21"/>
      <c r="M611" s="21"/>
    </row>
    <row r="612" ht="12.75" customHeight="1">
      <c r="B612" s="136" t="str">
        <f>'1.Clusters'!$B$11</f>
        <v/>
      </c>
      <c r="C612" s="136" t="str">
        <f>'1.Clusters'!$E$11</f>
        <v/>
      </c>
      <c r="D612" s="136" t="str">
        <f>'1.Clusters'!$H$14</f>
        <v/>
      </c>
      <c r="E612" s="136" t="str">
        <f t="shared" si="17"/>
        <v>, , </v>
      </c>
      <c r="F612" s="136" t="str">
        <f t="shared" si="18"/>
        <v/>
      </c>
      <c r="G612" s="139">
        <f>IFERROR(AVERAGEIFS('2.Base de Clientes'!$Q$5:$Q$1004,'2.Base de Clientes'!$C$5:$C$1004,Apoio!B612,'2.Base de Clientes'!$D$5:$D$1004,Apoio!C612,'2.Base de Clientes'!$E$5:$E$1004,Apoio!D612)+(ROW()/1000000),0)</f>
        <v>0</v>
      </c>
      <c r="H612" s="139">
        <f>IFERROR(COUNTIFS('2.Base de Clientes'!$C$5:$C$1004,Apoio!B612,'2.Base de Clientes'!$D$5:$D$1004,Apoio!C612,'2.Base de Clientes'!$E$5:$E$1004,Apoio!D612),0)</f>
        <v>0</v>
      </c>
      <c r="I612" s="156">
        <f t="shared" si="19"/>
        <v>0</v>
      </c>
      <c r="J612" s="157">
        <f>IFERROR(AVERAGEIFS('2.Base de Clientes'!$F$5:$F$1004,'2.Base de Clientes'!$C$5:$C$1004,Apoio!B612,'2.Base de Clientes'!$D$5:$D$1004,Apoio!C612,'2.Base de Clientes'!$E$5:$E$1004,Apoio!D612)+(ROW()/1000000),0)</f>
        <v>0</v>
      </c>
      <c r="K612" s="21"/>
      <c r="L612" s="21"/>
      <c r="M612" s="21"/>
    </row>
    <row r="613" ht="12.75" customHeight="1">
      <c r="B613" s="136" t="str">
        <f>'1.Clusters'!$B$11</f>
        <v/>
      </c>
      <c r="C613" s="136" t="str">
        <f>'1.Clusters'!$E$11</f>
        <v/>
      </c>
      <c r="D613" s="136" t="str">
        <f>'1.Clusters'!$H$15</f>
        <v/>
      </c>
      <c r="E613" s="136" t="str">
        <f t="shared" si="17"/>
        <v>, , </v>
      </c>
      <c r="F613" s="136" t="str">
        <f t="shared" si="18"/>
        <v/>
      </c>
      <c r="G613" s="139">
        <f>IFERROR(AVERAGEIFS('2.Base de Clientes'!$Q$5:$Q$1004,'2.Base de Clientes'!$C$5:$C$1004,Apoio!B613,'2.Base de Clientes'!$D$5:$D$1004,Apoio!C613,'2.Base de Clientes'!$E$5:$E$1004,Apoio!D613)+(ROW()/1000000),0)</f>
        <v>0</v>
      </c>
      <c r="H613" s="139">
        <f>IFERROR(COUNTIFS('2.Base de Clientes'!$C$5:$C$1004,Apoio!B613,'2.Base de Clientes'!$D$5:$D$1004,Apoio!C613,'2.Base de Clientes'!$E$5:$E$1004,Apoio!D613),0)</f>
        <v>0</v>
      </c>
      <c r="I613" s="156">
        <f t="shared" si="19"/>
        <v>0</v>
      </c>
      <c r="J613" s="157">
        <f>IFERROR(AVERAGEIFS('2.Base de Clientes'!$F$5:$F$1004,'2.Base de Clientes'!$C$5:$C$1004,Apoio!B613,'2.Base de Clientes'!$D$5:$D$1004,Apoio!C613,'2.Base de Clientes'!$E$5:$E$1004,Apoio!D613)+(ROW()/1000000),0)</f>
        <v>0</v>
      </c>
      <c r="K613" s="21"/>
      <c r="L613" s="21"/>
      <c r="M613" s="21"/>
    </row>
    <row r="614" ht="12.75" customHeight="1">
      <c r="B614" s="136" t="str">
        <f>'1.Clusters'!$B$11</f>
        <v/>
      </c>
      <c r="C614" s="136" t="str">
        <f>'1.Clusters'!$E$12</f>
        <v/>
      </c>
      <c r="D614" s="136" t="str">
        <f>'1.Clusters'!$H$6</f>
        <v/>
      </c>
      <c r="E614" s="136" t="str">
        <f t="shared" si="17"/>
        <v>, , </v>
      </c>
      <c r="F614" s="136" t="str">
        <f t="shared" si="18"/>
        <v/>
      </c>
      <c r="G614" s="139">
        <f>IFERROR(AVERAGEIFS('2.Base de Clientes'!$Q$5:$Q$1004,'2.Base de Clientes'!$C$5:$C$1004,Apoio!B614,'2.Base de Clientes'!$D$5:$D$1004,Apoio!C614,'2.Base de Clientes'!$E$5:$E$1004,Apoio!D614)+(ROW()/1000000),0)</f>
        <v>0</v>
      </c>
      <c r="H614" s="139">
        <f>IFERROR(COUNTIFS('2.Base de Clientes'!$C$5:$C$1004,Apoio!B614,'2.Base de Clientes'!$D$5:$D$1004,Apoio!C614,'2.Base de Clientes'!$E$5:$E$1004,Apoio!D614),0)</f>
        <v>0</v>
      </c>
      <c r="I614" s="156">
        <f t="shared" si="19"/>
        <v>0</v>
      </c>
      <c r="J614" s="157">
        <f>IFERROR(AVERAGEIFS('2.Base de Clientes'!$F$5:$F$1004,'2.Base de Clientes'!$C$5:$C$1004,Apoio!B614,'2.Base de Clientes'!$D$5:$D$1004,Apoio!C614,'2.Base de Clientes'!$E$5:$E$1004,Apoio!D614)+(ROW()/1000000),0)</f>
        <v>0</v>
      </c>
      <c r="K614" s="21"/>
      <c r="L614" s="21"/>
      <c r="M614" s="21"/>
    </row>
    <row r="615" ht="12.75" customHeight="1">
      <c r="B615" s="136" t="str">
        <f>'1.Clusters'!$B$11</f>
        <v/>
      </c>
      <c r="C615" s="136" t="str">
        <f>'1.Clusters'!$E$12</f>
        <v/>
      </c>
      <c r="D615" s="136" t="str">
        <f>'1.Clusters'!$H$7</f>
        <v/>
      </c>
      <c r="E615" s="136" t="str">
        <f t="shared" si="17"/>
        <v>, , </v>
      </c>
      <c r="F615" s="136" t="str">
        <f t="shared" si="18"/>
        <v/>
      </c>
      <c r="G615" s="139">
        <f>IFERROR(AVERAGEIFS('2.Base de Clientes'!$Q$5:$Q$1004,'2.Base de Clientes'!$C$5:$C$1004,Apoio!B615,'2.Base de Clientes'!$D$5:$D$1004,Apoio!C615,'2.Base de Clientes'!$E$5:$E$1004,Apoio!D615)+(ROW()/1000000),0)</f>
        <v>0</v>
      </c>
      <c r="H615" s="139">
        <f>IFERROR(COUNTIFS('2.Base de Clientes'!$C$5:$C$1004,Apoio!B615,'2.Base de Clientes'!$D$5:$D$1004,Apoio!C615,'2.Base de Clientes'!$E$5:$E$1004,Apoio!D615),0)</f>
        <v>0</v>
      </c>
      <c r="I615" s="156">
        <f t="shared" si="19"/>
        <v>0</v>
      </c>
      <c r="J615" s="157">
        <f>IFERROR(AVERAGEIFS('2.Base de Clientes'!$F$5:$F$1004,'2.Base de Clientes'!$C$5:$C$1004,Apoio!B615,'2.Base de Clientes'!$D$5:$D$1004,Apoio!C615,'2.Base de Clientes'!$E$5:$E$1004,Apoio!D615)+(ROW()/1000000),0)</f>
        <v>0</v>
      </c>
      <c r="K615" s="21"/>
      <c r="L615" s="21"/>
      <c r="M615" s="21"/>
    </row>
    <row r="616" ht="12.75" customHeight="1">
      <c r="B616" s="136" t="str">
        <f>'1.Clusters'!$B$11</f>
        <v/>
      </c>
      <c r="C616" s="136" t="str">
        <f>'1.Clusters'!$E$12</f>
        <v/>
      </c>
      <c r="D616" s="136" t="str">
        <f>'1.Clusters'!$H$8</f>
        <v/>
      </c>
      <c r="E616" s="136" t="str">
        <f t="shared" si="17"/>
        <v>, , </v>
      </c>
      <c r="F616" s="136" t="str">
        <f t="shared" si="18"/>
        <v/>
      </c>
      <c r="G616" s="139">
        <f>IFERROR(AVERAGEIFS('2.Base de Clientes'!$Q$5:$Q$1004,'2.Base de Clientes'!$C$5:$C$1004,Apoio!B616,'2.Base de Clientes'!$D$5:$D$1004,Apoio!C616,'2.Base de Clientes'!$E$5:$E$1004,Apoio!D616)+(ROW()/1000000),0)</f>
        <v>0</v>
      </c>
      <c r="H616" s="139">
        <f>IFERROR(COUNTIFS('2.Base de Clientes'!$C$5:$C$1004,Apoio!B616,'2.Base de Clientes'!$D$5:$D$1004,Apoio!C616,'2.Base de Clientes'!$E$5:$E$1004,Apoio!D616),0)</f>
        <v>0</v>
      </c>
      <c r="I616" s="156">
        <f t="shared" si="19"/>
        <v>0</v>
      </c>
      <c r="J616" s="157">
        <f>IFERROR(AVERAGEIFS('2.Base de Clientes'!$F$5:$F$1004,'2.Base de Clientes'!$C$5:$C$1004,Apoio!B616,'2.Base de Clientes'!$D$5:$D$1004,Apoio!C616,'2.Base de Clientes'!$E$5:$E$1004,Apoio!D616)+(ROW()/1000000),0)</f>
        <v>0</v>
      </c>
      <c r="K616" s="21"/>
      <c r="L616" s="21"/>
      <c r="M616" s="21"/>
    </row>
    <row r="617" ht="12.75" customHeight="1">
      <c r="B617" s="136" t="str">
        <f>'1.Clusters'!$B$11</f>
        <v/>
      </c>
      <c r="C617" s="136" t="str">
        <f>'1.Clusters'!$E$12</f>
        <v/>
      </c>
      <c r="D617" s="136" t="str">
        <f>'1.Clusters'!$H$9</f>
        <v/>
      </c>
      <c r="E617" s="136" t="str">
        <f t="shared" si="17"/>
        <v>, , </v>
      </c>
      <c r="F617" s="136" t="str">
        <f t="shared" si="18"/>
        <v/>
      </c>
      <c r="G617" s="139">
        <f>IFERROR(AVERAGEIFS('2.Base de Clientes'!$Q$5:$Q$1004,'2.Base de Clientes'!$C$5:$C$1004,Apoio!B617,'2.Base de Clientes'!$D$5:$D$1004,Apoio!C617,'2.Base de Clientes'!$E$5:$E$1004,Apoio!D617)+(ROW()/1000000),0)</f>
        <v>0</v>
      </c>
      <c r="H617" s="139">
        <f>IFERROR(COUNTIFS('2.Base de Clientes'!$C$5:$C$1004,Apoio!B617,'2.Base de Clientes'!$D$5:$D$1004,Apoio!C617,'2.Base de Clientes'!$E$5:$E$1004,Apoio!D617),0)</f>
        <v>0</v>
      </c>
      <c r="I617" s="156">
        <f t="shared" si="19"/>
        <v>0</v>
      </c>
      <c r="J617" s="157">
        <f>IFERROR(AVERAGEIFS('2.Base de Clientes'!$F$5:$F$1004,'2.Base de Clientes'!$C$5:$C$1004,Apoio!B617,'2.Base de Clientes'!$D$5:$D$1004,Apoio!C617,'2.Base de Clientes'!$E$5:$E$1004,Apoio!D617)+(ROW()/1000000),0)</f>
        <v>0</v>
      </c>
      <c r="K617" s="21"/>
      <c r="L617" s="21"/>
      <c r="M617" s="21"/>
    </row>
    <row r="618" ht="12.75" customHeight="1">
      <c r="B618" s="136" t="str">
        <f>'1.Clusters'!$B$11</f>
        <v/>
      </c>
      <c r="C618" s="136" t="str">
        <f>'1.Clusters'!$E$12</f>
        <v/>
      </c>
      <c r="D618" s="136" t="str">
        <f>'1.Clusters'!$H$10</f>
        <v/>
      </c>
      <c r="E618" s="136" t="str">
        <f t="shared" si="17"/>
        <v>, , </v>
      </c>
      <c r="F618" s="136" t="str">
        <f t="shared" si="18"/>
        <v/>
      </c>
      <c r="G618" s="139">
        <f>IFERROR(AVERAGEIFS('2.Base de Clientes'!$Q$5:$Q$1004,'2.Base de Clientes'!$C$5:$C$1004,Apoio!B618,'2.Base de Clientes'!$D$5:$D$1004,Apoio!C618,'2.Base de Clientes'!$E$5:$E$1004,Apoio!D618)+(ROW()/1000000),0)</f>
        <v>0</v>
      </c>
      <c r="H618" s="139">
        <f>IFERROR(COUNTIFS('2.Base de Clientes'!$C$5:$C$1004,Apoio!B618,'2.Base de Clientes'!$D$5:$D$1004,Apoio!C618,'2.Base de Clientes'!$E$5:$E$1004,Apoio!D618),0)</f>
        <v>0</v>
      </c>
      <c r="I618" s="156">
        <f t="shared" si="19"/>
        <v>0</v>
      </c>
      <c r="J618" s="157">
        <f>IFERROR(AVERAGEIFS('2.Base de Clientes'!$F$5:$F$1004,'2.Base de Clientes'!$C$5:$C$1004,Apoio!B618,'2.Base de Clientes'!$D$5:$D$1004,Apoio!C618,'2.Base de Clientes'!$E$5:$E$1004,Apoio!D618)+(ROW()/1000000),0)</f>
        <v>0</v>
      </c>
      <c r="K618" s="21"/>
      <c r="L618" s="21"/>
      <c r="M618" s="21"/>
    </row>
    <row r="619" ht="12.75" customHeight="1">
      <c r="B619" s="136" t="str">
        <f>'1.Clusters'!$B$11</f>
        <v/>
      </c>
      <c r="C619" s="136" t="str">
        <f>'1.Clusters'!$E$12</f>
        <v/>
      </c>
      <c r="D619" s="136" t="str">
        <f>'1.Clusters'!$H$11</f>
        <v/>
      </c>
      <c r="E619" s="136" t="str">
        <f t="shared" si="17"/>
        <v>, , </v>
      </c>
      <c r="F619" s="136" t="str">
        <f t="shared" si="18"/>
        <v/>
      </c>
      <c r="G619" s="139">
        <f>IFERROR(AVERAGEIFS('2.Base de Clientes'!$Q$5:$Q$1004,'2.Base de Clientes'!$C$5:$C$1004,Apoio!B619,'2.Base de Clientes'!$D$5:$D$1004,Apoio!C619,'2.Base de Clientes'!$E$5:$E$1004,Apoio!D619)+(ROW()/1000000),0)</f>
        <v>0</v>
      </c>
      <c r="H619" s="139">
        <f>IFERROR(COUNTIFS('2.Base de Clientes'!$C$5:$C$1004,Apoio!B619,'2.Base de Clientes'!$D$5:$D$1004,Apoio!C619,'2.Base de Clientes'!$E$5:$E$1004,Apoio!D619),0)</f>
        <v>0</v>
      </c>
      <c r="I619" s="156">
        <f t="shared" si="19"/>
        <v>0</v>
      </c>
      <c r="J619" s="157">
        <f>IFERROR(AVERAGEIFS('2.Base de Clientes'!$F$5:$F$1004,'2.Base de Clientes'!$C$5:$C$1004,Apoio!B619,'2.Base de Clientes'!$D$5:$D$1004,Apoio!C619,'2.Base de Clientes'!$E$5:$E$1004,Apoio!D619)+(ROW()/1000000),0)</f>
        <v>0</v>
      </c>
      <c r="K619" s="21"/>
      <c r="L619" s="21"/>
      <c r="M619" s="21"/>
    </row>
    <row r="620" ht="12.75" customHeight="1">
      <c r="B620" s="136" t="str">
        <f>'1.Clusters'!$B$11</f>
        <v/>
      </c>
      <c r="C620" s="136" t="str">
        <f>'1.Clusters'!$E$12</f>
        <v/>
      </c>
      <c r="D620" s="136" t="str">
        <f>'1.Clusters'!$H$12</f>
        <v/>
      </c>
      <c r="E620" s="136" t="str">
        <f t="shared" si="17"/>
        <v>, , </v>
      </c>
      <c r="F620" s="136" t="str">
        <f t="shared" si="18"/>
        <v/>
      </c>
      <c r="G620" s="139">
        <f>IFERROR(AVERAGEIFS('2.Base de Clientes'!$Q$5:$Q$1004,'2.Base de Clientes'!$C$5:$C$1004,Apoio!B620,'2.Base de Clientes'!$D$5:$D$1004,Apoio!C620,'2.Base de Clientes'!$E$5:$E$1004,Apoio!D620)+(ROW()/1000000),0)</f>
        <v>0</v>
      </c>
      <c r="H620" s="139">
        <f>IFERROR(COUNTIFS('2.Base de Clientes'!$C$5:$C$1004,Apoio!B620,'2.Base de Clientes'!$D$5:$D$1004,Apoio!C620,'2.Base de Clientes'!$E$5:$E$1004,Apoio!D620),0)</f>
        <v>0</v>
      </c>
      <c r="I620" s="156">
        <f t="shared" si="19"/>
        <v>0</v>
      </c>
      <c r="J620" s="157">
        <f>IFERROR(AVERAGEIFS('2.Base de Clientes'!$F$5:$F$1004,'2.Base de Clientes'!$C$5:$C$1004,Apoio!B620,'2.Base de Clientes'!$D$5:$D$1004,Apoio!C620,'2.Base de Clientes'!$E$5:$E$1004,Apoio!D620)+(ROW()/1000000),0)</f>
        <v>0</v>
      </c>
      <c r="K620" s="21"/>
      <c r="L620" s="21"/>
      <c r="M620" s="21"/>
    </row>
    <row r="621" ht="12.75" customHeight="1">
      <c r="B621" s="136" t="str">
        <f>'1.Clusters'!$B$11</f>
        <v/>
      </c>
      <c r="C621" s="136" t="str">
        <f>'1.Clusters'!$E$12</f>
        <v/>
      </c>
      <c r="D621" s="136" t="str">
        <f>'1.Clusters'!$H$13</f>
        <v/>
      </c>
      <c r="E621" s="136" t="str">
        <f t="shared" si="17"/>
        <v>, , </v>
      </c>
      <c r="F621" s="136" t="str">
        <f t="shared" si="18"/>
        <v/>
      </c>
      <c r="G621" s="139">
        <f>IFERROR(AVERAGEIFS('2.Base de Clientes'!$Q$5:$Q$1004,'2.Base de Clientes'!$C$5:$C$1004,Apoio!B621,'2.Base de Clientes'!$D$5:$D$1004,Apoio!C621,'2.Base de Clientes'!$E$5:$E$1004,Apoio!D621)+(ROW()/1000000),0)</f>
        <v>0</v>
      </c>
      <c r="H621" s="139">
        <f>IFERROR(COUNTIFS('2.Base de Clientes'!$C$5:$C$1004,Apoio!B621,'2.Base de Clientes'!$D$5:$D$1004,Apoio!C621,'2.Base de Clientes'!$E$5:$E$1004,Apoio!D621),0)</f>
        <v>0</v>
      </c>
      <c r="I621" s="156">
        <f t="shared" si="19"/>
        <v>0</v>
      </c>
      <c r="J621" s="157">
        <f>IFERROR(AVERAGEIFS('2.Base de Clientes'!$F$5:$F$1004,'2.Base de Clientes'!$C$5:$C$1004,Apoio!B621,'2.Base de Clientes'!$D$5:$D$1004,Apoio!C621,'2.Base de Clientes'!$E$5:$E$1004,Apoio!D621)+(ROW()/1000000),0)</f>
        <v>0</v>
      </c>
      <c r="K621" s="21"/>
      <c r="L621" s="21"/>
      <c r="M621" s="21"/>
    </row>
    <row r="622" ht="12.75" customHeight="1">
      <c r="B622" s="136" t="str">
        <f>'1.Clusters'!$B$11</f>
        <v/>
      </c>
      <c r="C622" s="136" t="str">
        <f>'1.Clusters'!$E$12</f>
        <v/>
      </c>
      <c r="D622" s="136" t="str">
        <f>'1.Clusters'!$H$14</f>
        <v/>
      </c>
      <c r="E622" s="136" t="str">
        <f t="shared" si="17"/>
        <v>, , </v>
      </c>
      <c r="F622" s="136" t="str">
        <f t="shared" si="18"/>
        <v/>
      </c>
      <c r="G622" s="139">
        <f>IFERROR(AVERAGEIFS('2.Base de Clientes'!$Q$5:$Q$1004,'2.Base de Clientes'!$C$5:$C$1004,Apoio!B622,'2.Base de Clientes'!$D$5:$D$1004,Apoio!C622,'2.Base de Clientes'!$E$5:$E$1004,Apoio!D622)+(ROW()/1000000),0)</f>
        <v>0</v>
      </c>
      <c r="H622" s="139">
        <f>IFERROR(COUNTIFS('2.Base de Clientes'!$C$5:$C$1004,Apoio!B622,'2.Base de Clientes'!$D$5:$D$1004,Apoio!C622,'2.Base de Clientes'!$E$5:$E$1004,Apoio!D622),0)</f>
        <v>0</v>
      </c>
      <c r="I622" s="156">
        <f t="shared" si="19"/>
        <v>0</v>
      </c>
      <c r="J622" s="157">
        <f>IFERROR(AVERAGEIFS('2.Base de Clientes'!$F$5:$F$1004,'2.Base de Clientes'!$C$5:$C$1004,Apoio!B622,'2.Base de Clientes'!$D$5:$D$1004,Apoio!C622,'2.Base de Clientes'!$E$5:$E$1004,Apoio!D622)+(ROW()/1000000),0)</f>
        <v>0</v>
      </c>
      <c r="K622" s="21"/>
      <c r="L622" s="21"/>
      <c r="M622" s="21"/>
    </row>
    <row r="623" ht="12.75" customHeight="1">
      <c r="B623" s="136" t="str">
        <f>'1.Clusters'!$B$11</f>
        <v/>
      </c>
      <c r="C623" s="136" t="str">
        <f>'1.Clusters'!$E$12</f>
        <v/>
      </c>
      <c r="D623" s="136" t="str">
        <f>'1.Clusters'!$H$15</f>
        <v/>
      </c>
      <c r="E623" s="136" t="str">
        <f t="shared" si="17"/>
        <v>, , </v>
      </c>
      <c r="F623" s="136" t="str">
        <f t="shared" si="18"/>
        <v/>
      </c>
      <c r="G623" s="139">
        <f>IFERROR(AVERAGEIFS('2.Base de Clientes'!$Q$5:$Q$1004,'2.Base de Clientes'!$C$5:$C$1004,Apoio!B623,'2.Base de Clientes'!$D$5:$D$1004,Apoio!C623,'2.Base de Clientes'!$E$5:$E$1004,Apoio!D623)+(ROW()/1000000),0)</f>
        <v>0</v>
      </c>
      <c r="H623" s="139">
        <f>IFERROR(COUNTIFS('2.Base de Clientes'!$C$5:$C$1004,Apoio!B623,'2.Base de Clientes'!$D$5:$D$1004,Apoio!C623,'2.Base de Clientes'!$E$5:$E$1004,Apoio!D623),0)</f>
        <v>0</v>
      </c>
      <c r="I623" s="156">
        <f t="shared" si="19"/>
        <v>0</v>
      </c>
      <c r="J623" s="157">
        <f>IFERROR(AVERAGEIFS('2.Base de Clientes'!$F$5:$F$1004,'2.Base de Clientes'!$C$5:$C$1004,Apoio!B623,'2.Base de Clientes'!$D$5:$D$1004,Apoio!C623,'2.Base de Clientes'!$E$5:$E$1004,Apoio!D623)+(ROW()/1000000),0)</f>
        <v>0</v>
      </c>
      <c r="K623" s="21"/>
      <c r="L623" s="21"/>
      <c r="M623" s="21"/>
    </row>
    <row r="624" ht="12.75" customHeight="1">
      <c r="B624" s="136" t="str">
        <f>'1.Clusters'!$B$11</f>
        <v/>
      </c>
      <c r="C624" s="136" t="str">
        <f>'1.Clusters'!$E$13</f>
        <v/>
      </c>
      <c r="D624" s="136" t="str">
        <f>'1.Clusters'!$H$6</f>
        <v/>
      </c>
      <c r="E624" s="136" t="str">
        <f t="shared" si="17"/>
        <v>, , </v>
      </c>
      <c r="F624" s="136" t="str">
        <f t="shared" si="18"/>
        <v/>
      </c>
      <c r="G624" s="139">
        <f>IFERROR(AVERAGEIFS('2.Base de Clientes'!$Q$5:$Q$1004,'2.Base de Clientes'!$C$5:$C$1004,Apoio!B624,'2.Base de Clientes'!$D$5:$D$1004,Apoio!C624,'2.Base de Clientes'!$E$5:$E$1004,Apoio!D624)+(ROW()/1000000),0)</f>
        <v>0</v>
      </c>
      <c r="H624" s="139">
        <f>IFERROR(COUNTIFS('2.Base de Clientes'!$C$5:$C$1004,Apoio!B624,'2.Base de Clientes'!$D$5:$D$1004,Apoio!C624,'2.Base de Clientes'!$E$5:$E$1004,Apoio!D624),0)</f>
        <v>0</v>
      </c>
      <c r="I624" s="156">
        <f t="shared" si="19"/>
        <v>0</v>
      </c>
      <c r="J624" s="157">
        <f>IFERROR(AVERAGEIFS('2.Base de Clientes'!$F$5:$F$1004,'2.Base de Clientes'!$C$5:$C$1004,Apoio!B624,'2.Base de Clientes'!$D$5:$D$1004,Apoio!C624,'2.Base de Clientes'!$E$5:$E$1004,Apoio!D624)+(ROW()/1000000),0)</f>
        <v>0</v>
      </c>
      <c r="K624" s="21"/>
      <c r="L624" s="21"/>
      <c r="M624" s="21"/>
    </row>
    <row r="625" ht="12.75" customHeight="1">
      <c r="B625" s="136" t="str">
        <f>'1.Clusters'!$B$11</f>
        <v/>
      </c>
      <c r="C625" s="136" t="str">
        <f>'1.Clusters'!$E$13</f>
        <v/>
      </c>
      <c r="D625" s="136" t="str">
        <f>'1.Clusters'!$H$7</f>
        <v/>
      </c>
      <c r="E625" s="136" t="str">
        <f t="shared" si="17"/>
        <v>, , </v>
      </c>
      <c r="F625" s="136" t="str">
        <f t="shared" si="18"/>
        <v/>
      </c>
      <c r="G625" s="139">
        <f>IFERROR(AVERAGEIFS('2.Base de Clientes'!$Q$5:$Q$1004,'2.Base de Clientes'!$C$5:$C$1004,Apoio!B625,'2.Base de Clientes'!$D$5:$D$1004,Apoio!C625,'2.Base de Clientes'!$E$5:$E$1004,Apoio!D625)+(ROW()/1000000),0)</f>
        <v>0</v>
      </c>
      <c r="H625" s="139">
        <f>IFERROR(COUNTIFS('2.Base de Clientes'!$C$5:$C$1004,Apoio!B625,'2.Base de Clientes'!$D$5:$D$1004,Apoio!C625,'2.Base de Clientes'!$E$5:$E$1004,Apoio!D625),0)</f>
        <v>0</v>
      </c>
      <c r="I625" s="156">
        <f t="shared" si="19"/>
        <v>0</v>
      </c>
      <c r="J625" s="157">
        <f>IFERROR(AVERAGEIFS('2.Base de Clientes'!$F$5:$F$1004,'2.Base de Clientes'!$C$5:$C$1004,Apoio!B625,'2.Base de Clientes'!$D$5:$D$1004,Apoio!C625,'2.Base de Clientes'!$E$5:$E$1004,Apoio!D625)+(ROW()/1000000),0)</f>
        <v>0</v>
      </c>
      <c r="K625" s="21"/>
      <c r="L625" s="21"/>
      <c r="M625" s="21"/>
    </row>
    <row r="626" ht="12.75" customHeight="1">
      <c r="B626" s="136" t="str">
        <f>'1.Clusters'!$B$11</f>
        <v/>
      </c>
      <c r="C626" s="136" t="str">
        <f>'1.Clusters'!$E$13</f>
        <v/>
      </c>
      <c r="D626" s="136" t="str">
        <f>'1.Clusters'!$H$8</f>
        <v/>
      </c>
      <c r="E626" s="136" t="str">
        <f t="shared" si="17"/>
        <v>, , </v>
      </c>
      <c r="F626" s="136" t="str">
        <f t="shared" si="18"/>
        <v/>
      </c>
      <c r="G626" s="139">
        <f>IFERROR(AVERAGEIFS('2.Base de Clientes'!$Q$5:$Q$1004,'2.Base de Clientes'!$C$5:$C$1004,Apoio!B626,'2.Base de Clientes'!$D$5:$D$1004,Apoio!C626,'2.Base de Clientes'!$E$5:$E$1004,Apoio!D626)+(ROW()/1000000),0)</f>
        <v>0</v>
      </c>
      <c r="H626" s="139">
        <f>IFERROR(COUNTIFS('2.Base de Clientes'!$C$5:$C$1004,Apoio!B626,'2.Base de Clientes'!$D$5:$D$1004,Apoio!C626,'2.Base de Clientes'!$E$5:$E$1004,Apoio!D626),0)</f>
        <v>0</v>
      </c>
      <c r="I626" s="156">
        <f t="shared" si="19"/>
        <v>0</v>
      </c>
      <c r="J626" s="157">
        <f>IFERROR(AVERAGEIFS('2.Base de Clientes'!$F$5:$F$1004,'2.Base de Clientes'!$C$5:$C$1004,Apoio!B626,'2.Base de Clientes'!$D$5:$D$1004,Apoio!C626,'2.Base de Clientes'!$E$5:$E$1004,Apoio!D626)+(ROW()/1000000),0)</f>
        <v>0</v>
      </c>
      <c r="K626" s="21"/>
      <c r="L626" s="21"/>
      <c r="M626" s="21"/>
    </row>
    <row r="627" ht="12.75" customHeight="1">
      <c r="B627" s="136" t="str">
        <f>'1.Clusters'!$B$11</f>
        <v/>
      </c>
      <c r="C627" s="136" t="str">
        <f>'1.Clusters'!$E$13</f>
        <v/>
      </c>
      <c r="D627" s="136" t="str">
        <f>'1.Clusters'!$H$9</f>
        <v/>
      </c>
      <c r="E627" s="136" t="str">
        <f t="shared" si="17"/>
        <v>, , </v>
      </c>
      <c r="F627" s="136" t="str">
        <f t="shared" si="18"/>
        <v/>
      </c>
      <c r="G627" s="139">
        <f>IFERROR(AVERAGEIFS('2.Base de Clientes'!$Q$5:$Q$1004,'2.Base de Clientes'!$C$5:$C$1004,Apoio!B627,'2.Base de Clientes'!$D$5:$D$1004,Apoio!C627,'2.Base de Clientes'!$E$5:$E$1004,Apoio!D627)+(ROW()/1000000),0)</f>
        <v>0</v>
      </c>
      <c r="H627" s="139">
        <f>IFERROR(COUNTIFS('2.Base de Clientes'!$C$5:$C$1004,Apoio!B627,'2.Base de Clientes'!$D$5:$D$1004,Apoio!C627,'2.Base de Clientes'!$E$5:$E$1004,Apoio!D627),0)</f>
        <v>0</v>
      </c>
      <c r="I627" s="156">
        <f t="shared" si="19"/>
        <v>0</v>
      </c>
      <c r="J627" s="157">
        <f>IFERROR(AVERAGEIFS('2.Base de Clientes'!$F$5:$F$1004,'2.Base de Clientes'!$C$5:$C$1004,Apoio!B627,'2.Base de Clientes'!$D$5:$D$1004,Apoio!C627,'2.Base de Clientes'!$E$5:$E$1004,Apoio!D627)+(ROW()/1000000),0)</f>
        <v>0</v>
      </c>
      <c r="K627" s="21"/>
      <c r="L627" s="21"/>
      <c r="M627" s="21"/>
    </row>
    <row r="628" ht="12.75" customHeight="1">
      <c r="B628" s="136" t="str">
        <f>'1.Clusters'!$B$11</f>
        <v/>
      </c>
      <c r="C628" s="136" t="str">
        <f>'1.Clusters'!$E$13</f>
        <v/>
      </c>
      <c r="D628" s="136" t="str">
        <f>'1.Clusters'!$H$10</f>
        <v/>
      </c>
      <c r="E628" s="136" t="str">
        <f t="shared" si="17"/>
        <v>, , </v>
      </c>
      <c r="F628" s="136" t="str">
        <f t="shared" si="18"/>
        <v/>
      </c>
      <c r="G628" s="139">
        <f>IFERROR(AVERAGEIFS('2.Base de Clientes'!$Q$5:$Q$1004,'2.Base de Clientes'!$C$5:$C$1004,Apoio!B628,'2.Base de Clientes'!$D$5:$D$1004,Apoio!C628,'2.Base de Clientes'!$E$5:$E$1004,Apoio!D628)+(ROW()/1000000),0)</f>
        <v>0</v>
      </c>
      <c r="H628" s="139">
        <f>IFERROR(COUNTIFS('2.Base de Clientes'!$C$5:$C$1004,Apoio!B628,'2.Base de Clientes'!$D$5:$D$1004,Apoio!C628,'2.Base de Clientes'!$E$5:$E$1004,Apoio!D628),0)</f>
        <v>0</v>
      </c>
      <c r="I628" s="156">
        <f t="shared" si="19"/>
        <v>0</v>
      </c>
      <c r="J628" s="157">
        <f>IFERROR(AVERAGEIFS('2.Base de Clientes'!$F$5:$F$1004,'2.Base de Clientes'!$C$5:$C$1004,Apoio!B628,'2.Base de Clientes'!$D$5:$D$1004,Apoio!C628,'2.Base de Clientes'!$E$5:$E$1004,Apoio!D628)+(ROW()/1000000),0)</f>
        <v>0</v>
      </c>
      <c r="K628" s="21"/>
      <c r="L628" s="21"/>
      <c r="M628" s="21"/>
    </row>
    <row r="629" ht="12.75" customHeight="1">
      <c r="B629" s="136" t="str">
        <f>'1.Clusters'!$B$11</f>
        <v/>
      </c>
      <c r="C629" s="136" t="str">
        <f>'1.Clusters'!$E$13</f>
        <v/>
      </c>
      <c r="D629" s="136" t="str">
        <f>'1.Clusters'!$H$11</f>
        <v/>
      </c>
      <c r="E629" s="136" t="str">
        <f t="shared" si="17"/>
        <v>, , </v>
      </c>
      <c r="F629" s="136" t="str">
        <f t="shared" si="18"/>
        <v/>
      </c>
      <c r="G629" s="139">
        <f>IFERROR(AVERAGEIFS('2.Base de Clientes'!$Q$5:$Q$1004,'2.Base de Clientes'!$C$5:$C$1004,Apoio!B629,'2.Base de Clientes'!$D$5:$D$1004,Apoio!C629,'2.Base de Clientes'!$E$5:$E$1004,Apoio!D629)+(ROW()/1000000),0)</f>
        <v>0</v>
      </c>
      <c r="H629" s="139">
        <f>IFERROR(COUNTIFS('2.Base de Clientes'!$C$5:$C$1004,Apoio!B629,'2.Base de Clientes'!$D$5:$D$1004,Apoio!C629,'2.Base de Clientes'!$E$5:$E$1004,Apoio!D629),0)</f>
        <v>0</v>
      </c>
      <c r="I629" s="156">
        <f t="shared" si="19"/>
        <v>0</v>
      </c>
      <c r="J629" s="157">
        <f>IFERROR(AVERAGEIFS('2.Base de Clientes'!$F$5:$F$1004,'2.Base de Clientes'!$C$5:$C$1004,Apoio!B629,'2.Base de Clientes'!$D$5:$D$1004,Apoio!C629,'2.Base de Clientes'!$E$5:$E$1004,Apoio!D629)+(ROW()/1000000),0)</f>
        <v>0</v>
      </c>
      <c r="K629" s="21"/>
      <c r="L629" s="21"/>
      <c r="M629" s="21"/>
    </row>
    <row r="630" ht="12.75" customHeight="1">
      <c r="B630" s="136" t="str">
        <f>'1.Clusters'!$B$11</f>
        <v/>
      </c>
      <c r="C630" s="136" t="str">
        <f>'1.Clusters'!$E$13</f>
        <v/>
      </c>
      <c r="D630" s="136" t="str">
        <f>'1.Clusters'!$H$12</f>
        <v/>
      </c>
      <c r="E630" s="136" t="str">
        <f t="shared" si="17"/>
        <v>, , </v>
      </c>
      <c r="F630" s="136" t="str">
        <f t="shared" si="18"/>
        <v/>
      </c>
      <c r="G630" s="139">
        <f>IFERROR(AVERAGEIFS('2.Base de Clientes'!$Q$5:$Q$1004,'2.Base de Clientes'!$C$5:$C$1004,Apoio!B630,'2.Base de Clientes'!$D$5:$D$1004,Apoio!C630,'2.Base de Clientes'!$E$5:$E$1004,Apoio!D630)+(ROW()/1000000),0)</f>
        <v>0</v>
      </c>
      <c r="H630" s="139">
        <f>IFERROR(COUNTIFS('2.Base de Clientes'!$C$5:$C$1004,Apoio!B630,'2.Base de Clientes'!$D$5:$D$1004,Apoio!C630,'2.Base de Clientes'!$E$5:$E$1004,Apoio!D630),0)</f>
        <v>0</v>
      </c>
      <c r="I630" s="156">
        <f t="shared" si="19"/>
        <v>0</v>
      </c>
      <c r="J630" s="157">
        <f>IFERROR(AVERAGEIFS('2.Base de Clientes'!$F$5:$F$1004,'2.Base de Clientes'!$C$5:$C$1004,Apoio!B630,'2.Base de Clientes'!$D$5:$D$1004,Apoio!C630,'2.Base de Clientes'!$E$5:$E$1004,Apoio!D630)+(ROW()/1000000),0)</f>
        <v>0</v>
      </c>
      <c r="K630" s="21"/>
      <c r="L630" s="21"/>
      <c r="M630" s="21"/>
    </row>
    <row r="631" ht="12.75" customHeight="1">
      <c r="B631" s="136" t="str">
        <f>'1.Clusters'!$B$11</f>
        <v/>
      </c>
      <c r="C631" s="136" t="str">
        <f>'1.Clusters'!$E$13</f>
        <v/>
      </c>
      <c r="D631" s="136" t="str">
        <f>'1.Clusters'!$H$13</f>
        <v/>
      </c>
      <c r="E631" s="136" t="str">
        <f t="shared" si="17"/>
        <v>, , </v>
      </c>
      <c r="F631" s="136" t="str">
        <f t="shared" si="18"/>
        <v/>
      </c>
      <c r="G631" s="139">
        <f>IFERROR(AVERAGEIFS('2.Base de Clientes'!$Q$5:$Q$1004,'2.Base de Clientes'!$C$5:$C$1004,Apoio!B631,'2.Base de Clientes'!$D$5:$D$1004,Apoio!C631,'2.Base de Clientes'!$E$5:$E$1004,Apoio!D631)+(ROW()/1000000),0)</f>
        <v>0</v>
      </c>
      <c r="H631" s="139">
        <f>IFERROR(COUNTIFS('2.Base de Clientes'!$C$5:$C$1004,Apoio!B631,'2.Base de Clientes'!$D$5:$D$1004,Apoio!C631,'2.Base de Clientes'!$E$5:$E$1004,Apoio!D631),0)</f>
        <v>0</v>
      </c>
      <c r="I631" s="156">
        <f t="shared" si="19"/>
        <v>0</v>
      </c>
      <c r="J631" s="157">
        <f>IFERROR(AVERAGEIFS('2.Base de Clientes'!$F$5:$F$1004,'2.Base de Clientes'!$C$5:$C$1004,Apoio!B631,'2.Base de Clientes'!$D$5:$D$1004,Apoio!C631,'2.Base de Clientes'!$E$5:$E$1004,Apoio!D631)+(ROW()/1000000),0)</f>
        <v>0</v>
      </c>
      <c r="K631" s="21"/>
      <c r="L631" s="21"/>
      <c r="M631" s="21"/>
    </row>
    <row r="632" ht="12.75" customHeight="1">
      <c r="B632" s="136" t="str">
        <f>'1.Clusters'!$B$11</f>
        <v/>
      </c>
      <c r="C632" s="136" t="str">
        <f>'1.Clusters'!$E$13</f>
        <v/>
      </c>
      <c r="D632" s="136" t="str">
        <f>'1.Clusters'!$H$14</f>
        <v/>
      </c>
      <c r="E632" s="136" t="str">
        <f t="shared" si="17"/>
        <v>, , </v>
      </c>
      <c r="F632" s="136" t="str">
        <f t="shared" si="18"/>
        <v/>
      </c>
      <c r="G632" s="139">
        <f>IFERROR(AVERAGEIFS('2.Base de Clientes'!$Q$5:$Q$1004,'2.Base de Clientes'!$C$5:$C$1004,Apoio!B632,'2.Base de Clientes'!$D$5:$D$1004,Apoio!C632,'2.Base de Clientes'!$E$5:$E$1004,Apoio!D632)+(ROW()/1000000),0)</f>
        <v>0</v>
      </c>
      <c r="H632" s="139">
        <f>IFERROR(COUNTIFS('2.Base de Clientes'!$C$5:$C$1004,Apoio!B632,'2.Base de Clientes'!$D$5:$D$1004,Apoio!C632,'2.Base de Clientes'!$E$5:$E$1004,Apoio!D632),0)</f>
        <v>0</v>
      </c>
      <c r="I632" s="156">
        <f t="shared" si="19"/>
        <v>0</v>
      </c>
      <c r="J632" s="157">
        <f>IFERROR(AVERAGEIFS('2.Base de Clientes'!$F$5:$F$1004,'2.Base de Clientes'!$C$5:$C$1004,Apoio!B632,'2.Base de Clientes'!$D$5:$D$1004,Apoio!C632,'2.Base de Clientes'!$E$5:$E$1004,Apoio!D632)+(ROW()/1000000),0)</f>
        <v>0</v>
      </c>
      <c r="K632" s="21"/>
      <c r="L632" s="21"/>
      <c r="M632" s="21"/>
    </row>
    <row r="633" ht="12.75" customHeight="1">
      <c r="B633" s="136" t="str">
        <f>'1.Clusters'!$B$11</f>
        <v/>
      </c>
      <c r="C633" s="136" t="str">
        <f>'1.Clusters'!$E$13</f>
        <v/>
      </c>
      <c r="D633" s="136" t="str">
        <f>'1.Clusters'!$H$15</f>
        <v/>
      </c>
      <c r="E633" s="136" t="str">
        <f t="shared" si="17"/>
        <v>, , </v>
      </c>
      <c r="F633" s="136" t="str">
        <f t="shared" si="18"/>
        <v/>
      </c>
      <c r="G633" s="139">
        <f>IFERROR(AVERAGEIFS('2.Base de Clientes'!$Q$5:$Q$1004,'2.Base de Clientes'!$C$5:$C$1004,Apoio!B633,'2.Base de Clientes'!$D$5:$D$1004,Apoio!C633,'2.Base de Clientes'!$E$5:$E$1004,Apoio!D633)+(ROW()/1000000),0)</f>
        <v>0</v>
      </c>
      <c r="H633" s="139">
        <f>IFERROR(COUNTIFS('2.Base de Clientes'!$C$5:$C$1004,Apoio!B633,'2.Base de Clientes'!$D$5:$D$1004,Apoio!C633,'2.Base de Clientes'!$E$5:$E$1004,Apoio!D633),0)</f>
        <v>0</v>
      </c>
      <c r="I633" s="156">
        <f t="shared" si="19"/>
        <v>0</v>
      </c>
      <c r="J633" s="157">
        <f>IFERROR(AVERAGEIFS('2.Base de Clientes'!$F$5:$F$1004,'2.Base de Clientes'!$C$5:$C$1004,Apoio!B633,'2.Base de Clientes'!$D$5:$D$1004,Apoio!C633,'2.Base de Clientes'!$E$5:$E$1004,Apoio!D633)+(ROW()/1000000),0)</f>
        <v>0</v>
      </c>
      <c r="K633" s="21"/>
      <c r="L633" s="21"/>
      <c r="M633" s="21"/>
    </row>
    <row r="634" ht="12.75" customHeight="1">
      <c r="B634" s="136" t="str">
        <f>'1.Clusters'!$B$11</f>
        <v/>
      </c>
      <c r="C634" s="136" t="str">
        <f>'1.Clusters'!$E$14</f>
        <v/>
      </c>
      <c r="D634" s="136" t="str">
        <f>'1.Clusters'!$H$6</f>
        <v/>
      </c>
      <c r="E634" s="136" t="str">
        <f t="shared" si="17"/>
        <v>, , </v>
      </c>
      <c r="F634" s="136" t="str">
        <f t="shared" si="18"/>
        <v/>
      </c>
      <c r="G634" s="139">
        <f>IFERROR(AVERAGEIFS('2.Base de Clientes'!$Q$5:$Q$1004,'2.Base de Clientes'!$C$5:$C$1004,Apoio!B634,'2.Base de Clientes'!$D$5:$D$1004,Apoio!C634,'2.Base de Clientes'!$E$5:$E$1004,Apoio!D634)+(ROW()/1000000),0)</f>
        <v>0</v>
      </c>
      <c r="H634" s="139">
        <f>IFERROR(COUNTIFS('2.Base de Clientes'!$C$5:$C$1004,Apoio!B634,'2.Base de Clientes'!$D$5:$D$1004,Apoio!C634,'2.Base de Clientes'!$E$5:$E$1004,Apoio!D634),0)</f>
        <v>0</v>
      </c>
      <c r="I634" s="156">
        <f t="shared" si="19"/>
        <v>0</v>
      </c>
      <c r="J634" s="157">
        <f>IFERROR(AVERAGEIFS('2.Base de Clientes'!$F$5:$F$1004,'2.Base de Clientes'!$C$5:$C$1004,Apoio!B634,'2.Base de Clientes'!$D$5:$D$1004,Apoio!C634,'2.Base de Clientes'!$E$5:$E$1004,Apoio!D634)+(ROW()/1000000),0)</f>
        <v>0</v>
      </c>
      <c r="K634" s="21"/>
      <c r="L634" s="21"/>
      <c r="M634" s="21"/>
    </row>
    <row r="635" ht="12.75" customHeight="1">
      <c r="B635" s="136" t="str">
        <f>'1.Clusters'!$B$11</f>
        <v/>
      </c>
      <c r="C635" s="136" t="str">
        <f>'1.Clusters'!$E$14</f>
        <v/>
      </c>
      <c r="D635" s="136" t="str">
        <f>'1.Clusters'!$H$7</f>
        <v/>
      </c>
      <c r="E635" s="136" t="str">
        <f t="shared" si="17"/>
        <v>, , </v>
      </c>
      <c r="F635" s="136" t="str">
        <f t="shared" si="18"/>
        <v/>
      </c>
      <c r="G635" s="139">
        <f>IFERROR(AVERAGEIFS('2.Base de Clientes'!$Q$5:$Q$1004,'2.Base de Clientes'!$C$5:$C$1004,Apoio!B635,'2.Base de Clientes'!$D$5:$D$1004,Apoio!C635,'2.Base de Clientes'!$E$5:$E$1004,Apoio!D635)+(ROW()/1000000),0)</f>
        <v>0</v>
      </c>
      <c r="H635" s="139">
        <f>IFERROR(COUNTIFS('2.Base de Clientes'!$C$5:$C$1004,Apoio!B635,'2.Base de Clientes'!$D$5:$D$1004,Apoio!C635,'2.Base de Clientes'!$E$5:$E$1004,Apoio!D635),0)</f>
        <v>0</v>
      </c>
      <c r="I635" s="156">
        <f t="shared" si="19"/>
        <v>0</v>
      </c>
      <c r="J635" s="157">
        <f>IFERROR(AVERAGEIFS('2.Base de Clientes'!$F$5:$F$1004,'2.Base de Clientes'!$C$5:$C$1004,Apoio!B635,'2.Base de Clientes'!$D$5:$D$1004,Apoio!C635,'2.Base de Clientes'!$E$5:$E$1004,Apoio!D635)+(ROW()/1000000),0)</f>
        <v>0</v>
      </c>
      <c r="K635" s="21"/>
      <c r="L635" s="21"/>
      <c r="M635" s="21"/>
    </row>
    <row r="636" ht="12.75" customHeight="1">
      <c r="B636" s="136" t="str">
        <f>'1.Clusters'!$B$11</f>
        <v/>
      </c>
      <c r="C636" s="136" t="str">
        <f>'1.Clusters'!$E$14</f>
        <v/>
      </c>
      <c r="D636" s="136" t="str">
        <f>'1.Clusters'!$H$8</f>
        <v/>
      </c>
      <c r="E636" s="136" t="str">
        <f t="shared" si="17"/>
        <v>, , </v>
      </c>
      <c r="F636" s="136" t="str">
        <f t="shared" si="18"/>
        <v/>
      </c>
      <c r="G636" s="139">
        <f>IFERROR(AVERAGEIFS('2.Base de Clientes'!$Q$5:$Q$1004,'2.Base de Clientes'!$C$5:$C$1004,Apoio!B636,'2.Base de Clientes'!$D$5:$D$1004,Apoio!C636,'2.Base de Clientes'!$E$5:$E$1004,Apoio!D636)+(ROW()/1000000),0)</f>
        <v>0</v>
      </c>
      <c r="H636" s="139">
        <f>IFERROR(COUNTIFS('2.Base de Clientes'!$C$5:$C$1004,Apoio!B636,'2.Base de Clientes'!$D$5:$D$1004,Apoio!C636,'2.Base de Clientes'!$E$5:$E$1004,Apoio!D636),0)</f>
        <v>0</v>
      </c>
      <c r="I636" s="156">
        <f t="shared" si="19"/>
        <v>0</v>
      </c>
      <c r="J636" s="157">
        <f>IFERROR(AVERAGEIFS('2.Base de Clientes'!$F$5:$F$1004,'2.Base de Clientes'!$C$5:$C$1004,Apoio!B636,'2.Base de Clientes'!$D$5:$D$1004,Apoio!C636,'2.Base de Clientes'!$E$5:$E$1004,Apoio!D636)+(ROW()/1000000),0)</f>
        <v>0</v>
      </c>
      <c r="K636" s="21"/>
      <c r="L636" s="21"/>
      <c r="M636" s="21"/>
    </row>
    <row r="637" ht="12.75" customHeight="1">
      <c r="B637" s="136" t="str">
        <f>'1.Clusters'!$B$11</f>
        <v/>
      </c>
      <c r="C637" s="136" t="str">
        <f>'1.Clusters'!$E$14</f>
        <v/>
      </c>
      <c r="D637" s="136" t="str">
        <f>'1.Clusters'!$H$9</f>
        <v/>
      </c>
      <c r="E637" s="136" t="str">
        <f t="shared" si="17"/>
        <v>, , </v>
      </c>
      <c r="F637" s="136" t="str">
        <f t="shared" si="18"/>
        <v/>
      </c>
      <c r="G637" s="139">
        <f>IFERROR(AVERAGEIFS('2.Base de Clientes'!$Q$5:$Q$1004,'2.Base de Clientes'!$C$5:$C$1004,Apoio!B637,'2.Base de Clientes'!$D$5:$D$1004,Apoio!C637,'2.Base de Clientes'!$E$5:$E$1004,Apoio!D637)+(ROW()/1000000),0)</f>
        <v>0</v>
      </c>
      <c r="H637" s="139">
        <f>IFERROR(COUNTIFS('2.Base de Clientes'!$C$5:$C$1004,Apoio!B637,'2.Base de Clientes'!$D$5:$D$1004,Apoio!C637,'2.Base de Clientes'!$E$5:$E$1004,Apoio!D637),0)</f>
        <v>0</v>
      </c>
      <c r="I637" s="156">
        <f t="shared" si="19"/>
        <v>0</v>
      </c>
      <c r="J637" s="157">
        <f>IFERROR(AVERAGEIFS('2.Base de Clientes'!$F$5:$F$1004,'2.Base de Clientes'!$C$5:$C$1004,Apoio!B637,'2.Base de Clientes'!$D$5:$D$1004,Apoio!C637,'2.Base de Clientes'!$E$5:$E$1004,Apoio!D637)+(ROW()/1000000),0)</f>
        <v>0</v>
      </c>
      <c r="K637" s="21"/>
      <c r="L637" s="21"/>
      <c r="M637" s="21"/>
    </row>
    <row r="638" ht="12.75" customHeight="1">
      <c r="B638" s="136" t="str">
        <f>'1.Clusters'!$B$11</f>
        <v/>
      </c>
      <c r="C638" s="136" t="str">
        <f>'1.Clusters'!$E$14</f>
        <v/>
      </c>
      <c r="D638" s="136" t="str">
        <f>'1.Clusters'!$H$10</f>
        <v/>
      </c>
      <c r="E638" s="136" t="str">
        <f t="shared" si="17"/>
        <v>, , </v>
      </c>
      <c r="F638" s="136" t="str">
        <f t="shared" si="18"/>
        <v/>
      </c>
      <c r="G638" s="139">
        <f>IFERROR(AVERAGEIFS('2.Base de Clientes'!$Q$5:$Q$1004,'2.Base de Clientes'!$C$5:$C$1004,Apoio!B638,'2.Base de Clientes'!$D$5:$D$1004,Apoio!C638,'2.Base de Clientes'!$E$5:$E$1004,Apoio!D638)+(ROW()/1000000),0)</f>
        <v>0</v>
      </c>
      <c r="H638" s="139">
        <f>IFERROR(COUNTIFS('2.Base de Clientes'!$C$5:$C$1004,Apoio!B638,'2.Base de Clientes'!$D$5:$D$1004,Apoio!C638,'2.Base de Clientes'!$E$5:$E$1004,Apoio!D638),0)</f>
        <v>0</v>
      </c>
      <c r="I638" s="156">
        <f t="shared" si="19"/>
        <v>0</v>
      </c>
      <c r="J638" s="157">
        <f>IFERROR(AVERAGEIFS('2.Base de Clientes'!$F$5:$F$1004,'2.Base de Clientes'!$C$5:$C$1004,Apoio!B638,'2.Base de Clientes'!$D$5:$D$1004,Apoio!C638,'2.Base de Clientes'!$E$5:$E$1004,Apoio!D638)+(ROW()/1000000),0)</f>
        <v>0</v>
      </c>
      <c r="K638" s="21"/>
      <c r="L638" s="21"/>
      <c r="M638" s="21"/>
    </row>
    <row r="639" ht="12.75" customHeight="1">
      <c r="B639" s="136" t="str">
        <f>'1.Clusters'!$B$11</f>
        <v/>
      </c>
      <c r="C639" s="136" t="str">
        <f>'1.Clusters'!$E$14</f>
        <v/>
      </c>
      <c r="D639" s="136" t="str">
        <f>'1.Clusters'!$H$11</f>
        <v/>
      </c>
      <c r="E639" s="136" t="str">
        <f t="shared" si="17"/>
        <v>, , </v>
      </c>
      <c r="F639" s="136" t="str">
        <f t="shared" si="18"/>
        <v/>
      </c>
      <c r="G639" s="139">
        <f>IFERROR(AVERAGEIFS('2.Base de Clientes'!$Q$5:$Q$1004,'2.Base de Clientes'!$C$5:$C$1004,Apoio!B639,'2.Base de Clientes'!$D$5:$D$1004,Apoio!C639,'2.Base de Clientes'!$E$5:$E$1004,Apoio!D639)+(ROW()/1000000),0)</f>
        <v>0</v>
      </c>
      <c r="H639" s="139">
        <f>IFERROR(COUNTIFS('2.Base de Clientes'!$C$5:$C$1004,Apoio!B639,'2.Base de Clientes'!$D$5:$D$1004,Apoio!C639,'2.Base de Clientes'!$E$5:$E$1004,Apoio!D639),0)</f>
        <v>0</v>
      </c>
      <c r="I639" s="156">
        <f t="shared" si="19"/>
        <v>0</v>
      </c>
      <c r="J639" s="157">
        <f>IFERROR(AVERAGEIFS('2.Base de Clientes'!$F$5:$F$1004,'2.Base de Clientes'!$C$5:$C$1004,Apoio!B639,'2.Base de Clientes'!$D$5:$D$1004,Apoio!C639,'2.Base de Clientes'!$E$5:$E$1004,Apoio!D639)+(ROW()/1000000),0)</f>
        <v>0</v>
      </c>
      <c r="K639" s="21"/>
      <c r="L639" s="21"/>
      <c r="M639" s="21"/>
    </row>
    <row r="640" ht="12.75" customHeight="1">
      <c r="B640" s="136" t="str">
        <f>'1.Clusters'!$B$11</f>
        <v/>
      </c>
      <c r="C640" s="136" t="str">
        <f>'1.Clusters'!$E$14</f>
        <v/>
      </c>
      <c r="D640" s="136" t="str">
        <f>'1.Clusters'!$H$12</f>
        <v/>
      </c>
      <c r="E640" s="136" t="str">
        <f t="shared" si="17"/>
        <v>, , </v>
      </c>
      <c r="F640" s="136" t="str">
        <f t="shared" si="18"/>
        <v/>
      </c>
      <c r="G640" s="139">
        <f>IFERROR(AVERAGEIFS('2.Base de Clientes'!$Q$5:$Q$1004,'2.Base de Clientes'!$C$5:$C$1004,Apoio!B640,'2.Base de Clientes'!$D$5:$D$1004,Apoio!C640,'2.Base de Clientes'!$E$5:$E$1004,Apoio!D640)+(ROW()/1000000),0)</f>
        <v>0</v>
      </c>
      <c r="H640" s="139">
        <f>IFERROR(COUNTIFS('2.Base de Clientes'!$C$5:$C$1004,Apoio!B640,'2.Base de Clientes'!$D$5:$D$1004,Apoio!C640,'2.Base de Clientes'!$E$5:$E$1004,Apoio!D640),0)</f>
        <v>0</v>
      </c>
      <c r="I640" s="156">
        <f t="shared" si="19"/>
        <v>0</v>
      </c>
      <c r="J640" s="157">
        <f>IFERROR(AVERAGEIFS('2.Base de Clientes'!$F$5:$F$1004,'2.Base de Clientes'!$C$5:$C$1004,Apoio!B640,'2.Base de Clientes'!$D$5:$D$1004,Apoio!C640,'2.Base de Clientes'!$E$5:$E$1004,Apoio!D640)+(ROW()/1000000),0)</f>
        <v>0</v>
      </c>
      <c r="K640" s="21"/>
      <c r="L640" s="21"/>
      <c r="M640" s="21"/>
    </row>
    <row r="641" ht="12.75" customHeight="1">
      <c r="B641" s="136" t="str">
        <f>'1.Clusters'!$B$11</f>
        <v/>
      </c>
      <c r="C641" s="136" t="str">
        <f>'1.Clusters'!$E$14</f>
        <v/>
      </c>
      <c r="D641" s="136" t="str">
        <f>'1.Clusters'!$H$13</f>
        <v/>
      </c>
      <c r="E641" s="136" t="str">
        <f t="shared" si="17"/>
        <v>, , </v>
      </c>
      <c r="F641" s="136" t="str">
        <f t="shared" si="18"/>
        <v/>
      </c>
      <c r="G641" s="139">
        <f>IFERROR(AVERAGEIFS('2.Base de Clientes'!$Q$5:$Q$1004,'2.Base de Clientes'!$C$5:$C$1004,Apoio!B641,'2.Base de Clientes'!$D$5:$D$1004,Apoio!C641,'2.Base de Clientes'!$E$5:$E$1004,Apoio!D641)+(ROW()/1000000),0)</f>
        <v>0</v>
      </c>
      <c r="H641" s="139">
        <f>IFERROR(COUNTIFS('2.Base de Clientes'!$C$5:$C$1004,Apoio!B641,'2.Base de Clientes'!$D$5:$D$1004,Apoio!C641,'2.Base de Clientes'!$E$5:$E$1004,Apoio!D641),0)</f>
        <v>0</v>
      </c>
      <c r="I641" s="156">
        <f t="shared" si="19"/>
        <v>0</v>
      </c>
      <c r="J641" s="157">
        <f>IFERROR(AVERAGEIFS('2.Base de Clientes'!$F$5:$F$1004,'2.Base de Clientes'!$C$5:$C$1004,Apoio!B641,'2.Base de Clientes'!$D$5:$D$1004,Apoio!C641,'2.Base de Clientes'!$E$5:$E$1004,Apoio!D641)+(ROW()/1000000),0)</f>
        <v>0</v>
      </c>
      <c r="K641" s="21"/>
      <c r="L641" s="21"/>
      <c r="M641" s="21"/>
    </row>
    <row r="642" ht="12.75" customHeight="1">
      <c r="B642" s="136" t="str">
        <f>'1.Clusters'!$B$11</f>
        <v/>
      </c>
      <c r="C642" s="136" t="str">
        <f>'1.Clusters'!$E$14</f>
        <v/>
      </c>
      <c r="D642" s="136" t="str">
        <f>'1.Clusters'!$H$14</f>
        <v/>
      </c>
      <c r="E642" s="136" t="str">
        <f t="shared" si="17"/>
        <v>, , </v>
      </c>
      <c r="F642" s="136" t="str">
        <f t="shared" si="18"/>
        <v/>
      </c>
      <c r="G642" s="139">
        <f>IFERROR(AVERAGEIFS('2.Base de Clientes'!$Q$5:$Q$1004,'2.Base de Clientes'!$C$5:$C$1004,Apoio!B642,'2.Base de Clientes'!$D$5:$D$1004,Apoio!C642,'2.Base de Clientes'!$E$5:$E$1004,Apoio!D642)+(ROW()/1000000),0)</f>
        <v>0</v>
      </c>
      <c r="H642" s="139">
        <f>IFERROR(COUNTIFS('2.Base de Clientes'!$C$5:$C$1004,Apoio!B642,'2.Base de Clientes'!$D$5:$D$1004,Apoio!C642,'2.Base de Clientes'!$E$5:$E$1004,Apoio!D642),0)</f>
        <v>0</v>
      </c>
      <c r="I642" s="156">
        <f t="shared" si="19"/>
        <v>0</v>
      </c>
      <c r="J642" s="157">
        <f>IFERROR(AVERAGEIFS('2.Base de Clientes'!$F$5:$F$1004,'2.Base de Clientes'!$C$5:$C$1004,Apoio!B642,'2.Base de Clientes'!$D$5:$D$1004,Apoio!C642,'2.Base de Clientes'!$E$5:$E$1004,Apoio!D642)+(ROW()/1000000),0)</f>
        <v>0</v>
      </c>
      <c r="K642" s="21"/>
      <c r="L642" s="21"/>
      <c r="M642" s="21"/>
    </row>
    <row r="643" ht="12.75" customHeight="1">
      <c r="B643" s="136" t="str">
        <f>'1.Clusters'!$B$11</f>
        <v/>
      </c>
      <c r="C643" s="136" t="str">
        <f>'1.Clusters'!$E$14</f>
        <v/>
      </c>
      <c r="D643" s="136" t="str">
        <f>'1.Clusters'!$H$15</f>
        <v/>
      </c>
      <c r="E643" s="136" t="str">
        <f t="shared" si="17"/>
        <v>, , </v>
      </c>
      <c r="F643" s="136" t="str">
        <f t="shared" si="18"/>
        <v/>
      </c>
      <c r="G643" s="139">
        <f>IFERROR(AVERAGEIFS('2.Base de Clientes'!$Q$5:$Q$1004,'2.Base de Clientes'!$C$5:$C$1004,Apoio!B643,'2.Base de Clientes'!$D$5:$D$1004,Apoio!C643,'2.Base de Clientes'!$E$5:$E$1004,Apoio!D643)+(ROW()/1000000),0)</f>
        <v>0</v>
      </c>
      <c r="H643" s="139">
        <f>IFERROR(COUNTIFS('2.Base de Clientes'!$C$5:$C$1004,Apoio!B643,'2.Base de Clientes'!$D$5:$D$1004,Apoio!C643,'2.Base de Clientes'!$E$5:$E$1004,Apoio!D643),0)</f>
        <v>0</v>
      </c>
      <c r="I643" s="156">
        <f t="shared" si="19"/>
        <v>0</v>
      </c>
      <c r="J643" s="157">
        <f>IFERROR(AVERAGEIFS('2.Base de Clientes'!$F$5:$F$1004,'2.Base de Clientes'!$C$5:$C$1004,Apoio!B643,'2.Base de Clientes'!$D$5:$D$1004,Apoio!C643,'2.Base de Clientes'!$E$5:$E$1004,Apoio!D643)+(ROW()/1000000),0)</f>
        <v>0</v>
      </c>
      <c r="K643" s="21"/>
      <c r="L643" s="21"/>
      <c r="M643" s="21"/>
    </row>
    <row r="644" ht="12.75" customHeight="1">
      <c r="B644" s="136" t="str">
        <f>'1.Clusters'!$B$11</f>
        <v/>
      </c>
      <c r="C644" s="136" t="str">
        <f>'1.Clusters'!$E$15</f>
        <v/>
      </c>
      <c r="D644" s="136" t="str">
        <f>'1.Clusters'!$H$6</f>
        <v/>
      </c>
      <c r="E644" s="136" t="str">
        <f t="shared" si="17"/>
        <v>, , </v>
      </c>
      <c r="F644" s="136" t="str">
        <f t="shared" si="18"/>
        <v/>
      </c>
      <c r="G644" s="139">
        <f>IFERROR(AVERAGEIFS('2.Base de Clientes'!$Q$5:$Q$1004,'2.Base de Clientes'!$C$5:$C$1004,Apoio!B644,'2.Base de Clientes'!$D$5:$D$1004,Apoio!C644,'2.Base de Clientes'!$E$5:$E$1004,Apoio!D644)+(ROW()/1000000),0)</f>
        <v>0</v>
      </c>
      <c r="H644" s="139">
        <f>IFERROR(COUNTIFS('2.Base de Clientes'!$C$5:$C$1004,Apoio!B644,'2.Base de Clientes'!$D$5:$D$1004,Apoio!C644,'2.Base de Clientes'!$E$5:$E$1004,Apoio!D644),0)</f>
        <v>0</v>
      </c>
      <c r="I644" s="156">
        <f t="shared" si="19"/>
        <v>0</v>
      </c>
      <c r="J644" s="157">
        <f>IFERROR(AVERAGEIFS('2.Base de Clientes'!$F$5:$F$1004,'2.Base de Clientes'!$C$5:$C$1004,Apoio!B644,'2.Base de Clientes'!$D$5:$D$1004,Apoio!C644,'2.Base de Clientes'!$E$5:$E$1004,Apoio!D644)+(ROW()/1000000),0)</f>
        <v>0</v>
      </c>
      <c r="K644" s="21"/>
      <c r="L644" s="21"/>
      <c r="M644" s="21"/>
    </row>
    <row r="645" ht="12.75" customHeight="1">
      <c r="B645" s="136" t="str">
        <f>'1.Clusters'!$B$11</f>
        <v/>
      </c>
      <c r="C645" s="136" t="str">
        <f>'1.Clusters'!$E$15</f>
        <v/>
      </c>
      <c r="D645" s="136" t="str">
        <f>'1.Clusters'!$H$7</f>
        <v/>
      </c>
      <c r="E645" s="136" t="str">
        <f t="shared" si="17"/>
        <v>, , </v>
      </c>
      <c r="F645" s="136" t="str">
        <f t="shared" si="18"/>
        <v/>
      </c>
      <c r="G645" s="139">
        <f>IFERROR(AVERAGEIFS('2.Base de Clientes'!$Q$5:$Q$1004,'2.Base de Clientes'!$C$5:$C$1004,Apoio!B645,'2.Base de Clientes'!$D$5:$D$1004,Apoio!C645,'2.Base de Clientes'!$E$5:$E$1004,Apoio!D645)+(ROW()/1000000),0)</f>
        <v>0</v>
      </c>
      <c r="H645" s="139">
        <f>IFERROR(COUNTIFS('2.Base de Clientes'!$C$5:$C$1004,Apoio!B645,'2.Base de Clientes'!$D$5:$D$1004,Apoio!C645,'2.Base de Clientes'!$E$5:$E$1004,Apoio!D645),0)</f>
        <v>0</v>
      </c>
      <c r="I645" s="156">
        <f t="shared" si="19"/>
        <v>0</v>
      </c>
      <c r="J645" s="157">
        <f>IFERROR(AVERAGEIFS('2.Base de Clientes'!$F$5:$F$1004,'2.Base de Clientes'!$C$5:$C$1004,Apoio!B645,'2.Base de Clientes'!$D$5:$D$1004,Apoio!C645,'2.Base de Clientes'!$E$5:$E$1004,Apoio!D645)+(ROW()/1000000),0)</f>
        <v>0</v>
      </c>
      <c r="K645" s="21"/>
      <c r="L645" s="21"/>
      <c r="M645" s="21"/>
    </row>
    <row r="646" ht="12.75" customHeight="1">
      <c r="B646" s="136" t="str">
        <f>'1.Clusters'!$B$11</f>
        <v/>
      </c>
      <c r="C646" s="136" t="str">
        <f>'1.Clusters'!$E$15</f>
        <v/>
      </c>
      <c r="D646" s="136" t="str">
        <f>'1.Clusters'!$H$8</f>
        <v/>
      </c>
      <c r="E646" s="136" t="str">
        <f t="shared" si="17"/>
        <v>, , </v>
      </c>
      <c r="F646" s="136" t="str">
        <f t="shared" si="18"/>
        <v/>
      </c>
      <c r="G646" s="139">
        <f>IFERROR(AVERAGEIFS('2.Base de Clientes'!$Q$5:$Q$1004,'2.Base de Clientes'!$C$5:$C$1004,Apoio!B646,'2.Base de Clientes'!$D$5:$D$1004,Apoio!C646,'2.Base de Clientes'!$E$5:$E$1004,Apoio!D646)+(ROW()/1000000),0)</f>
        <v>0</v>
      </c>
      <c r="H646" s="139">
        <f>IFERROR(COUNTIFS('2.Base de Clientes'!$C$5:$C$1004,Apoio!B646,'2.Base de Clientes'!$D$5:$D$1004,Apoio!C646,'2.Base de Clientes'!$E$5:$E$1004,Apoio!D646),0)</f>
        <v>0</v>
      </c>
      <c r="I646" s="156">
        <f t="shared" si="19"/>
        <v>0</v>
      </c>
      <c r="J646" s="157">
        <f>IFERROR(AVERAGEIFS('2.Base de Clientes'!$F$5:$F$1004,'2.Base de Clientes'!$C$5:$C$1004,Apoio!B646,'2.Base de Clientes'!$D$5:$D$1004,Apoio!C646,'2.Base de Clientes'!$E$5:$E$1004,Apoio!D646)+(ROW()/1000000),0)</f>
        <v>0</v>
      </c>
      <c r="K646" s="21"/>
      <c r="L646" s="21"/>
      <c r="M646" s="21"/>
    </row>
    <row r="647" ht="12.75" customHeight="1">
      <c r="B647" s="136" t="str">
        <f>'1.Clusters'!$B$11</f>
        <v/>
      </c>
      <c r="C647" s="136" t="str">
        <f>'1.Clusters'!$E$15</f>
        <v/>
      </c>
      <c r="D647" s="136" t="str">
        <f>'1.Clusters'!$H$9</f>
        <v/>
      </c>
      <c r="E647" s="136" t="str">
        <f t="shared" si="17"/>
        <v>, , </v>
      </c>
      <c r="F647" s="136" t="str">
        <f t="shared" si="18"/>
        <v/>
      </c>
      <c r="G647" s="139">
        <f>IFERROR(AVERAGEIFS('2.Base de Clientes'!$Q$5:$Q$1004,'2.Base de Clientes'!$C$5:$C$1004,Apoio!B647,'2.Base de Clientes'!$D$5:$D$1004,Apoio!C647,'2.Base de Clientes'!$E$5:$E$1004,Apoio!D647)+(ROW()/1000000),0)</f>
        <v>0</v>
      </c>
      <c r="H647" s="139">
        <f>IFERROR(COUNTIFS('2.Base de Clientes'!$C$5:$C$1004,Apoio!B647,'2.Base de Clientes'!$D$5:$D$1004,Apoio!C647,'2.Base de Clientes'!$E$5:$E$1004,Apoio!D647),0)</f>
        <v>0</v>
      </c>
      <c r="I647" s="156">
        <f t="shared" si="19"/>
        <v>0</v>
      </c>
      <c r="J647" s="157">
        <f>IFERROR(AVERAGEIFS('2.Base de Clientes'!$F$5:$F$1004,'2.Base de Clientes'!$C$5:$C$1004,Apoio!B647,'2.Base de Clientes'!$D$5:$D$1004,Apoio!C647,'2.Base de Clientes'!$E$5:$E$1004,Apoio!D647)+(ROW()/1000000),0)</f>
        <v>0</v>
      </c>
      <c r="K647" s="21"/>
      <c r="L647" s="21"/>
      <c r="M647" s="21"/>
    </row>
    <row r="648" ht="12.75" customHeight="1">
      <c r="B648" s="136" t="str">
        <f>'1.Clusters'!$B$11</f>
        <v/>
      </c>
      <c r="C648" s="136" t="str">
        <f>'1.Clusters'!$E$15</f>
        <v/>
      </c>
      <c r="D648" s="136" t="str">
        <f>'1.Clusters'!$H$10</f>
        <v/>
      </c>
      <c r="E648" s="136" t="str">
        <f t="shared" si="17"/>
        <v>, , </v>
      </c>
      <c r="F648" s="136" t="str">
        <f t="shared" si="18"/>
        <v/>
      </c>
      <c r="G648" s="139">
        <f>IFERROR(AVERAGEIFS('2.Base de Clientes'!$Q$5:$Q$1004,'2.Base de Clientes'!$C$5:$C$1004,Apoio!B648,'2.Base de Clientes'!$D$5:$D$1004,Apoio!C648,'2.Base de Clientes'!$E$5:$E$1004,Apoio!D648)+(ROW()/1000000),0)</f>
        <v>0</v>
      </c>
      <c r="H648" s="139">
        <f>IFERROR(COUNTIFS('2.Base de Clientes'!$C$5:$C$1004,Apoio!B648,'2.Base de Clientes'!$D$5:$D$1004,Apoio!C648,'2.Base de Clientes'!$E$5:$E$1004,Apoio!D648),0)</f>
        <v>0</v>
      </c>
      <c r="I648" s="156">
        <f t="shared" si="19"/>
        <v>0</v>
      </c>
      <c r="J648" s="157">
        <f>IFERROR(AVERAGEIFS('2.Base de Clientes'!$F$5:$F$1004,'2.Base de Clientes'!$C$5:$C$1004,Apoio!B648,'2.Base de Clientes'!$D$5:$D$1004,Apoio!C648,'2.Base de Clientes'!$E$5:$E$1004,Apoio!D648)+(ROW()/1000000),0)</f>
        <v>0</v>
      </c>
      <c r="K648" s="21"/>
      <c r="L648" s="21"/>
      <c r="M648" s="21"/>
    </row>
    <row r="649" ht="12.75" customHeight="1">
      <c r="B649" s="136" t="str">
        <f>'1.Clusters'!$B$11</f>
        <v/>
      </c>
      <c r="C649" s="136" t="str">
        <f>'1.Clusters'!$E$15</f>
        <v/>
      </c>
      <c r="D649" s="136" t="str">
        <f>'1.Clusters'!$H$11</f>
        <v/>
      </c>
      <c r="E649" s="136" t="str">
        <f t="shared" si="17"/>
        <v>, , </v>
      </c>
      <c r="F649" s="136" t="str">
        <f t="shared" si="18"/>
        <v/>
      </c>
      <c r="G649" s="139">
        <f>IFERROR(AVERAGEIFS('2.Base de Clientes'!$Q$5:$Q$1004,'2.Base de Clientes'!$C$5:$C$1004,Apoio!B649,'2.Base de Clientes'!$D$5:$D$1004,Apoio!C649,'2.Base de Clientes'!$E$5:$E$1004,Apoio!D649)+(ROW()/1000000),0)</f>
        <v>0</v>
      </c>
      <c r="H649" s="139">
        <f>IFERROR(COUNTIFS('2.Base de Clientes'!$C$5:$C$1004,Apoio!B649,'2.Base de Clientes'!$D$5:$D$1004,Apoio!C649,'2.Base de Clientes'!$E$5:$E$1004,Apoio!D649),0)</f>
        <v>0</v>
      </c>
      <c r="I649" s="156">
        <f t="shared" si="19"/>
        <v>0</v>
      </c>
      <c r="J649" s="157">
        <f>IFERROR(AVERAGEIFS('2.Base de Clientes'!$F$5:$F$1004,'2.Base de Clientes'!$C$5:$C$1004,Apoio!B649,'2.Base de Clientes'!$D$5:$D$1004,Apoio!C649,'2.Base de Clientes'!$E$5:$E$1004,Apoio!D649)+(ROW()/1000000),0)</f>
        <v>0</v>
      </c>
      <c r="K649" s="21"/>
      <c r="L649" s="21"/>
      <c r="M649" s="21"/>
    </row>
    <row r="650" ht="12.75" customHeight="1">
      <c r="B650" s="136" t="str">
        <f>'1.Clusters'!$B$11</f>
        <v/>
      </c>
      <c r="C650" s="136" t="str">
        <f>'1.Clusters'!$E$15</f>
        <v/>
      </c>
      <c r="D650" s="136" t="str">
        <f>'1.Clusters'!$H$12</f>
        <v/>
      </c>
      <c r="E650" s="136" t="str">
        <f t="shared" si="17"/>
        <v>, , </v>
      </c>
      <c r="F650" s="136" t="str">
        <f t="shared" si="18"/>
        <v/>
      </c>
      <c r="G650" s="139">
        <f>IFERROR(AVERAGEIFS('2.Base de Clientes'!$Q$5:$Q$1004,'2.Base de Clientes'!$C$5:$C$1004,Apoio!B650,'2.Base de Clientes'!$D$5:$D$1004,Apoio!C650,'2.Base de Clientes'!$E$5:$E$1004,Apoio!D650)+(ROW()/1000000),0)</f>
        <v>0</v>
      </c>
      <c r="H650" s="139">
        <f>IFERROR(COUNTIFS('2.Base de Clientes'!$C$5:$C$1004,Apoio!B650,'2.Base de Clientes'!$D$5:$D$1004,Apoio!C650,'2.Base de Clientes'!$E$5:$E$1004,Apoio!D650),0)</f>
        <v>0</v>
      </c>
      <c r="I650" s="156">
        <f t="shared" si="19"/>
        <v>0</v>
      </c>
      <c r="J650" s="157">
        <f>IFERROR(AVERAGEIFS('2.Base de Clientes'!$F$5:$F$1004,'2.Base de Clientes'!$C$5:$C$1004,Apoio!B650,'2.Base de Clientes'!$D$5:$D$1004,Apoio!C650,'2.Base de Clientes'!$E$5:$E$1004,Apoio!D650)+(ROW()/1000000),0)</f>
        <v>0</v>
      </c>
      <c r="K650" s="21"/>
      <c r="L650" s="21"/>
      <c r="M650" s="21"/>
    </row>
    <row r="651" ht="12.75" customHeight="1">
      <c r="B651" s="136" t="str">
        <f>'1.Clusters'!$B$11</f>
        <v/>
      </c>
      <c r="C651" s="136" t="str">
        <f>'1.Clusters'!$E$15</f>
        <v/>
      </c>
      <c r="D651" s="136" t="str">
        <f>'1.Clusters'!$H$13</f>
        <v/>
      </c>
      <c r="E651" s="136" t="str">
        <f t="shared" si="17"/>
        <v>, , </v>
      </c>
      <c r="F651" s="136" t="str">
        <f t="shared" si="18"/>
        <v/>
      </c>
      <c r="G651" s="139">
        <f>IFERROR(AVERAGEIFS('2.Base de Clientes'!$Q$5:$Q$1004,'2.Base de Clientes'!$C$5:$C$1004,Apoio!B651,'2.Base de Clientes'!$D$5:$D$1004,Apoio!C651,'2.Base de Clientes'!$E$5:$E$1004,Apoio!D651)+(ROW()/1000000),0)</f>
        <v>0</v>
      </c>
      <c r="H651" s="139">
        <f>IFERROR(COUNTIFS('2.Base de Clientes'!$C$5:$C$1004,Apoio!B651,'2.Base de Clientes'!$D$5:$D$1004,Apoio!C651,'2.Base de Clientes'!$E$5:$E$1004,Apoio!D651),0)</f>
        <v>0</v>
      </c>
      <c r="I651" s="156">
        <f t="shared" si="19"/>
        <v>0</v>
      </c>
      <c r="J651" s="157">
        <f>IFERROR(AVERAGEIFS('2.Base de Clientes'!$F$5:$F$1004,'2.Base de Clientes'!$C$5:$C$1004,Apoio!B651,'2.Base de Clientes'!$D$5:$D$1004,Apoio!C651,'2.Base de Clientes'!$E$5:$E$1004,Apoio!D651)+(ROW()/1000000),0)</f>
        <v>0</v>
      </c>
      <c r="K651" s="21"/>
      <c r="L651" s="21"/>
      <c r="M651" s="21"/>
    </row>
    <row r="652" ht="12.75" customHeight="1">
      <c r="B652" s="136" t="str">
        <f>'1.Clusters'!$B$11</f>
        <v/>
      </c>
      <c r="C652" s="136" t="str">
        <f>'1.Clusters'!$E$15</f>
        <v/>
      </c>
      <c r="D652" s="136" t="str">
        <f>'1.Clusters'!$H$14</f>
        <v/>
      </c>
      <c r="E652" s="136" t="str">
        <f t="shared" si="17"/>
        <v>, , </v>
      </c>
      <c r="F652" s="136" t="str">
        <f t="shared" si="18"/>
        <v/>
      </c>
      <c r="G652" s="139">
        <f>IFERROR(AVERAGEIFS('2.Base de Clientes'!$Q$5:$Q$1004,'2.Base de Clientes'!$C$5:$C$1004,Apoio!B652,'2.Base de Clientes'!$D$5:$D$1004,Apoio!C652,'2.Base de Clientes'!$E$5:$E$1004,Apoio!D652)+(ROW()/1000000),0)</f>
        <v>0</v>
      </c>
      <c r="H652" s="139">
        <f>IFERROR(COUNTIFS('2.Base de Clientes'!$C$5:$C$1004,Apoio!B652,'2.Base de Clientes'!$D$5:$D$1004,Apoio!C652,'2.Base de Clientes'!$E$5:$E$1004,Apoio!D652),0)</f>
        <v>0</v>
      </c>
      <c r="I652" s="156">
        <f t="shared" si="19"/>
        <v>0</v>
      </c>
      <c r="J652" s="157">
        <f>IFERROR(AVERAGEIFS('2.Base de Clientes'!$F$5:$F$1004,'2.Base de Clientes'!$C$5:$C$1004,Apoio!B652,'2.Base de Clientes'!$D$5:$D$1004,Apoio!C652,'2.Base de Clientes'!$E$5:$E$1004,Apoio!D652)+(ROW()/1000000),0)</f>
        <v>0</v>
      </c>
      <c r="K652" s="21"/>
      <c r="L652" s="21"/>
      <c r="M652" s="21"/>
    </row>
    <row r="653" ht="12.75" customHeight="1">
      <c r="B653" s="136" t="str">
        <f>'1.Clusters'!$B$11</f>
        <v/>
      </c>
      <c r="C653" s="136" t="str">
        <f>'1.Clusters'!$E$15</f>
        <v/>
      </c>
      <c r="D653" s="136" t="str">
        <f>'1.Clusters'!$H$15</f>
        <v/>
      </c>
      <c r="E653" s="136" t="str">
        <f t="shared" si="17"/>
        <v>, , </v>
      </c>
      <c r="F653" s="136" t="str">
        <f t="shared" si="18"/>
        <v/>
      </c>
      <c r="G653" s="139">
        <f>IFERROR(AVERAGEIFS('2.Base de Clientes'!$Q$5:$Q$1004,'2.Base de Clientes'!$C$5:$C$1004,Apoio!B653,'2.Base de Clientes'!$D$5:$D$1004,Apoio!C653,'2.Base de Clientes'!$E$5:$E$1004,Apoio!D653)+(ROW()/1000000),0)</f>
        <v>0</v>
      </c>
      <c r="H653" s="139">
        <f>IFERROR(COUNTIFS('2.Base de Clientes'!$C$5:$C$1004,Apoio!B653,'2.Base de Clientes'!$D$5:$D$1004,Apoio!C653,'2.Base de Clientes'!$E$5:$E$1004,Apoio!D653),0)</f>
        <v>0</v>
      </c>
      <c r="I653" s="156">
        <f t="shared" si="19"/>
        <v>0</v>
      </c>
      <c r="J653" s="157">
        <f>IFERROR(AVERAGEIFS('2.Base de Clientes'!$F$5:$F$1004,'2.Base de Clientes'!$C$5:$C$1004,Apoio!B653,'2.Base de Clientes'!$D$5:$D$1004,Apoio!C653,'2.Base de Clientes'!$E$5:$E$1004,Apoio!D653)+(ROW()/1000000),0)</f>
        <v>0</v>
      </c>
      <c r="K653" s="21"/>
      <c r="L653" s="21"/>
      <c r="M653" s="21"/>
    </row>
    <row r="654" ht="12.75" customHeight="1">
      <c r="B654" s="136" t="str">
        <f>'1.Clusters'!$B$12</f>
        <v/>
      </c>
      <c r="C654" s="136" t="str">
        <f>'1.Clusters'!$E$6</f>
        <v/>
      </c>
      <c r="D654" s="136" t="str">
        <f>'1.Clusters'!$H$6</f>
        <v/>
      </c>
      <c r="E654" s="136" t="str">
        <f t="shared" si="17"/>
        <v>, , </v>
      </c>
      <c r="F654" s="136" t="str">
        <f t="shared" si="18"/>
        <v/>
      </c>
      <c r="G654" s="139">
        <f>IFERROR(AVERAGEIFS('2.Base de Clientes'!$Q$5:$Q$1004,'2.Base de Clientes'!$C$5:$C$1004,Apoio!B654,'2.Base de Clientes'!$D$5:$D$1004,Apoio!C654,'2.Base de Clientes'!$E$5:$E$1004,Apoio!D654)+(ROW()/1000000),0)</f>
        <v>0</v>
      </c>
      <c r="H654" s="139">
        <f>IFERROR(COUNTIFS('2.Base de Clientes'!$C$5:$C$1004,Apoio!B654,'2.Base de Clientes'!$D$5:$D$1004,Apoio!C654,'2.Base de Clientes'!$E$5:$E$1004,Apoio!D654),0)</f>
        <v>0</v>
      </c>
      <c r="I654" s="156">
        <f t="shared" si="19"/>
        <v>0</v>
      </c>
      <c r="J654" s="157">
        <f>IFERROR(AVERAGEIFS('2.Base de Clientes'!$F$5:$F$1004,'2.Base de Clientes'!$C$5:$C$1004,Apoio!B654,'2.Base de Clientes'!$D$5:$D$1004,Apoio!C654,'2.Base de Clientes'!$E$5:$E$1004,Apoio!D654)+(ROW()/1000000),0)</f>
        <v>0</v>
      </c>
      <c r="K654" s="21"/>
      <c r="L654" s="21"/>
      <c r="M654" s="21"/>
    </row>
    <row r="655" ht="12.75" customHeight="1">
      <c r="B655" s="136" t="str">
        <f>'1.Clusters'!$B$12</f>
        <v/>
      </c>
      <c r="C655" s="136" t="str">
        <f>'1.Clusters'!$E$6</f>
        <v/>
      </c>
      <c r="D655" s="136" t="str">
        <f>'1.Clusters'!$H$7</f>
        <v/>
      </c>
      <c r="E655" s="136" t="str">
        <f t="shared" si="17"/>
        <v>, , </v>
      </c>
      <c r="F655" s="136" t="str">
        <f t="shared" si="18"/>
        <v/>
      </c>
      <c r="G655" s="139">
        <f>IFERROR(AVERAGEIFS('2.Base de Clientes'!$Q$5:$Q$1004,'2.Base de Clientes'!$C$5:$C$1004,Apoio!B655,'2.Base de Clientes'!$D$5:$D$1004,Apoio!C655,'2.Base de Clientes'!$E$5:$E$1004,Apoio!D655)+(ROW()/1000000),0)</f>
        <v>0</v>
      </c>
      <c r="H655" s="139">
        <f>IFERROR(COUNTIFS('2.Base de Clientes'!$C$5:$C$1004,Apoio!B655,'2.Base de Clientes'!$D$5:$D$1004,Apoio!C655,'2.Base de Clientes'!$E$5:$E$1004,Apoio!D655),0)</f>
        <v>0</v>
      </c>
      <c r="I655" s="156">
        <f t="shared" si="19"/>
        <v>0</v>
      </c>
      <c r="J655" s="157">
        <f>IFERROR(AVERAGEIFS('2.Base de Clientes'!$F$5:$F$1004,'2.Base de Clientes'!$C$5:$C$1004,Apoio!B655,'2.Base de Clientes'!$D$5:$D$1004,Apoio!C655,'2.Base de Clientes'!$E$5:$E$1004,Apoio!D655)+(ROW()/1000000),0)</f>
        <v>0</v>
      </c>
      <c r="K655" s="21"/>
      <c r="L655" s="21"/>
      <c r="M655" s="21"/>
    </row>
    <row r="656" ht="12.75" customHeight="1">
      <c r="B656" s="136" t="str">
        <f>'1.Clusters'!$B$12</f>
        <v/>
      </c>
      <c r="C656" s="136" t="str">
        <f>'1.Clusters'!$E$6</f>
        <v/>
      </c>
      <c r="D656" s="136" t="str">
        <f>'1.Clusters'!$H$8</f>
        <v/>
      </c>
      <c r="E656" s="136" t="str">
        <f t="shared" si="17"/>
        <v>, , </v>
      </c>
      <c r="F656" s="136" t="str">
        <f t="shared" si="18"/>
        <v/>
      </c>
      <c r="G656" s="139">
        <f>IFERROR(AVERAGEIFS('2.Base de Clientes'!$Q$5:$Q$1004,'2.Base de Clientes'!$C$5:$C$1004,Apoio!B656,'2.Base de Clientes'!$D$5:$D$1004,Apoio!C656,'2.Base de Clientes'!$E$5:$E$1004,Apoio!D656)+(ROW()/1000000),0)</f>
        <v>0</v>
      </c>
      <c r="H656" s="139">
        <f>IFERROR(COUNTIFS('2.Base de Clientes'!$C$5:$C$1004,Apoio!B656,'2.Base de Clientes'!$D$5:$D$1004,Apoio!C656,'2.Base de Clientes'!$E$5:$E$1004,Apoio!D656),0)</f>
        <v>0</v>
      </c>
      <c r="I656" s="156">
        <f t="shared" si="19"/>
        <v>0</v>
      </c>
      <c r="J656" s="157">
        <f>IFERROR(AVERAGEIFS('2.Base de Clientes'!$F$5:$F$1004,'2.Base de Clientes'!$C$5:$C$1004,Apoio!B656,'2.Base de Clientes'!$D$5:$D$1004,Apoio!C656,'2.Base de Clientes'!$E$5:$E$1004,Apoio!D656)+(ROW()/1000000),0)</f>
        <v>0</v>
      </c>
      <c r="K656" s="21"/>
      <c r="L656" s="21"/>
      <c r="M656" s="21"/>
    </row>
    <row r="657" ht="12.75" customHeight="1">
      <c r="B657" s="136" t="str">
        <f>'1.Clusters'!$B$12</f>
        <v/>
      </c>
      <c r="C657" s="136" t="str">
        <f>'1.Clusters'!$E$6</f>
        <v/>
      </c>
      <c r="D657" s="136" t="str">
        <f>'1.Clusters'!$H$9</f>
        <v/>
      </c>
      <c r="E657" s="136" t="str">
        <f t="shared" si="17"/>
        <v>, , </v>
      </c>
      <c r="F657" s="136" t="str">
        <f t="shared" si="18"/>
        <v/>
      </c>
      <c r="G657" s="139">
        <f>IFERROR(AVERAGEIFS('2.Base de Clientes'!$Q$5:$Q$1004,'2.Base de Clientes'!$C$5:$C$1004,Apoio!B657,'2.Base de Clientes'!$D$5:$D$1004,Apoio!C657,'2.Base de Clientes'!$E$5:$E$1004,Apoio!D657)+(ROW()/1000000),0)</f>
        <v>0</v>
      </c>
      <c r="H657" s="139">
        <f>IFERROR(COUNTIFS('2.Base de Clientes'!$C$5:$C$1004,Apoio!B657,'2.Base de Clientes'!$D$5:$D$1004,Apoio!C657,'2.Base de Clientes'!$E$5:$E$1004,Apoio!D657),0)</f>
        <v>0</v>
      </c>
      <c r="I657" s="156">
        <f t="shared" si="19"/>
        <v>0</v>
      </c>
      <c r="J657" s="157">
        <f>IFERROR(AVERAGEIFS('2.Base de Clientes'!$F$5:$F$1004,'2.Base de Clientes'!$C$5:$C$1004,Apoio!B657,'2.Base de Clientes'!$D$5:$D$1004,Apoio!C657,'2.Base de Clientes'!$E$5:$E$1004,Apoio!D657)+(ROW()/1000000),0)</f>
        <v>0</v>
      </c>
      <c r="K657" s="21"/>
      <c r="L657" s="21"/>
      <c r="M657" s="21"/>
    </row>
    <row r="658" ht="12.75" customHeight="1">
      <c r="B658" s="136" t="str">
        <f>'1.Clusters'!$B$12</f>
        <v/>
      </c>
      <c r="C658" s="136" t="str">
        <f>'1.Clusters'!$E$6</f>
        <v/>
      </c>
      <c r="D658" s="136" t="str">
        <f>'1.Clusters'!$H$10</f>
        <v/>
      </c>
      <c r="E658" s="136" t="str">
        <f t="shared" si="17"/>
        <v>, , </v>
      </c>
      <c r="F658" s="136" t="str">
        <f t="shared" si="18"/>
        <v/>
      </c>
      <c r="G658" s="139">
        <f>IFERROR(AVERAGEIFS('2.Base de Clientes'!$Q$5:$Q$1004,'2.Base de Clientes'!$C$5:$C$1004,Apoio!B658,'2.Base de Clientes'!$D$5:$D$1004,Apoio!C658,'2.Base de Clientes'!$E$5:$E$1004,Apoio!D658)+(ROW()/1000000),0)</f>
        <v>0</v>
      </c>
      <c r="H658" s="139">
        <f>IFERROR(COUNTIFS('2.Base de Clientes'!$C$5:$C$1004,Apoio!B658,'2.Base de Clientes'!$D$5:$D$1004,Apoio!C658,'2.Base de Clientes'!$E$5:$E$1004,Apoio!D658),0)</f>
        <v>0</v>
      </c>
      <c r="I658" s="156">
        <f t="shared" si="19"/>
        <v>0</v>
      </c>
      <c r="J658" s="157">
        <f>IFERROR(AVERAGEIFS('2.Base de Clientes'!$F$5:$F$1004,'2.Base de Clientes'!$C$5:$C$1004,Apoio!B658,'2.Base de Clientes'!$D$5:$D$1004,Apoio!C658,'2.Base de Clientes'!$E$5:$E$1004,Apoio!D658)+(ROW()/1000000),0)</f>
        <v>0</v>
      </c>
      <c r="K658" s="21"/>
      <c r="L658" s="21"/>
      <c r="M658" s="21"/>
    </row>
    <row r="659" ht="12.75" customHeight="1">
      <c r="B659" s="136" t="str">
        <f>'1.Clusters'!$B$12</f>
        <v/>
      </c>
      <c r="C659" s="136" t="str">
        <f>'1.Clusters'!$E$6</f>
        <v/>
      </c>
      <c r="D659" s="136" t="str">
        <f>'1.Clusters'!$H$11</f>
        <v/>
      </c>
      <c r="E659" s="136" t="str">
        <f t="shared" si="17"/>
        <v>, , </v>
      </c>
      <c r="F659" s="136" t="str">
        <f t="shared" si="18"/>
        <v/>
      </c>
      <c r="G659" s="139">
        <f>IFERROR(AVERAGEIFS('2.Base de Clientes'!$Q$5:$Q$1004,'2.Base de Clientes'!$C$5:$C$1004,Apoio!B659,'2.Base de Clientes'!$D$5:$D$1004,Apoio!C659,'2.Base de Clientes'!$E$5:$E$1004,Apoio!D659)+(ROW()/1000000),0)</f>
        <v>0</v>
      </c>
      <c r="H659" s="139">
        <f>IFERROR(COUNTIFS('2.Base de Clientes'!$C$5:$C$1004,Apoio!B659,'2.Base de Clientes'!$D$5:$D$1004,Apoio!C659,'2.Base de Clientes'!$E$5:$E$1004,Apoio!D659),0)</f>
        <v>0</v>
      </c>
      <c r="I659" s="156">
        <f t="shared" si="19"/>
        <v>0</v>
      </c>
      <c r="J659" s="157">
        <f>IFERROR(AVERAGEIFS('2.Base de Clientes'!$F$5:$F$1004,'2.Base de Clientes'!$C$5:$C$1004,Apoio!B659,'2.Base de Clientes'!$D$5:$D$1004,Apoio!C659,'2.Base de Clientes'!$E$5:$E$1004,Apoio!D659)+(ROW()/1000000),0)</f>
        <v>0</v>
      </c>
      <c r="K659" s="21"/>
      <c r="L659" s="21"/>
      <c r="M659" s="21"/>
    </row>
    <row r="660" ht="12.75" customHeight="1">
      <c r="B660" s="136" t="str">
        <f>'1.Clusters'!$B$12</f>
        <v/>
      </c>
      <c r="C660" s="136" t="str">
        <f>'1.Clusters'!$E$6</f>
        <v/>
      </c>
      <c r="D660" s="136" t="str">
        <f>'1.Clusters'!$H$12</f>
        <v/>
      </c>
      <c r="E660" s="136" t="str">
        <f t="shared" si="17"/>
        <v>, , </v>
      </c>
      <c r="F660" s="136" t="str">
        <f t="shared" si="18"/>
        <v/>
      </c>
      <c r="G660" s="139">
        <f>IFERROR(AVERAGEIFS('2.Base de Clientes'!$Q$5:$Q$1004,'2.Base de Clientes'!$C$5:$C$1004,Apoio!B660,'2.Base de Clientes'!$D$5:$D$1004,Apoio!C660,'2.Base de Clientes'!$E$5:$E$1004,Apoio!D660)+(ROW()/1000000),0)</f>
        <v>0</v>
      </c>
      <c r="H660" s="139">
        <f>IFERROR(COUNTIFS('2.Base de Clientes'!$C$5:$C$1004,Apoio!B660,'2.Base de Clientes'!$D$5:$D$1004,Apoio!C660,'2.Base de Clientes'!$E$5:$E$1004,Apoio!D660),0)</f>
        <v>0</v>
      </c>
      <c r="I660" s="156">
        <f t="shared" si="19"/>
        <v>0</v>
      </c>
      <c r="J660" s="157">
        <f>IFERROR(AVERAGEIFS('2.Base de Clientes'!$F$5:$F$1004,'2.Base de Clientes'!$C$5:$C$1004,Apoio!B660,'2.Base de Clientes'!$D$5:$D$1004,Apoio!C660,'2.Base de Clientes'!$E$5:$E$1004,Apoio!D660)+(ROW()/1000000),0)</f>
        <v>0</v>
      </c>
      <c r="K660" s="21"/>
      <c r="L660" s="21"/>
      <c r="M660" s="21"/>
    </row>
    <row r="661" ht="12.75" customHeight="1">
      <c r="B661" s="136" t="str">
        <f>'1.Clusters'!$B$12</f>
        <v/>
      </c>
      <c r="C661" s="136" t="str">
        <f>'1.Clusters'!$E$6</f>
        <v/>
      </c>
      <c r="D661" s="136" t="str">
        <f>'1.Clusters'!$H$13</f>
        <v/>
      </c>
      <c r="E661" s="136" t="str">
        <f t="shared" si="17"/>
        <v>, , </v>
      </c>
      <c r="F661" s="136" t="str">
        <f t="shared" si="18"/>
        <v/>
      </c>
      <c r="G661" s="139">
        <f>IFERROR(AVERAGEIFS('2.Base de Clientes'!$Q$5:$Q$1004,'2.Base de Clientes'!$C$5:$C$1004,Apoio!B661,'2.Base de Clientes'!$D$5:$D$1004,Apoio!C661,'2.Base de Clientes'!$E$5:$E$1004,Apoio!D661)+(ROW()/1000000),0)</f>
        <v>0</v>
      </c>
      <c r="H661" s="139">
        <f>IFERROR(COUNTIFS('2.Base de Clientes'!$C$5:$C$1004,Apoio!B661,'2.Base de Clientes'!$D$5:$D$1004,Apoio!C661,'2.Base de Clientes'!$E$5:$E$1004,Apoio!D661),0)</f>
        <v>0</v>
      </c>
      <c r="I661" s="156">
        <f t="shared" si="19"/>
        <v>0</v>
      </c>
      <c r="J661" s="157">
        <f>IFERROR(AVERAGEIFS('2.Base de Clientes'!$F$5:$F$1004,'2.Base de Clientes'!$C$5:$C$1004,Apoio!B661,'2.Base de Clientes'!$D$5:$D$1004,Apoio!C661,'2.Base de Clientes'!$E$5:$E$1004,Apoio!D661)+(ROW()/1000000),0)</f>
        <v>0</v>
      </c>
      <c r="K661" s="21"/>
      <c r="L661" s="21"/>
      <c r="M661" s="21"/>
    </row>
    <row r="662" ht="12.75" customHeight="1">
      <c r="B662" s="136" t="str">
        <f>'1.Clusters'!$B$12</f>
        <v/>
      </c>
      <c r="C662" s="136" t="str">
        <f>'1.Clusters'!$E$6</f>
        <v/>
      </c>
      <c r="D662" s="136" t="str">
        <f>'1.Clusters'!$H$14</f>
        <v/>
      </c>
      <c r="E662" s="136" t="str">
        <f t="shared" si="17"/>
        <v>, , </v>
      </c>
      <c r="F662" s="136" t="str">
        <f t="shared" si="18"/>
        <v/>
      </c>
      <c r="G662" s="139">
        <f>IFERROR(AVERAGEIFS('2.Base de Clientes'!$Q$5:$Q$1004,'2.Base de Clientes'!$C$5:$C$1004,Apoio!B662,'2.Base de Clientes'!$D$5:$D$1004,Apoio!C662,'2.Base de Clientes'!$E$5:$E$1004,Apoio!D662)+(ROW()/1000000),0)</f>
        <v>0</v>
      </c>
      <c r="H662" s="139">
        <f>IFERROR(COUNTIFS('2.Base de Clientes'!$C$5:$C$1004,Apoio!B662,'2.Base de Clientes'!$D$5:$D$1004,Apoio!C662,'2.Base de Clientes'!$E$5:$E$1004,Apoio!D662),0)</f>
        <v>0</v>
      </c>
      <c r="I662" s="156">
        <f t="shared" si="19"/>
        <v>0</v>
      </c>
      <c r="J662" s="157">
        <f>IFERROR(AVERAGEIFS('2.Base de Clientes'!$F$5:$F$1004,'2.Base de Clientes'!$C$5:$C$1004,Apoio!B662,'2.Base de Clientes'!$D$5:$D$1004,Apoio!C662,'2.Base de Clientes'!$E$5:$E$1004,Apoio!D662)+(ROW()/1000000),0)</f>
        <v>0</v>
      </c>
      <c r="K662" s="21"/>
      <c r="L662" s="21"/>
      <c r="M662" s="21"/>
    </row>
    <row r="663" ht="12.75" customHeight="1">
      <c r="B663" s="136" t="str">
        <f>'1.Clusters'!$B$12</f>
        <v/>
      </c>
      <c r="C663" s="136" t="str">
        <f>'1.Clusters'!$E$6</f>
        <v/>
      </c>
      <c r="D663" s="136" t="str">
        <f>'1.Clusters'!$H$15</f>
        <v/>
      </c>
      <c r="E663" s="136" t="str">
        <f t="shared" si="17"/>
        <v>, , </v>
      </c>
      <c r="F663" s="136" t="str">
        <f t="shared" si="18"/>
        <v/>
      </c>
      <c r="G663" s="139">
        <f>IFERROR(AVERAGEIFS('2.Base de Clientes'!$Q$5:$Q$1004,'2.Base de Clientes'!$C$5:$C$1004,Apoio!B663,'2.Base de Clientes'!$D$5:$D$1004,Apoio!C663,'2.Base de Clientes'!$E$5:$E$1004,Apoio!D663)+(ROW()/1000000),0)</f>
        <v>0</v>
      </c>
      <c r="H663" s="139">
        <f>IFERROR(COUNTIFS('2.Base de Clientes'!$C$5:$C$1004,Apoio!B663,'2.Base de Clientes'!$D$5:$D$1004,Apoio!C663,'2.Base de Clientes'!$E$5:$E$1004,Apoio!D663),0)</f>
        <v>0</v>
      </c>
      <c r="I663" s="156">
        <f t="shared" si="19"/>
        <v>0</v>
      </c>
      <c r="J663" s="157">
        <f>IFERROR(AVERAGEIFS('2.Base de Clientes'!$F$5:$F$1004,'2.Base de Clientes'!$C$5:$C$1004,Apoio!B663,'2.Base de Clientes'!$D$5:$D$1004,Apoio!C663,'2.Base de Clientes'!$E$5:$E$1004,Apoio!D663)+(ROW()/1000000),0)</f>
        <v>0</v>
      </c>
      <c r="K663" s="21"/>
      <c r="L663" s="21"/>
      <c r="M663" s="21"/>
    </row>
    <row r="664" ht="12.75" customHeight="1">
      <c r="B664" s="136" t="str">
        <f>'1.Clusters'!$B$12</f>
        <v/>
      </c>
      <c r="C664" s="136" t="str">
        <f>'1.Clusters'!$E$7</f>
        <v/>
      </c>
      <c r="D664" s="136" t="str">
        <f>'1.Clusters'!$H$6</f>
        <v/>
      </c>
      <c r="E664" s="136" t="str">
        <f t="shared" si="17"/>
        <v>, , </v>
      </c>
      <c r="F664" s="136" t="str">
        <f t="shared" si="18"/>
        <v/>
      </c>
      <c r="G664" s="139">
        <f>IFERROR(AVERAGEIFS('2.Base de Clientes'!$Q$5:$Q$1004,'2.Base de Clientes'!$C$5:$C$1004,Apoio!B664,'2.Base de Clientes'!$D$5:$D$1004,Apoio!C664,'2.Base de Clientes'!$E$5:$E$1004,Apoio!D664)+(ROW()/1000000),0)</f>
        <v>0</v>
      </c>
      <c r="H664" s="139">
        <f>IFERROR(COUNTIFS('2.Base de Clientes'!$C$5:$C$1004,Apoio!B664,'2.Base de Clientes'!$D$5:$D$1004,Apoio!C664,'2.Base de Clientes'!$E$5:$E$1004,Apoio!D664),0)</f>
        <v>0</v>
      </c>
      <c r="I664" s="156">
        <f t="shared" si="19"/>
        <v>0</v>
      </c>
      <c r="J664" s="157">
        <f>IFERROR(AVERAGEIFS('2.Base de Clientes'!$F$5:$F$1004,'2.Base de Clientes'!$C$5:$C$1004,Apoio!B664,'2.Base de Clientes'!$D$5:$D$1004,Apoio!C664,'2.Base de Clientes'!$E$5:$E$1004,Apoio!D664)+(ROW()/1000000),0)</f>
        <v>0</v>
      </c>
      <c r="K664" s="21"/>
      <c r="L664" s="21"/>
      <c r="M664" s="21"/>
    </row>
    <row r="665" ht="12.75" customHeight="1">
      <c r="B665" s="136" t="str">
        <f>'1.Clusters'!$B$12</f>
        <v/>
      </c>
      <c r="C665" s="136" t="str">
        <f>'1.Clusters'!$E$7</f>
        <v/>
      </c>
      <c r="D665" s="136" t="str">
        <f>'1.Clusters'!$H$7</f>
        <v/>
      </c>
      <c r="E665" s="136" t="str">
        <f t="shared" si="17"/>
        <v>, , </v>
      </c>
      <c r="F665" s="136" t="str">
        <f t="shared" si="18"/>
        <v/>
      </c>
      <c r="G665" s="139">
        <f>IFERROR(AVERAGEIFS('2.Base de Clientes'!$Q$5:$Q$1004,'2.Base de Clientes'!$C$5:$C$1004,Apoio!B665,'2.Base de Clientes'!$D$5:$D$1004,Apoio!C665,'2.Base de Clientes'!$E$5:$E$1004,Apoio!D665)+(ROW()/1000000),0)</f>
        <v>0</v>
      </c>
      <c r="H665" s="139">
        <f>IFERROR(COUNTIFS('2.Base de Clientes'!$C$5:$C$1004,Apoio!B665,'2.Base de Clientes'!$D$5:$D$1004,Apoio!C665,'2.Base de Clientes'!$E$5:$E$1004,Apoio!D665),0)</f>
        <v>0</v>
      </c>
      <c r="I665" s="156">
        <f t="shared" si="19"/>
        <v>0</v>
      </c>
      <c r="J665" s="157">
        <f>IFERROR(AVERAGEIFS('2.Base de Clientes'!$F$5:$F$1004,'2.Base de Clientes'!$C$5:$C$1004,Apoio!B665,'2.Base de Clientes'!$D$5:$D$1004,Apoio!C665,'2.Base de Clientes'!$E$5:$E$1004,Apoio!D665)+(ROW()/1000000),0)</f>
        <v>0</v>
      </c>
      <c r="K665" s="21"/>
      <c r="L665" s="21"/>
      <c r="M665" s="21"/>
    </row>
    <row r="666" ht="12.75" customHeight="1">
      <c r="B666" s="136" t="str">
        <f>'1.Clusters'!$B$12</f>
        <v/>
      </c>
      <c r="C666" s="136" t="str">
        <f>'1.Clusters'!$E$7</f>
        <v/>
      </c>
      <c r="D666" s="136" t="str">
        <f>'1.Clusters'!$H$8</f>
        <v/>
      </c>
      <c r="E666" s="136" t="str">
        <f t="shared" si="17"/>
        <v>, , </v>
      </c>
      <c r="F666" s="136" t="str">
        <f t="shared" si="18"/>
        <v/>
      </c>
      <c r="G666" s="139">
        <f>IFERROR(AVERAGEIFS('2.Base de Clientes'!$Q$5:$Q$1004,'2.Base de Clientes'!$C$5:$C$1004,Apoio!B666,'2.Base de Clientes'!$D$5:$D$1004,Apoio!C666,'2.Base de Clientes'!$E$5:$E$1004,Apoio!D666)+(ROW()/1000000),0)</f>
        <v>0</v>
      </c>
      <c r="H666" s="139">
        <f>IFERROR(COUNTIFS('2.Base de Clientes'!$C$5:$C$1004,Apoio!B666,'2.Base de Clientes'!$D$5:$D$1004,Apoio!C666,'2.Base de Clientes'!$E$5:$E$1004,Apoio!D666),0)</f>
        <v>0</v>
      </c>
      <c r="I666" s="156">
        <f t="shared" si="19"/>
        <v>0</v>
      </c>
      <c r="J666" s="157">
        <f>IFERROR(AVERAGEIFS('2.Base de Clientes'!$F$5:$F$1004,'2.Base de Clientes'!$C$5:$C$1004,Apoio!B666,'2.Base de Clientes'!$D$5:$D$1004,Apoio!C666,'2.Base de Clientes'!$E$5:$E$1004,Apoio!D666)+(ROW()/1000000),0)</f>
        <v>0</v>
      </c>
      <c r="K666" s="21"/>
      <c r="L666" s="21"/>
      <c r="M666" s="21"/>
    </row>
    <row r="667" ht="12.75" customHeight="1">
      <c r="B667" s="136" t="str">
        <f>'1.Clusters'!$B$12</f>
        <v/>
      </c>
      <c r="C667" s="136" t="str">
        <f>'1.Clusters'!$E$7</f>
        <v/>
      </c>
      <c r="D667" s="136" t="str">
        <f>'1.Clusters'!$H$9</f>
        <v/>
      </c>
      <c r="E667" s="136" t="str">
        <f t="shared" si="17"/>
        <v>, , </v>
      </c>
      <c r="F667" s="136" t="str">
        <f t="shared" si="18"/>
        <v/>
      </c>
      <c r="G667" s="139">
        <f>IFERROR(AVERAGEIFS('2.Base de Clientes'!$Q$5:$Q$1004,'2.Base de Clientes'!$C$5:$C$1004,Apoio!B667,'2.Base de Clientes'!$D$5:$D$1004,Apoio!C667,'2.Base de Clientes'!$E$5:$E$1004,Apoio!D667)+(ROW()/1000000),0)</f>
        <v>0</v>
      </c>
      <c r="H667" s="139">
        <f>IFERROR(COUNTIFS('2.Base de Clientes'!$C$5:$C$1004,Apoio!B667,'2.Base de Clientes'!$D$5:$D$1004,Apoio!C667,'2.Base de Clientes'!$E$5:$E$1004,Apoio!D667),0)</f>
        <v>0</v>
      </c>
      <c r="I667" s="156">
        <f t="shared" si="19"/>
        <v>0</v>
      </c>
      <c r="J667" s="157">
        <f>IFERROR(AVERAGEIFS('2.Base de Clientes'!$F$5:$F$1004,'2.Base de Clientes'!$C$5:$C$1004,Apoio!B667,'2.Base de Clientes'!$D$5:$D$1004,Apoio!C667,'2.Base de Clientes'!$E$5:$E$1004,Apoio!D667)+(ROW()/1000000),0)</f>
        <v>0</v>
      </c>
      <c r="K667" s="21"/>
      <c r="L667" s="21"/>
      <c r="M667" s="21"/>
    </row>
    <row r="668" ht="12.75" customHeight="1">
      <c r="B668" s="136" t="str">
        <f>'1.Clusters'!$B$12</f>
        <v/>
      </c>
      <c r="C668" s="136" t="str">
        <f>'1.Clusters'!$E$7</f>
        <v/>
      </c>
      <c r="D668" s="136" t="str">
        <f>'1.Clusters'!$H$10</f>
        <v/>
      </c>
      <c r="E668" s="136" t="str">
        <f t="shared" si="17"/>
        <v>, , </v>
      </c>
      <c r="F668" s="136" t="str">
        <f t="shared" si="18"/>
        <v/>
      </c>
      <c r="G668" s="139">
        <f>IFERROR(AVERAGEIFS('2.Base de Clientes'!$Q$5:$Q$1004,'2.Base de Clientes'!$C$5:$C$1004,Apoio!B668,'2.Base de Clientes'!$D$5:$D$1004,Apoio!C668,'2.Base de Clientes'!$E$5:$E$1004,Apoio!D668)+(ROW()/1000000),0)</f>
        <v>0</v>
      </c>
      <c r="H668" s="139">
        <f>IFERROR(COUNTIFS('2.Base de Clientes'!$C$5:$C$1004,Apoio!B668,'2.Base de Clientes'!$D$5:$D$1004,Apoio!C668,'2.Base de Clientes'!$E$5:$E$1004,Apoio!D668),0)</f>
        <v>0</v>
      </c>
      <c r="I668" s="156">
        <f t="shared" si="19"/>
        <v>0</v>
      </c>
      <c r="J668" s="157">
        <f>IFERROR(AVERAGEIFS('2.Base de Clientes'!$F$5:$F$1004,'2.Base de Clientes'!$C$5:$C$1004,Apoio!B668,'2.Base de Clientes'!$D$5:$D$1004,Apoio!C668,'2.Base de Clientes'!$E$5:$E$1004,Apoio!D668)+(ROW()/1000000),0)</f>
        <v>0</v>
      </c>
      <c r="K668" s="21"/>
      <c r="L668" s="21"/>
      <c r="M668" s="21"/>
    </row>
    <row r="669" ht="12.75" customHeight="1">
      <c r="B669" s="136" t="str">
        <f>'1.Clusters'!$B$12</f>
        <v/>
      </c>
      <c r="C669" s="136" t="str">
        <f>'1.Clusters'!$E$7</f>
        <v/>
      </c>
      <c r="D669" s="136" t="str">
        <f>'1.Clusters'!$H$11</f>
        <v/>
      </c>
      <c r="E669" s="136" t="str">
        <f t="shared" si="17"/>
        <v>, , </v>
      </c>
      <c r="F669" s="136" t="str">
        <f t="shared" si="18"/>
        <v/>
      </c>
      <c r="G669" s="139">
        <f>IFERROR(AVERAGEIFS('2.Base de Clientes'!$Q$5:$Q$1004,'2.Base de Clientes'!$C$5:$C$1004,Apoio!B669,'2.Base de Clientes'!$D$5:$D$1004,Apoio!C669,'2.Base de Clientes'!$E$5:$E$1004,Apoio!D669)+(ROW()/1000000),0)</f>
        <v>0</v>
      </c>
      <c r="H669" s="139">
        <f>IFERROR(COUNTIFS('2.Base de Clientes'!$C$5:$C$1004,Apoio!B669,'2.Base de Clientes'!$D$5:$D$1004,Apoio!C669,'2.Base de Clientes'!$E$5:$E$1004,Apoio!D669),0)</f>
        <v>0</v>
      </c>
      <c r="I669" s="156">
        <f t="shared" si="19"/>
        <v>0</v>
      </c>
      <c r="J669" s="157">
        <f>IFERROR(AVERAGEIFS('2.Base de Clientes'!$F$5:$F$1004,'2.Base de Clientes'!$C$5:$C$1004,Apoio!B669,'2.Base de Clientes'!$D$5:$D$1004,Apoio!C669,'2.Base de Clientes'!$E$5:$E$1004,Apoio!D669)+(ROW()/1000000),0)</f>
        <v>0</v>
      </c>
      <c r="K669" s="21"/>
      <c r="L669" s="21"/>
      <c r="M669" s="21"/>
    </row>
    <row r="670" ht="12.75" customHeight="1">
      <c r="B670" s="136" t="str">
        <f>'1.Clusters'!$B$12</f>
        <v/>
      </c>
      <c r="C670" s="136" t="str">
        <f>'1.Clusters'!$E$7</f>
        <v/>
      </c>
      <c r="D670" s="136" t="str">
        <f>'1.Clusters'!$H$12</f>
        <v/>
      </c>
      <c r="E670" s="136" t="str">
        <f t="shared" si="17"/>
        <v>, , </v>
      </c>
      <c r="F670" s="136" t="str">
        <f t="shared" si="18"/>
        <v/>
      </c>
      <c r="G670" s="139">
        <f>IFERROR(AVERAGEIFS('2.Base de Clientes'!$Q$5:$Q$1004,'2.Base de Clientes'!$C$5:$C$1004,Apoio!B670,'2.Base de Clientes'!$D$5:$D$1004,Apoio!C670,'2.Base de Clientes'!$E$5:$E$1004,Apoio!D670)+(ROW()/1000000),0)</f>
        <v>0</v>
      </c>
      <c r="H670" s="139">
        <f>IFERROR(COUNTIFS('2.Base de Clientes'!$C$5:$C$1004,Apoio!B670,'2.Base de Clientes'!$D$5:$D$1004,Apoio!C670,'2.Base de Clientes'!$E$5:$E$1004,Apoio!D670),0)</f>
        <v>0</v>
      </c>
      <c r="I670" s="156">
        <f t="shared" si="19"/>
        <v>0</v>
      </c>
      <c r="J670" s="157">
        <f>IFERROR(AVERAGEIFS('2.Base de Clientes'!$F$5:$F$1004,'2.Base de Clientes'!$C$5:$C$1004,Apoio!B670,'2.Base de Clientes'!$D$5:$D$1004,Apoio!C670,'2.Base de Clientes'!$E$5:$E$1004,Apoio!D670)+(ROW()/1000000),0)</f>
        <v>0</v>
      </c>
      <c r="K670" s="21"/>
      <c r="L670" s="21"/>
      <c r="M670" s="21"/>
    </row>
    <row r="671" ht="12.75" customHeight="1">
      <c r="B671" s="136" t="str">
        <f>'1.Clusters'!$B$12</f>
        <v/>
      </c>
      <c r="C671" s="136" t="str">
        <f>'1.Clusters'!$E$7</f>
        <v/>
      </c>
      <c r="D671" s="136" t="str">
        <f>'1.Clusters'!$H$13</f>
        <v/>
      </c>
      <c r="E671" s="136" t="str">
        <f t="shared" si="17"/>
        <v>, , </v>
      </c>
      <c r="F671" s="136" t="str">
        <f t="shared" si="18"/>
        <v/>
      </c>
      <c r="G671" s="139">
        <f>IFERROR(AVERAGEIFS('2.Base de Clientes'!$Q$5:$Q$1004,'2.Base de Clientes'!$C$5:$C$1004,Apoio!B671,'2.Base de Clientes'!$D$5:$D$1004,Apoio!C671,'2.Base de Clientes'!$E$5:$E$1004,Apoio!D671)+(ROW()/1000000),0)</f>
        <v>0</v>
      </c>
      <c r="H671" s="139">
        <f>IFERROR(COUNTIFS('2.Base de Clientes'!$C$5:$C$1004,Apoio!B671,'2.Base de Clientes'!$D$5:$D$1004,Apoio!C671,'2.Base de Clientes'!$E$5:$E$1004,Apoio!D671),0)</f>
        <v>0</v>
      </c>
      <c r="I671" s="156">
        <f t="shared" si="19"/>
        <v>0</v>
      </c>
      <c r="J671" s="157">
        <f>IFERROR(AVERAGEIFS('2.Base de Clientes'!$F$5:$F$1004,'2.Base de Clientes'!$C$5:$C$1004,Apoio!B671,'2.Base de Clientes'!$D$5:$D$1004,Apoio!C671,'2.Base de Clientes'!$E$5:$E$1004,Apoio!D671)+(ROW()/1000000),0)</f>
        <v>0</v>
      </c>
      <c r="K671" s="21"/>
      <c r="L671" s="21"/>
      <c r="M671" s="21"/>
    </row>
    <row r="672" ht="12.75" customHeight="1">
      <c r="B672" s="136" t="str">
        <f>'1.Clusters'!$B$12</f>
        <v/>
      </c>
      <c r="C672" s="136" t="str">
        <f>'1.Clusters'!$E$7</f>
        <v/>
      </c>
      <c r="D672" s="136" t="str">
        <f>'1.Clusters'!$H$14</f>
        <v/>
      </c>
      <c r="E672" s="136" t="str">
        <f t="shared" si="17"/>
        <v>, , </v>
      </c>
      <c r="F672" s="136" t="str">
        <f t="shared" si="18"/>
        <v/>
      </c>
      <c r="G672" s="139">
        <f>IFERROR(AVERAGEIFS('2.Base de Clientes'!$Q$5:$Q$1004,'2.Base de Clientes'!$C$5:$C$1004,Apoio!B672,'2.Base de Clientes'!$D$5:$D$1004,Apoio!C672,'2.Base de Clientes'!$E$5:$E$1004,Apoio!D672)+(ROW()/1000000),0)</f>
        <v>0</v>
      </c>
      <c r="H672" s="139">
        <f>IFERROR(COUNTIFS('2.Base de Clientes'!$C$5:$C$1004,Apoio!B672,'2.Base de Clientes'!$D$5:$D$1004,Apoio!C672,'2.Base de Clientes'!$E$5:$E$1004,Apoio!D672),0)</f>
        <v>0</v>
      </c>
      <c r="I672" s="156">
        <f t="shared" si="19"/>
        <v>0</v>
      </c>
      <c r="J672" s="157">
        <f>IFERROR(AVERAGEIFS('2.Base de Clientes'!$F$5:$F$1004,'2.Base de Clientes'!$C$5:$C$1004,Apoio!B672,'2.Base de Clientes'!$D$5:$D$1004,Apoio!C672,'2.Base de Clientes'!$E$5:$E$1004,Apoio!D672)+(ROW()/1000000),0)</f>
        <v>0</v>
      </c>
      <c r="K672" s="21"/>
      <c r="L672" s="21"/>
      <c r="M672" s="21"/>
    </row>
    <row r="673" ht="12.75" customHeight="1">
      <c r="B673" s="136" t="str">
        <f>'1.Clusters'!$B$12</f>
        <v/>
      </c>
      <c r="C673" s="136" t="str">
        <f>'1.Clusters'!$E$7</f>
        <v/>
      </c>
      <c r="D673" s="136" t="str">
        <f>'1.Clusters'!$H$15</f>
        <v/>
      </c>
      <c r="E673" s="136" t="str">
        <f t="shared" si="17"/>
        <v>, , </v>
      </c>
      <c r="F673" s="136" t="str">
        <f t="shared" si="18"/>
        <v/>
      </c>
      <c r="G673" s="139">
        <f>IFERROR(AVERAGEIFS('2.Base de Clientes'!$Q$5:$Q$1004,'2.Base de Clientes'!$C$5:$C$1004,Apoio!B673,'2.Base de Clientes'!$D$5:$D$1004,Apoio!C673,'2.Base de Clientes'!$E$5:$E$1004,Apoio!D673)+(ROW()/1000000),0)</f>
        <v>0</v>
      </c>
      <c r="H673" s="139">
        <f>IFERROR(COUNTIFS('2.Base de Clientes'!$C$5:$C$1004,Apoio!B673,'2.Base de Clientes'!$D$5:$D$1004,Apoio!C673,'2.Base de Clientes'!$E$5:$E$1004,Apoio!D673),0)</f>
        <v>0</v>
      </c>
      <c r="I673" s="156">
        <f t="shared" si="19"/>
        <v>0</v>
      </c>
      <c r="J673" s="157">
        <f>IFERROR(AVERAGEIFS('2.Base de Clientes'!$F$5:$F$1004,'2.Base de Clientes'!$C$5:$C$1004,Apoio!B673,'2.Base de Clientes'!$D$5:$D$1004,Apoio!C673,'2.Base de Clientes'!$E$5:$E$1004,Apoio!D673)+(ROW()/1000000),0)</f>
        <v>0</v>
      </c>
      <c r="K673" s="21"/>
      <c r="L673" s="21"/>
      <c r="M673" s="21"/>
    </row>
    <row r="674" ht="12.75" customHeight="1">
      <c r="B674" s="136" t="str">
        <f>'1.Clusters'!$B$12</f>
        <v/>
      </c>
      <c r="C674" s="136" t="str">
        <f>'1.Clusters'!$E$8</f>
        <v/>
      </c>
      <c r="D674" s="136" t="str">
        <f>'1.Clusters'!$H$6</f>
        <v/>
      </c>
      <c r="E674" s="136" t="str">
        <f t="shared" si="17"/>
        <v>, , </v>
      </c>
      <c r="F674" s="136" t="str">
        <f t="shared" si="18"/>
        <v/>
      </c>
      <c r="G674" s="139">
        <f>IFERROR(AVERAGEIFS('2.Base de Clientes'!$Q$5:$Q$1004,'2.Base de Clientes'!$C$5:$C$1004,Apoio!B674,'2.Base de Clientes'!$D$5:$D$1004,Apoio!C674,'2.Base de Clientes'!$E$5:$E$1004,Apoio!D674)+(ROW()/1000000),0)</f>
        <v>0</v>
      </c>
      <c r="H674" s="139">
        <f>IFERROR(COUNTIFS('2.Base de Clientes'!$C$5:$C$1004,Apoio!B674,'2.Base de Clientes'!$D$5:$D$1004,Apoio!C674,'2.Base de Clientes'!$E$5:$E$1004,Apoio!D674),0)</f>
        <v>0</v>
      </c>
      <c r="I674" s="156">
        <f t="shared" si="19"/>
        <v>0</v>
      </c>
      <c r="J674" s="157">
        <f>IFERROR(AVERAGEIFS('2.Base de Clientes'!$F$5:$F$1004,'2.Base de Clientes'!$C$5:$C$1004,Apoio!B674,'2.Base de Clientes'!$D$5:$D$1004,Apoio!C674,'2.Base de Clientes'!$E$5:$E$1004,Apoio!D674)+(ROW()/1000000),0)</f>
        <v>0</v>
      </c>
      <c r="K674" s="21"/>
      <c r="L674" s="21"/>
      <c r="M674" s="21"/>
    </row>
    <row r="675" ht="12.75" customHeight="1">
      <c r="B675" s="136" t="str">
        <f>'1.Clusters'!$B$12</f>
        <v/>
      </c>
      <c r="C675" s="136" t="str">
        <f>'1.Clusters'!$E$8</f>
        <v/>
      </c>
      <c r="D675" s="136" t="str">
        <f>'1.Clusters'!$H$7</f>
        <v/>
      </c>
      <c r="E675" s="136" t="str">
        <f t="shared" si="17"/>
        <v>, , </v>
      </c>
      <c r="F675" s="136" t="str">
        <f t="shared" si="18"/>
        <v/>
      </c>
      <c r="G675" s="139">
        <f>IFERROR(AVERAGEIFS('2.Base de Clientes'!$Q$5:$Q$1004,'2.Base de Clientes'!$C$5:$C$1004,Apoio!B675,'2.Base de Clientes'!$D$5:$D$1004,Apoio!C675,'2.Base de Clientes'!$E$5:$E$1004,Apoio!D675)+(ROW()/1000000),0)</f>
        <v>0</v>
      </c>
      <c r="H675" s="139">
        <f>IFERROR(COUNTIFS('2.Base de Clientes'!$C$5:$C$1004,Apoio!B675,'2.Base de Clientes'!$D$5:$D$1004,Apoio!C675,'2.Base de Clientes'!$E$5:$E$1004,Apoio!D675),0)</f>
        <v>0</v>
      </c>
      <c r="I675" s="156">
        <f t="shared" si="19"/>
        <v>0</v>
      </c>
      <c r="J675" s="157">
        <f>IFERROR(AVERAGEIFS('2.Base de Clientes'!$F$5:$F$1004,'2.Base de Clientes'!$C$5:$C$1004,Apoio!B675,'2.Base de Clientes'!$D$5:$D$1004,Apoio!C675,'2.Base de Clientes'!$E$5:$E$1004,Apoio!D675)+(ROW()/1000000),0)</f>
        <v>0</v>
      </c>
      <c r="K675" s="21"/>
      <c r="L675" s="21"/>
      <c r="M675" s="21"/>
    </row>
    <row r="676" ht="12.75" customHeight="1">
      <c r="B676" s="136" t="str">
        <f>'1.Clusters'!$B$12</f>
        <v/>
      </c>
      <c r="C676" s="136" t="str">
        <f>'1.Clusters'!$E$8</f>
        <v/>
      </c>
      <c r="D676" s="136" t="str">
        <f>'1.Clusters'!$H$8</f>
        <v/>
      </c>
      <c r="E676" s="136" t="str">
        <f t="shared" si="17"/>
        <v>, , </v>
      </c>
      <c r="F676" s="136" t="str">
        <f t="shared" si="18"/>
        <v/>
      </c>
      <c r="G676" s="139">
        <f>IFERROR(AVERAGEIFS('2.Base de Clientes'!$Q$5:$Q$1004,'2.Base de Clientes'!$C$5:$C$1004,Apoio!B676,'2.Base de Clientes'!$D$5:$D$1004,Apoio!C676,'2.Base de Clientes'!$E$5:$E$1004,Apoio!D676)+(ROW()/1000000),0)</f>
        <v>0</v>
      </c>
      <c r="H676" s="139">
        <f>IFERROR(COUNTIFS('2.Base de Clientes'!$C$5:$C$1004,Apoio!B676,'2.Base de Clientes'!$D$5:$D$1004,Apoio!C676,'2.Base de Clientes'!$E$5:$E$1004,Apoio!D676),0)</f>
        <v>0</v>
      </c>
      <c r="I676" s="156">
        <f t="shared" si="19"/>
        <v>0</v>
      </c>
      <c r="J676" s="157">
        <f>IFERROR(AVERAGEIFS('2.Base de Clientes'!$F$5:$F$1004,'2.Base de Clientes'!$C$5:$C$1004,Apoio!B676,'2.Base de Clientes'!$D$5:$D$1004,Apoio!C676,'2.Base de Clientes'!$E$5:$E$1004,Apoio!D676)+(ROW()/1000000),0)</f>
        <v>0</v>
      </c>
      <c r="K676" s="21"/>
      <c r="L676" s="21"/>
      <c r="M676" s="21"/>
    </row>
    <row r="677" ht="12.75" customHeight="1">
      <c r="B677" s="136" t="str">
        <f>'1.Clusters'!$B$12</f>
        <v/>
      </c>
      <c r="C677" s="136" t="str">
        <f>'1.Clusters'!$E$8</f>
        <v/>
      </c>
      <c r="D677" s="136" t="str">
        <f>'1.Clusters'!$H$9</f>
        <v/>
      </c>
      <c r="E677" s="136" t="str">
        <f t="shared" si="17"/>
        <v>, , </v>
      </c>
      <c r="F677" s="136" t="str">
        <f t="shared" si="18"/>
        <v/>
      </c>
      <c r="G677" s="139">
        <f>IFERROR(AVERAGEIFS('2.Base de Clientes'!$Q$5:$Q$1004,'2.Base de Clientes'!$C$5:$C$1004,Apoio!B677,'2.Base de Clientes'!$D$5:$D$1004,Apoio!C677,'2.Base de Clientes'!$E$5:$E$1004,Apoio!D677)+(ROW()/1000000),0)</f>
        <v>0</v>
      </c>
      <c r="H677" s="139">
        <f>IFERROR(COUNTIFS('2.Base de Clientes'!$C$5:$C$1004,Apoio!B677,'2.Base de Clientes'!$D$5:$D$1004,Apoio!C677,'2.Base de Clientes'!$E$5:$E$1004,Apoio!D677),0)</f>
        <v>0</v>
      </c>
      <c r="I677" s="156">
        <f t="shared" si="19"/>
        <v>0</v>
      </c>
      <c r="J677" s="157">
        <f>IFERROR(AVERAGEIFS('2.Base de Clientes'!$F$5:$F$1004,'2.Base de Clientes'!$C$5:$C$1004,Apoio!B677,'2.Base de Clientes'!$D$5:$D$1004,Apoio!C677,'2.Base de Clientes'!$E$5:$E$1004,Apoio!D677)+(ROW()/1000000),0)</f>
        <v>0</v>
      </c>
      <c r="K677" s="21"/>
      <c r="L677" s="21"/>
      <c r="M677" s="21"/>
    </row>
    <row r="678" ht="12.75" customHeight="1">
      <c r="B678" s="136" t="str">
        <f>'1.Clusters'!$B$12</f>
        <v/>
      </c>
      <c r="C678" s="136" t="str">
        <f>'1.Clusters'!$E$8</f>
        <v/>
      </c>
      <c r="D678" s="136" t="str">
        <f>'1.Clusters'!$H$10</f>
        <v/>
      </c>
      <c r="E678" s="136" t="str">
        <f t="shared" si="17"/>
        <v>, , </v>
      </c>
      <c r="F678" s="136" t="str">
        <f t="shared" si="18"/>
        <v/>
      </c>
      <c r="G678" s="139">
        <f>IFERROR(AVERAGEIFS('2.Base de Clientes'!$Q$5:$Q$1004,'2.Base de Clientes'!$C$5:$C$1004,Apoio!B678,'2.Base de Clientes'!$D$5:$D$1004,Apoio!C678,'2.Base de Clientes'!$E$5:$E$1004,Apoio!D678)+(ROW()/1000000),0)</f>
        <v>0</v>
      </c>
      <c r="H678" s="139">
        <f>IFERROR(COUNTIFS('2.Base de Clientes'!$C$5:$C$1004,Apoio!B678,'2.Base de Clientes'!$D$5:$D$1004,Apoio!C678,'2.Base de Clientes'!$E$5:$E$1004,Apoio!D678),0)</f>
        <v>0</v>
      </c>
      <c r="I678" s="156">
        <f t="shared" si="19"/>
        <v>0</v>
      </c>
      <c r="J678" s="157">
        <f>IFERROR(AVERAGEIFS('2.Base de Clientes'!$F$5:$F$1004,'2.Base de Clientes'!$C$5:$C$1004,Apoio!B678,'2.Base de Clientes'!$D$5:$D$1004,Apoio!C678,'2.Base de Clientes'!$E$5:$E$1004,Apoio!D678)+(ROW()/1000000),0)</f>
        <v>0</v>
      </c>
      <c r="K678" s="21"/>
      <c r="L678" s="21"/>
      <c r="M678" s="21"/>
    </row>
    <row r="679" ht="12.75" customHeight="1">
      <c r="B679" s="136" t="str">
        <f>'1.Clusters'!$B$12</f>
        <v/>
      </c>
      <c r="C679" s="136" t="str">
        <f>'1.Clusters'!$E$8</f>
        <v/>
      </c>
      <c r="D679" s="136" t="str">
        <f>'1.Clusters'!$H$11</f>
        <v/>
      </c>
      <c r="E679" s="136" t="str">
        <f t="shared" si="17"/>
        <v>, , </v>
      </c>
      <c r="F679" s="136" t="str">
        <f t="shared" si="18"/>
        <v/>
      </c>
      <c r="G679" s="139">
        <f>IFERROR(AVERAGEIFS('2.Base de Clientes'!$Q$5:$Q$1004,'2.Base de Clientes'!$C$5:$C$1004,Apoio!B679,'2.Base de Clientes'!$D$5:$D$1004,Apoio!C679,'2.Base de Clientes'!$E$5:$E$1004,Apoio!D679)+(ROW()/1000000),0)</f>
        <v>0</v>
      </c>
      <c r="H679" s="139">
        <f>IFERROR(COUNTIFS('2.Base de Clientes'!$C$5:$C$1004,Apoio!B679,'2.Base de Clientes'!$D$5:$D$1004,Apoio!C679,'2.Base de Clientes'!$E$5:$E$1004,Apoio!D679),0)</f>
        <v>0</v>
      </c>
      <c r="I679" s="156">
        <f t="shared" si="19"/>
        <v>0</v>
      </c>
      <c r="J679" s="157">
        <f>IFERROR(AVERAGEIFS('2.Base de Clientes'!$F$5:$F$1004,'2.Base de Clientes'!$C$5:$C$1004,Apoio!B679,'2.Base de Clientes'!$D$5:$D$1004,Apoio!C679,'2.Base de Clientes'!$E$5:$E$1004,Apoio!D679)+(ROW()/1000000),0)</f>
        <v>0</v>
      </c>
      <c r="K679" s="21"/>
      <c r="L679" s="21"/>
      <c r="M679" s="21"/>
    </row>
    <row r="680" ht="12.75" customHeight="1">
      <c r="B680" s="136" t="str">
        <f>'1.Clusters'!$B$12</f>
        <v/>
      </c>
      <c r="C680" s="136" t="str">
        <f>'1.Clusters'!$E$8</f>
        <v/>
      </c>
      <c r="D680" s="136" t="str">
        <f>'1.Clusters'!$H$12</f>
        <v/>
      </c>
      <c r="E680" s="136" t="str">
        <f t="shared" si="17"/>
        <v>, , </v>
      </c>
      <c r="F680" s="136" t="str">
        <f t="shared" si="18"/>
        <v/>
      </c>
      <c r="G680" s="139">
        <f>IFERROR(AVERAGEIFS('2.Base de Clientes'!$Q$5:$Q$1004,'2.Base de Clientes'!$C$5:$C$1004,Apoio!B680,'2.Base de Clientes'!$D$5:$D$1004,Apoio!C680,'2.Base de Clientes'!$E$5:$E$1004,Apoio!D680)+(ROW()/1000000),0)</f>
        <v>0</v>
      </c>
      <c r="H680" s="139">
        <f>IFERROR(COUNTIFS('2.Base de Clientes'!$C$5:$C$1004,Apoio!B680,'2.Base de Clientes'!$D$5:$D$1004,Apoio!C680,'2.Base de Clientes'!$E$5:$E$1004,Apoio!D680),0)</f>
        <v>0</v>
      </c>
      <c r="I680" s="156">
        <f t="shared" si="19"/>
        <v>0</v>
      </c>
      <c r="J680" s="157">
        <f>IFERROR(AVERAGEIFS('2.Base de Clientes'!$F$5:$F$1004,'2.Base de Clientes'!$C$5:$C$1004,Apoio!B680,'2.Base de Clientes'!$D$5:$D$1004,Apoio!C680,'2.Base de Clientes'!$E$5:$E$1004,Apoio!D680)+(ROW()/1000000),0)</f>
        <v>0</v>
      </c>
      <c r="K680" s="21"/>
      <c r="L680" s="21"/>
      <c r="M680" s="21"/>
    </row>
    <row r="681" ht="12.75" customHeight="1">
      <c r="B681" s="136" t="str">
        <f>'1.Clusters'!$B$12</f>
        <v/>
      </c>
      <c r="C681" s="136" t="str">
        <f>'1.Clusters'!$E$8</f>
        <v/>
      </c>
      <c r="D681" s="136" t="str">
        <f>'1.Clusters'!$H$13</f>
        <v/>
      </c>
      <c r="E681" s="136" t="str">
        <f t="shared" si="17"/>
        <v>, , </v>
      </c>
      <c r="F681" s="136" t="str">
        <f t="shared" si="18"/>
        <v/>
      </c>
      <c r="G681" s="139">
        <f>IFERROR(AVERAGEIFS('2.Base de Clientes'!$Q$5:$Q$1004,'2.Base de Clientes'!$C$5:$C$1004,Apoio!B681,'2.Base de Clientes'!$D$5:$D$1004,Apoio!C681,'2.Base de Clientes'!$E$5:$E$1004,Apoio!D681)+(ROW()/1000000),0)</f>
        <v>0</v>
      </c>
      <c r="H681" s="139">
        <f>IFERROR(COUNTIFS('2.Base de Clientes'!$C$5:$C$1004,Apoio!B681,'2.Base de Clientes'!$D$5:$D$1004,Apoio!C681,'2.Base de Clientes'!$E$5:$E$1004,Apoio!D681),0)</f>
        <v>0</v>
      </c>
      <c r="I681" s="156">
        <f t="shared" si="19"/>
        <v>0</v>
      </c>
      <c r="J681" s="157">
        <f>IFERROR(AVERAGEIFS('2.Base de Clientes'!$F$5:$F$1004,'2.Base de Clientes'!$C$5:$C$1004,Apoio!B681,'2.Base de Clientes'!$D$5:$D$1004,Apoio!C681,'2.Base de Clientes'!$E$5:$E$1004,Apoio!D681)+(ROW()/1000000),0)</f>
        <v>0</v>
      </c>
      <c r="K681" s="21"/>
      <c r="L681" s="21"/>
      <c r="M681" s="21"/>
    </row>
    <row r="682" ht="12.75" customHeight="1">
      <c r="B682" s="136" t="str">
        <f>'1.Clusters'!$B$12</f>
        <v/>
      </c>
      <c r="C682" s="136" t="str">
        <f>'1.Clusters'!$E$8</f>
        <v/>
      </c>
      <c r="D682" s="136" t="str">
        <f>'1.Clusters'!$H$14</f>
        <v/>
      </c>
      <c r="E682" s="136" t="str">
        <f t="shared" si="17"/>
        <v>, , </v>
      </c>
      <c r="F682" s="136" t="str">
        <f t="shared" si="18"/>
        <v/>
      </c>
      <c r="G682" s="139">
        <f>IFERROR(AVERAGEIFS('2.Base de Clientes'!$Q$5:$Q$1004,'2.Base de Clientes'!$C$5:$C$1004,Apoio!B682,'2.Base de Clientes'!$D$5:$D$1004,Apoio!C682,'2.Base de Clientes'!$E$5:$E$1004,Apoio!D682)+(ROW()/1000000),0)</f>
        <v>0</v>
      </c>
      <c r="H682" s="139">
        <f>IFERROR(COUNTIFS('2.Base de Clientes'!$C$5:$C$1004,Apoio!B682,'2.Base de Clientes'!$D$5:$D$1004,Apoio!C682,'2.Base de Clientes'!$E$5:$E$1004,Apoio!D682),0)</f>
        <v>0</v>
      </c>
      <c r="I682" s="156">
        <f t="shared" si="19"/>
        <v>0</v>
      </c>
      <c r="J682" s="157">
        <f>IFERROR(AVERAGEIFS('2.Base de Clientes'!$F$5:$F$1004,'2.Base de Clientes'!$C$5:$C$1004,Apoio!B682,'2.Base de Clientes'!$D$5:$D$1004,Apoio!C682,'2.Base de Clientes'!$E$5:$E$1004,Apoio!D682)+(ROW()/1000000),0)</f>
        <v>0</v>
      </c>
      <c r="K682" s="21"/>
      <c r="L682" s="21"/>
      <c r="M682" s="21"/>
    </row>
    <row r="683" ht="12.75" customHeight="1">
      <c r="B683" s="136" t="str">
        <f>'1.Clusters'!$B$12</f>
        <v/>
      </c>
      <c r="C683" s="136" t="str">
        <f>'1.Clusters'!$E$8</f>
        <v/>
      </c>
      <c r="D683" s="136" t="str">
        <f>'1.Clusters'!$H$15</f>
        <v/>
      </c>
      <c r="E683" s="136" t="str">
        <f t="shared" si="17"/>
        <v>, , </v>
      </c>
      <c r="F683" s="136" t="str">
        <f t="shared" si="18"/>
        <v/>
      </c>
      <c r="G683" s="139">
        <f>IFERROR(AVERAGEIFS('2.Base de Clientes'!$Q$5:$Q$1004,'2.Base de Clientes'!$C$5:$C$1004,Apoio!B683,'2.Base de Clientes'!$D$5:$D$1004,Apoio!C683,'2.Base de Clientes'!$E$5:$E$1004,Apoio!D683)+(ROW()/1000000),0)</f>
        <v>0</v>
      </c>
      <c r="H683" s="139">
        <f>IFERROR(COUNTIFS('2.Base de Clientes'!$C$5:$C$1004,Apoio!B683,'2.Base de Clientes'!$D$5:$D$1004,Apoio!C683,'2.Base de Clientes'!$E$5:$E$1004,Apoio!D683),0)</f>
        <v>0</v>
      </c>
      <c r="I683" s="156">
        <f t="shared" si="19"/>
        <v>0</v>
      </c>
      <c r="J683" s="157">
        <f>IFERROR(AVERAGEIFS('2.Base de Clientes'!$F$5:$F$1004,'2.Base de Clientes'!$C$5:$C$1004,Apoio!B683,'2.Base de Clientes'!$D$5:$D$1004,Apoio!C683,'2.Base de Clientes'!$E$5:$E$1004,Apoio!D683)+(ROW()/1000000),0)</f>
        <v>0</v>
      </c>
      <c r="K683" s="21"/>
      <c r="L683" s="21"/>
      <c r="M683" s="21"/>
    </row>
    <row r="684" ht="12.75" customHeight="1">
      <c r="B684" s="136" t="str">
        <f>'1.Clusters'!$B$12</f>
        <v/>
      </c>
      <c r="C684" s="136" t="str">
        <f>'1.Clusters'!$E$9</f>
        <v/>
      </c>
      <c r="D684" s="136" t="str">
        <f>'1.Clusters'!$H$6</f>
        <v/>
      </c>
      <c r="E684" s="136" t="str">
        <f t="shared" si="17"/>
        <v>, , </v>
      </c>
      <c r="F684" s="136" t="str">
        <f t="shared" si="18"/>
        <v/>
      </c>
      <c r="G684" s="139">
        <f>IFERROR(AVERAGEIFS('2.Base de Clientes'!$Q$5:$Q$1004,'2.Base de Clientes'!$C$5:$C$1004,Apoio!B684,'2.Base de Clientes'!$D$5:$D$1004,Apoio!C684,'2.Base de Clientes'!$E$5:$E$1004,Apoio!D684)+(ROW()/1000000),0)</f>
        <v>0</v>
      </c>
      <c r="H684" s="139">
        <f>IFERROR(COUNTIFS('2.Base de Clientes'!$C$5:$C$1004,Apoio!B684,'2.Base de Clientes'!$D$5:$D$1004,Apoio!C684,'2.Base de Clientes'!$E$5:$E$1004,Apoio!D684),0)</f>
        <v>0</v>
      </c>
      <c r="I684" s="156">
        <f t="shared" si="19"/>
        <v>0</v>
      </c>
      <c r="J684" s="157">
        <f>IFERROR(AVERAGEIFS('2.Base de Clientes'!$F$5:$F$1004,'2.Base de Clientes'!$C$5:$C$1004,Apoio!B684,'2.Base de Clientes'!$D$5:$D$1004,Apoio!C684,'2.Base de Clientes'!$E$5:$E$1004,Apoio!D684)+(ROW()/1000000),0)</f>
        <v>0</v>
      </c>
      <c r="K684" s="21"/>
      <c r="L684" s="21"/>
      <c r="M684" s="21"/>
    </row>
    <row r="685" ht="12.75" customHeight="1">
      <c r="B685" s="136" t="str">
        <f>'1.Clusters'!$B$12</f>
        <v/>
      </c>
      <c r="C685" s="136" t="str">
        <f>'1.Clusters'!$E$9</f>
        <v/>
      </c>
      <c r="D685" s="136" t="str">
        <f>'1.Clusters'!$H$7</f>
        <v/>
      </c>
      <c r="E685" s="136" t="str">
        <f t="shared" si="17"/>
        <v>, , </v>
      </c>
      <c r="F685" s="136" t="str">
        <f t="shared" si="18"/>
        <v/>
      </c>
      <c r="G685" s="139">
        <f>IFERROR(AVERAGEIFS('2.Base de Clientes'!$Q$5:$Q$1004,'2.Base de Clientes'!$C$5:$C$1004,Apoio!B685,'2.Base de Clientes'!$D$5:$D$1004,Apoio!C685,'2.Base de Clientes'!$E$5:$E$1004,Apoio!D685)+(ROW()/1000000),0)</f>
        <v>0</v>
      </c>
      <c r="H685" s="139">
        <f>IFERROR(COUNTIFS('2.Base de Clientes'!$C$5:$C$1004,Apoio!B685,'2.Base de Clientes'!$D$5:$D$1004,Apoio!C685,'2.Base de Clientes'!$E$5:$E$1004,Apoio!D685),0)</f>
        <v>0</v>
      </c>
      <c r="I685" s="156">
        <f t="shared" si="19"/>
        <v>0</v>
      </c>
      <c r="J685" s="157">
        <f>IFERROR(AVERAGEIFS('2.Base de Clientes'!$F$5:$F$1004,'2.Base de Clientes'!$C$5:$C$1004,Apoio!B685,'2.Base de Clientes'!$D$5:$D$1004,Apoio!C685,'2.Base de Clientes'!$E$5:$E$1004,Apoio!D685)+(ROW()/1000000),0)</f>
        <v>0</v>
      </c>
      <c r="K685" s="21"/>
      <c r="L685" s="21"/>
      <c r="M685" s="21"/>
    </row>
    <row r="686" ht="12.75" customHeight="1">
      <c r="B686" s="136" t="str">
        <f>'1.Clusters'!$B$12</f>
        <v/>
      </c>
      <c r="C686" s="136" t="str">
        <f>'1.Clusters'!$E$9</f>
        <v/>
      </c>
      <c r="D686" s="136" t="str">
        <f>'1.Clusters'!$H$8</f>
        <v/>
      </c>
      <c r="E686" s="136" t="str">
        <f t="shared" si="17"/>
        <v>, , </v>
      </c>
      <c r="F686" s="136" t="str">
        <f t="shared" si="18"/>
        <v/>
      </c>
      <c r="G686" s="139">
        <f>IFERROR(AVERAGEIFS('2.Base de Clientes'!$Q$5:$Q$1004,'2.Base de Clientes'!$C$5:$C$1004,Apoio!B686,'2.Base de Clientes'!$D$5:$D$1004,Apoio!C686,'2.Base de Clientes'!$E$5:$E$1004,Apoio!D686)+(ROW()/1000000),0)</f>
        <v>0</v>
      </c>
      <c r="H686" s="139">
        <f>IFERROR(COUNTIFS('2.Base de Clientes'!$C$5:$C$1004,Apoio!B686,'2.Base de Clientes'!$D$5:$D$1004,Apoio!C686,'2.Base de Clientes'!$E$5:$E$1004,Apoio!D686),0)</f>
        <v>0</v>
      </c>
      <c r="I686" s="156">
        <f t="shared" si="19"/>
        <v>0</v>
      </c>
      <c r="J686" s="157">
        <f>IFERROR(AVERAGEIFS('2.Base de Clientes'!$F$5:$F$1004,'2.Base de Clientes'!$C$5:$C$1004,Apoio!B686,'2.Base de Clientes'!$D$5:$D$1004,Apoio!C686,'2.Base de Clientes'!$E$5:$E$1004,Apoio!D686)+(ROW()/1000000),0)</f>
        <v>0</v>
      </c>
      <c r="K686" s="21"/>
      <c r="L686" s="21"/>
      <c r="M686" s="21"/>
    </row>
    <row r="687" ht="12.75" customHeight="1">
      <c r="B687" s="136" t="str">
        <f>'1.Clusters'!$B$12</f>
        <v/>
      </c>
      <c r="C687" s="136" t="str">
        <f>'1.Clusters'!$E$9</f>
        <v/>
      </c>
      <c r="D687" s="136" t="str">
        <f>'1.Clusters'!$H$9</f>
        <v/>
      </c>
      <c r="E687" s="136" t="str">
        <f t="shared" si="17"/>
        <v>, , </v>
      </c>
      <c r="F687" s="136" t="str">
        <f t="shared" si="18"/>
        <v/>
      </c>
      <c r="G687" s="139">
        <f>IFERROR(AVERAGEIFS('2.Base de Clientes'!$Q$5:$Q$1004,'2.Base de Clientes'!$C$5:$C$1004,Apoio!B687,'2.Base de Clientes'!$D$5:$D$1004,Apoio!C687,'2.Base de Clientes'!$E$5:$E$1004,Apoio!D687)+(ROW()/1000000),0)</f>
        <v>0</v>
      </c>
      <c r="H687" s="139">
        <f>IFERROR(COUNTIFS('2.Base de Clientes'!$C$5:$C$1004,Apoio!B687,'2.Base de Clientes'!$D$5:$D$1004,Apoio!C687,'2.Base de Clientes'!$E$5:$E$1004,Apoio!D687),0)</f>
        <v>0</v>
      </c>
      <c r="I687" s="156">
        <f t="shared" si="19"/>
        <v>0</v>
      </c>
      <c r="J687" s="157">
        <f>IFERROR(AVERAGEIFS('2.Base de Clientes'!$F$5:$F$1004,'2.Base de Clientes'!$C$5:$C$1004,Apoio!B687,'2.Base de Clientes'!$D$5:$D$1004,Apoio!C687,'2.Base de Clientes'!$E$5:$E$1004,Apoio!D687)+(ROW()/1000000),0)</f>
        <v>0</v>
      </c>
      <c r="K687" s="21"/>
      <c r="L687" s="21"/>
      <c r="M687" s="21"/>
    </row>
    <row r="688" ht="12.75" customHeight="1">
      <c r="B688" s="136" t="str">
        <f>'1.Clusters'!$B$12</f>
        <v/>
      </c>
      <c r="C688" s="136" t="str">
        <f>'1.Clusters'!$E$9</f>
        <v/>
      </c>
      <c r="D688" s="136" t="str">
        <f>'1.Clusters'!$H$10</f>
        <v/>
      </c>
      <c r="E688" s="136" t="str">
        <f t="shared" si="17"/>
        <v>, , </v>
      </c>
      <c r="F688" s="136" t="str">
        <f t="shared" si="18"/>
        <v/>
      </c>
      <c r="G688" s="139">
        <f>IFERROR(AVERAGEIFS('2.Base de Clientes'!$Q$5:$Q$1004,'2.Base de Clientes'!$C$5:$C$1004,Apoio!B688,'2.Base de Clientes'!$D$5:$D$1004,Apoio!C688,'2.Base de Clientes'!$E$5:$E$1004,Apoio!D688)+(ROW()/1000000),0)</f>
        <v>0</v>
      </c>
      <c r="H688" s="139">
        <f>IFERROR(COUNTIFS('2.Base de Clientes'!$C$5:$C$1004,Apoio!B688,'2.Base de Clientes'!$D$5:$D$1004,Apoio!C688,'2.Base de Clientes'!$E$5:$E$1004,Apoio!D688),0)</f>
        <v>0</v>
      </c>
      <c r="I688" s="156">
        <f t="shared" si="19"/>
        <v>0</v>
      </c>
      <c r="J688" s="157">
        <f>IFERROR(AVERAGEIFS('2.Base de Clientes'!$F$5:$F$1004,'2.Base de Clientes'!$C$5:$C$1004,Apoio!B688,'2.Base de Clientes'!$D$5:$D$1004,Apoio!C688,'2.Base de Clientes'!$E$5:$E$1004,Apoio!D688)+(ROW()/1000000),0)</f>
        <v>0</v>
      </c>
      <c r="K688" s="21"/>
      <c r="L688" s="21"/>
      <c r="M688" s="21"/>
    </row>
    <row r="689" ht="12.75" customHeight="1">
      <c r="B689" s="136" t="str">
        <f>'1.Clusters'!$B$12</f>
        <v/>
      </c>
      <c r="C689" s="136" t="str">
        <f>'1.Clusters'!$E$9</f>
        <v/>
      </c>
      <c r="D689" s="136" t="str">
        <f>'1.Clusters'!$H$11</f>
        <v/>
      </c>
      <c r="E689" s="136" t="str">
        <f t="shared" si="17"/>
        <v>, , </v>
      </c>
      <c r="F689" s="136" t="str">
        <f t="shared" si="18"/>
        <v/>
      </c>
      <c r="G689" s="139">
        <f>IFERROR(AVERAGEIFS('2.Base de Clientes'!$Q$5:$Q$1004,'2.Base de Clientes'!$C$5:$C$1004,Apoio!B689,'2.Base de Clientes'!$D$5:$D$1004,Apoio!C689,'2.Base de Clientes'!$E$5:$E$1004,Apoio!D689)+(ROW()/1000000),0)</f>
        <v>0</v>
      </c>
      <c r="H689" s="139">
        <f>IFERROR(COUNTIFS('2.Base de Clientes'!$C$5:$C$1004,Apoio!B689,'2.Base de Clientes'!$D$5:$D$1004,Apoio!C689,'2.Base de Clientes'!$E$5:$E$1004,Apoio!D689),0)</f>
        <v>0</v>
      </c>
      <c r="I689" s="156">
        <f t="shared" si="19"/>
        <v>0</v>
      </c>
      <c r="J689" s="157">
        <f>IFERROR(AVERAGEIFS('2.Base de Clientes'!$F$5:$F$1004,'2.Base de Clientes'!$C$5:$C$1004,Apoio!B689,'2.Base de Clientes'!$D$5:$D$1004,Apoio!C689,'2.Base de Clientes'!$E$5:$E$1004,Apoio!D689)+(ROW()/1000000),0)</f>
        <v>0</v>
      </c>
      <c r="K689" s="21"/>
      <c r="L689" s="21"/>
      <c r="M689" s="21"/>
    </row>
    <row r="690" ht="12.75" customHeight="1">
      <c r="B690" s="136" t="str">
        <f>'1.Clusters'!$B$12</f>
        <v/>
      </c>
      <c r="C690" s="136" t="str">
        <f>'1.Clusters'!$E$9</f>
        <v/>
      </c>
      <c r="D690" s="136" t="str">
        <f>'1.Clusters'!$H$12</f>
        <v/>
      </c>
      <c r="E690" s="136" t="str">
        <f t="shared" si="17"/>
        <v>, , </v>
      </c>
      <c r="F690" s="136" t="str">
        <f t="shared" si="18"/>
        <v/>
      </c>
      <c r="G690" s="139">
        <f>IFERROR(AVERAGEIFS('2.Base de Clientes'!$Q$5:$Q$1004,'2.Base de Clientes'!$C$5:$C$1004,Apoio!B690,'2.Base de Clientes'!$D$5:$D$1004,Apoio!C690,'2.Base de Clientes'!$E$5:$E$1004,Apoio!D690)+(ROW()/1000000),0)</f>
        <v>0</v>
      </c>
      <c r="H690" s="139">
        <f>IFERROR(COUNTIFS('2.Base de Clientes'!$C$5:$C$1004,Apoio!B690,'2.Base de Clientes'!$D$5:$D$1004,Apoio!C690,'2.Base de Clientes'!$E$5:$E$1004,Apoio!D690),0)</f>
        <v>0</v>
      </c>
      <c r="I690" s="156">
        <f t="shared" si="19"/>
        <v>0</v>
      </c>
      <c r="J690" s="157">
        <f>IFERROR(AVERAGEIFS('2.Base de Clientes'!$F$5:$F$1004,'2.Base de Clientes'!$C$5:$C$1004,Apoio!B690,'2.Base de Clientes'!$D$5:$D$1004,Apoio!C690,'2.Base de Clientes'!$E$5:$E$1004,Apoio!D690)+(ROW()/1000000),0)</f>
        <v>0</v>
      </c>
      <c r="K690" s="21"/>
      <c r="L690" s="21"/>
      <c r="M690" s="21"/>
    </row>
    <row r="691" ht="12.75" customHeight="1">
      <c r="B691" s="136" t="str">
        <f>'1.Clusters'!$B$12</f>
        <v/>
      </c>
      <c r="C691" s="136" t="str">
        <f>'1.Clusters'!$E$9</f>
        <v/>
      </c>
      <c r="D691" s="136" t="str">
        <f>'1.Clusters'!$H$13</f>
        <v/>
      </c>
      <c r="E691" s="136" t="str">
        <f t="shared" si="17"/>
        <v>, , </v>
      </c>
      <c r="F691" s="136" t="str">
        <f t="shared" si="18"/>
        <v/>
      </c>
      <c r="G691" s="139">
        <f>IFERROR(AVERAGEIFS('2.Base de Clientes'!$Q$5:$Q$1004,'2.Base de Clientes'!$C$5:$C$1004,Apoio!B691,'2.Base de Clientes'!$D$5:$D$1004,Apoio!C691,'2.Base de Clientes'!$E$5:$E$1004,Apoio!D691)+(ROW()/1000000),0)</f>
        <v>0</v>
      </c>
      <c r="H691" s="139">
        <f>IFERROR(COUNTIFS('2.Base de Clientes'!$C$5:$C$1004,Apoio!B691,'2.Base de Clientes'!$D$5:$D$1004,Apoio!C691,'2.Base de Clientes'!$E$5:$E$1004,Apoio!D691),0)</f>
        <v>0</v>
      </c>
      <c r="I691" s="156">
        <f t="shared" si="19"/>
        <v>0</v>
      </c>
      <c r="J691" s="157">
        <f>IFERROR(AVERAGEIFS('2.Base de Clientes'!$F$5:$F$1004,'2.Base de Clientes'!$C$5:$C$1004,Apoio!B691,'2.Base de Clientes'!$D$5:$D$1004,Apoio!C691,'2.Base de Clientes'!$E$5:$E$1004,Apoio!D691)+(ROW()/1000000),0)</f>
        <v>0</v>
      </c>
      <c r="K691" s="21"/>
      <c r="L691" s="21"/>
      <c r="M691" s="21"/>
    </row>
    <row r="692" ht="12.75" customHeight="1">
      <c r="B692" s="136" t="str">
        <f>'1.Clusters'!$B$12</f>
        <v/>
      </c>
      <c r="C692" s="136" t="str">
        <f>'1.Clusters'!$E$9</f>
        <v/>
      </c>
      <c r="D692" s="136" t="str">
        <f>'1.Clusters'!$H$14</f>
        <v/>
      </c>
      <c r="E692" s="136" t="str">
        <f t="shared" si="17"/>
        <v>, , </v>
      </c>
      <c r="F692" s="136" t="str">
        <f t="shared" si="18"/>
        <v/>
      </c>
      <c r="G692" s="139">
        <f>IFERROR(AVERAGEIFS('2.Base de Clientes'!$Q$5:$Q$1004,'2.Base de Clientes'!$C$5:$C$1004,Apoio!B692,'2.Base de Clientes'!$D$5:$D$1004,Apoio!C692,'2.Base de Clientes'!$E$5:$E$1004,Apoio!D692)+(ROW()/1000000),0)</f>
        <v>0</v>
      </c>
      <c r="H692" s="139">
        <f>IFERROR(COUNTIFS('2.Base de Clientes'!$C$5:$C$1004,Apoio!B692,'2.Base de Clientes'!$D$5:$D$1004,Apoio!C692,'2.Base de Clientes'!$E$5:$E$1004,Apoio!D692),0)</f>
        <v>0</v>
      </c>
      <c r="I692" s="156">
        <f t="shared" si="19"/>
        <v>0</v>
      </c>
      <c r="J692" s="157">
        <f>IFERROR(AVERAGEIFS('2.Base de Clientes'!$F$5:$F$1004,'2.Base de Clientes'!$C$5:$C$1004,Apoio!B692,'2.Base de Clientes'!$D$5:$D$1004,Apoio!C692,'2.Base de Clientes'!$E$5:$E$1004,Apoio!D692)+(ROW()/1000000),0)</f>
        <v>0</v>
      </c>
      <c r="K692" s="21"/>
      <c r="L692" s="21"/>
      <c r="M692" s="21"/>
    </row>
    <row r="693" ht="12.75" customHeight="1">
      <c r="B693" s="136" t="str">
        <f>'1.Clusters'!$B$12</f>
        <v/>
      </c>
      <c r="C693" s="136" t="str">
        <f>'1.Clusters'!$E$9</f>
        <v/>
      </c>
      <c r="D693" s="136" t="str">
        <f>'1.Clusters'!$H$15</f>
        <v/>
      </c>
      <c r="E693" s="136" t="str">
        <f t="shared" si="17"/>
        <v>, , </v>
      </c>
      <c r="F693" s="136" t="str">
        <f t="shared" si="18"/>
        <v/>
      </c>
      <c r="G693" s="139">
        <f>IFERROR(AVERAGEIFS('2.Base de Clientes'!$Q$5:$Q$1004,'2.Base de Clientes'!$C$5:$C$1004,Apoio!B693,'2.Base de Clientes'!$D$5:$D$1004,Apoio!C693,'2.Base de Clientes'!$E$5:$E$1004,Apoio!D693)+(ROW()/1000000),0)</f>
        <v>0</v>
      </c>
      <c r="H693" s="139">
        <f>IFERROR(COUNTIFS('2.Base de Clientes'!$C$5:$C$1004,Apoio!B693,'2.Base de Clientes'!$D$5:$D$1004,Apoio!C693,'2.Base de Clientes'!$E$5:$E$1004,Apoio!D693),0)</f>
        <v>0</v>
      </c>
      <c r="I693" s="156">
        <f t="shared" si="19"/>
        <v>0</v>
      </c>
      <c r="J693" s="157">
        <f>IFERROR(AVERAGEIFS('2.Base de Clientes'!$F$5:$F$1004,'2.Base de Clientes'!$C$5:$C$1004,Apoio!B693,'2.Base de Clientes'!$D$5:$D$1004,Apoio!C693,'2.Base de Clientes'!$E$5:$E$1004,Apoio!D693)+(ROW()/1000000),0)</f>
        <v>0</v>
      </c>
      <c r="K693" s="21"/>
      <c r="L693" s="21"/>
      <c r="M693" s="21"/>
    </row>
    <row r="694" ht="12.75" customHeight="1">
      <c r="B694" s="136" t="str">
        <f>'1.Clusters'!$B$12</f>
        <v/>
      </c>
      <c r="C694" s="136" t="str">
        <f>'1.Clusters'!$E$10</f>
        <v/>
      </c>
      <c r="D694" s="136" t="str">
        <f>'1.Clusters'!$H$6</f>
        <v/>
      </c>
      <c r="E694" s="136" t="str">
        <f t="shared" si="17"/>
        <v>, , </v>
      </c>
      <c r="F694" s="136" t="str">
        <f t="shared" si="18"/>
        <v/>
      </c>
      <c r="G694" s="139">
        <f>IFERROR(AVERAGEIFS('2.Base de Clientes'!$Q$5:$Q$1004,'2.Base de Clientes'!$C$5:$C$1004,Apoio!B694,'2.Base de Clientes'!$D$5:$D$1004,Apoio!C694,'2.Base de Clientes'!$E$5:$E$1004,Apoio!D694)+(ROW()/1000000),0)</f>
        <v>0</v>
      </c>
      <c r="H694" s="139">
        <f>IFERROR(COUNTIFS('2.Base de Clientes'!$C$5:$C$1004,Apoio!B694,'2.Base de Clientes'!$D$5:$D$1004,Apoio!C694,'2.Base de Clientes'!$E$5:$E$1004,Apoio!D694),0)</f>
        <v>0</v>
      </c>
      <c r="I694" s="156">
        <f t="shared" si="19"/>
        <v>0</v>
      </c>
      <c r="J694" s="157">
        <f>IFERROR(AVERAGEIFS('2.Base de Clientes'!$F$5:$F$1004,'2.Base de Clientes'!$C$5:$C$1004,Apoio!B694,'2.Base de Clientes'!$D$5:$D$1004,Apoio!C694,'2.Base de Clientes'!$E$5:$E$1004,Apoio!D694)+(ROW()/1000000),0)</f>
        <v>0</v>
      </c>
      <c r="K694" s="21"/>
      <c r="L694" s="21"/>
      <c r="M694" s="21"/>
    </row>
    <row r="695" ht="12.75" customHeight="1">
      <c r="B695" s="136" t="str">
        <f>'1.Clusters'!$B$12</f>
        <v/>
      </c>
      <c r="C695" s="136" t="str">
        <f>'1.Clusters'!$E$10</f>
        <v/>
      </c>
      <c r="D695" s="136" t="str">
        <f>'1.Clusters'!$H$7</f>
        <v/>
      </c>
      <c r="E695" s="136" t="str">
        <f t="shared" si="17"/>
        <v>, , </v>
      </c>
      <c r="F695" s="136" t="str">
        <f t="shared" si="18"/>
        <v/>
      </c>
      <c r="G695" s="139">
        <f>IFERROR(AVERAGEIFS('2.Base de Clientes'!$Q$5:$Q$1004,'2.Base de Clientes'!$C$5:$C$1004,Apoio!B695,'2.Base de Clientes'!$D$5:$D$1004,Apoio!C695,'2.Base de Clientes'!$E$5:$E$1004,Apoio!D695)+(ROW()/1000000),0)</f>
        <v>0</v>
      </c>
      <c r="H695" s="139">
        <f>IFERROR(COUNTIFS('2.Base de Clientes'!$C$5:$C$1004,Apoio!B695,'2.Base de Clientes'!$D$5:$D$1004,Apoio!C695,'2.Base de Clientes'!$E$5:$E$1004,Apoio!D695),0)</f>
        <v>0</v>
      </c>
      <c r="I695" s="156">
        <f t="shared" si="19"/>
        <v>0</v>
      </c>
      <c r="J695" s="157">
        <f>IFERROR(AVERAGEIFS('2.Base de Clientes'!$F$5:$F$1004,'2.Base de Clientes'!$C$5:$C$1004,Apoio!B695,'2.Base de Clientes'!$D$5:$D$1004,Apoio!C695,'2.Base de Clientes'!$E$5:$E$1004,Apoio!D695)+(ROW()/1000000),0)</f>
        <v>0</v>
      </c>
      <c r="K695" s="21"/>
      <c r="L695" s="21"/>
      <c r="M695" s="21"/>
    </row>
    <row r="696" ht="12.75" customHeight="1">
      <c r="B696" s="136" t="str">
        <f>'1.Clusters'!$B$12</f>
        <v/>
      </c>
      <c r="C696" s="136" t="str">
        <f>'1.Clusters'!$E$10</f>
        <v/>
      </c>
      <c r="D696" s="136" t="str">
        <f>'1.Clusters'!$H$8</f>
        <v/>
      </c>
      <c r="E696" s="136" t="str">
        <f t="shared" si="17"/>
        <v>, , </v>
      </c>
      <c r="F696" s="136" t="str">
        <f t="shared" si="18"/>
        <v/>
      </c>
      <c r="G696" s="139">
        <f>IFERROR(AVERAGEIFS('2.Base de Clientes'!$Q$5:$Q$1004,'2.Base de Clientes'!$C$5:$C$1004,Apoio!B696,'2.Base de Clientes'!$D$5:$D$1004,Apoio!C696,'2.Base de Clientes'!$E$5:$E$1004,Apoio!D696)+(ROW()/1000000),0)</f>
        <v>0</v>
      </c>
      <c r="H696" s="139">
        <f>IFERROR(COUNTIFS('2.Base de Clientes'!$C$5:$C$1004,Apoio!B696,'2.Base de Clientes'!$D$5:$D$1004,Apoio!C696,'2.Base de Clientes'!$E$5:$E$1004,Apoio!D696),0)</f>
        <v>0</v>
      </c>
      <c r="I696" s="156">
        <f t="shared" si="19"/>
        <v>0</v>
      </c>
      <c r="J696" s="157">
        <f>IFERROR(AVERAGEIFS('2.Base de Clientes'!$F$5:$F$1004,'2.Base de Clientes'!$C$5:$C$1004,Apoio!B696,'2.Base de Clientes'!$D$5:$D$1004,Apoio!C696,'2.Base de Clientes'!$E$5:$E$1004,Apoio!D696)+(ROW()/1000000),0)</f>
        <v>0</v>
      </c>
      <c r="K696" s="21"/>
      <c r="L696" s="21"/>
      <c r="M696" s="21"/>
    </row>
    <row r="697" ht="12.75" customHeight="1">
      <c r="B697" s="136" t="str">
        <f>'1.Clusters'!$B$12</f>
        <v/>
      </c>
      <c r="C697" s="136" t="str">
        <f>'1.Clusters'!$E$10</f>
        <v/>
      </c>
      <c r="D697" s="136" t="str">
        <f>'1.Clusters'!$H$9</f>
        <v/>
      </c>
      <c r="E697" s="136" t="str">
        <f t="shared" si="17"/>
        <v>, , </v>
      </c>
      <c r="F697" s="136" t="str">
        <f t="shared" si="18"/>
        <v/>
      </c>
      <c r="G697" s="139">
        <f>IFERROR(AVERAGEIFS('2.Base de Clientes'!$Q$5:$Q$1004,'2.Base de Clientes'!$C$5:$C$1004,Apoio!B697,'2.Base de Clientes'!$D$5:$D$1004,Apoio!C697,'2.Base de Clientes'!$E$5:$E$1004,Apoio!D697)+(ROW()/1000000),0)</f>
        <v>0</v>
      </c>
      <c r="H697" s="139">
        <f>IFERROR(COUNTIFS('2.Base de Clientes'!$C$5:$C$1004,Apoio!B697,'2.Base de Clientes'!$D$5:$D$1004,Apoio!C697,'2.Base de Clientes'!$E$5:$E$1004,Apoio!D697),0)</f>
        <v>0</v>
      </c>
      <c r="I697" s="156">
        <f t="shared" si="19"/>
        <v>0</v>
      </c>
      <c r="J697" s="157">
        <f>IFERROR(AVERAGEIFS('2.Base de Clientes'!$F$5:$F$1004,'2.Base de Clientes'!$C$5:$C$1004,Apoio!B697,'2.Base de Clientes'!$D$5:$D$1004,Apoio!C697,'2.Base de Clientes'!$E$5:$E$1004,Apoio!D697)+(ROW()/1000000),0)</f>
        <v>0</v>
      </c>
      <c r="K697" s="21"/>
      <c r="L697" s="21"/>
      <c r="M697" s="21"/>
    </row>
    <row r="698" ht="12.75" customHeight="1">
      <c r="B698" s="136" t="str">
        <f>'1.Clusters'!$B$12</f>
        <v/>
      </c>
      <c r="C698" s="136" t="str">
        <f>'1.Clusters'!$E$10</f>
        <v/>
      </c>
      <c r="D698" s="136" t="str">
        <f>'1.Clusters'!$H$10</f>
        <v/>
      </c>
      <c r="E698" s="136" t="str">
        <f t="shared" si="17"/>
        <v>, , </v>
      </c>
      <c r="F698" s="136" t="str">
        <f t="shared" si="18"/>
        <v/>
      </c>
      <c r="G698" s="139">
        <f>IFERROR(AVERAGEIFS('2.Base de Clientes'!$Q$5:$Q$1004,'2.Base de Clientes'!$C$5:$C$1004,Apoio!B698,'2.Base de Clientes'!$D$5:$D$1004,Apoio!C698,'2.Base de Clientes'!$E$5:$E$1004,Apoio!D698)+(ROW()/1000000),0)</f>
        <v>0</v>
      </c>
      <c r="H698" s="139">
        <f>IFERROR(COUNTIFS('2.Base de Clientes'!$C$5:$C$1004,Apoio!B698,'2.Base de Clientes'!$D$5:$D$1004,Apoio!C698,'2.Base de Clientes'!$E$5:$E$1004,Apoio!D698),0)</f>
        <v>0</v>
      </c>
      <c r="I698" s="156">
        <f t="shared" si="19"/>
        <v>0</v>
      </c>
      <c r="J698" s="157">
        <f>IFERROR(AVERAGEIFS('2.Base de Clientes'!$F$5:$F$1004,'2.Base de Clientes'!$C$5:$C$1004,Apoio!B698,'2.Base de Clientes'!$D$5:$D$1004,Apoio!C698,'2.Base de Clientes'!$E$5:$E$1004,Apoio!D698)+(ROW()/1000000),0)</f>
        <v>0</v>
      </c>
      <c r="K698" s="21"/>
      <c r="L698" s="21"/>
      <c r="M698" s="21"/>
    </row>
    <row r="699" ht="12.75" customHeight="1">
      <c r="B699" s="136" t="str">
        <f>'1.Clusters'!$B$12</f>
        <v/>
      </c>
      <c r="C699" s="136" t="str">
        <f>'1.Clusters'!$E$10</f>
        <v/>
      </c>
      <c r="D699" s="136" t="str">
        <f>'1.Clusters'!$H$11</f>
        <v/>
      </c>
      <c r="E699" s="136" t="str">
        <f t="shared" si="17"/>
        <v>, , </v>
      </c>
      <c r="F699" s="136" t="str">
        <f t="shared" si="18"/>
        <v/>
      </c>
      <c r="G699" s="139">
        <f>IFERROR(AVERAGEIFS('2.Base de Clientes'!$Q$5:$Q$1004,'2.Base de Clientes'!$C$5:$C$1004,Apoio!B699,'2.Base de Clientes'!$D$5:$D$1004,Apoio!C699,'2.Base de Clientes'!$E$5:$E$1004,Apoio!D699)+(ROW()/1000000),0)</f>
        <v>0</v>
      </c>
      <c r="H699" s="139">
        <f>IFERROR(COUNTIFS('2.Base de Clientes'!$C$5:$C$1004,Apoio!B699,'2.Base de Clientes'!$D$5:$D$1004,Apoio!C699,'2.Base de Clientes'!$E$5:$E$1004,Apoio!D699),0)</f>
        <v>0</v>
      </c>
      <c r="I699" s="156">
        <f t="shared" si="19"/>
        <v>0</v>
      </c>
      <c r="J699" s="157">
        <f>IFERROR(AVERAGEIFS('2.Base de Clientes'!$F$5:$F$1004,'2.Base de Clientes'!$C$5:$C$1004,Apoio!B699,'2.Base de Clientes'!$D$5:$D$1004,Apoio!C699,'2.Base de Clientes'!$E$5:$E$1004,Apoio!D699)+(ROW()/1000000),0)</f>
        <v>0</v>
      </c>
      <c r="K699" s="21"/>
      <c r="L699" s="21"/>
      <c r="M699" s="21"/>
    </row>
    <row r="700" ht="12.75" customHeight="1">
      <c r="B700" s="136" t="str">
        <f>'1.Clusters'!$B$12</f>
        <v/>
      </c>
      <c r="C700" s="136" t="str">
        <f>'1.Clusters'!$E$10</f>
        <v/>
      </c>
      <c r="D700" s="136" t="str">
        <f>'1.Clusters'!$H$12</f>
        <v/>
      </c>
      <c r="E700" s="136" t="str">
        <f t="shared" si="17"/>
        <v>, , </v>
      </c>
      <c r="F700" s="136" t="str">
        <f t="shared" si="18"/>
        <v/>
      </c>
      <c r="G700" s="139">
        <f>IFERROR(AVERAGEIFS('2.Base de Clientes'!$Q$5:$Q$1004,'2.Base de Clientes'!$C$5:$C$1004,Apoio!B700,'2.Base de Clientes'!$D$5:$D$1004,Apoio!C700,'2.Base de Clientes'!$E$5:$E$1004,Apoio!D700)+(ROW()/1000000),0)</f>
        <v>0</v>
      </c>
      <c r="H700" s="139">
        <f>IFERROR(COUNTIFS('2.Base de Clientes'!$C$5:$C$1004,Apoio!B700,'2.Base de Clientes'!$D$5:$D$1004,Apoio!C700,'2.Base de Clientes'!$E$5:$E$1004,Apoio!D700),0)</f>
        <v>0</v>
      </c>
      <c r="I700" s="156">
        <f t="shared" si="19"/>
        <v>0</v>
      </c>
      <c r="J700" s="157">
        <f>IFERROR(AVERAGEIFS('2.Base de Clientes'!$F$5:$F$1004,'2.Base de Clientes'!$C$5:$C$1004,Apoio!B700,'2.Base de Clientes'!$D$5:$D$1004,Apoio!C700,'2.Base de Clientes'!$E$5:$E$1004,Apoio!D700)+(ROW()/1000000),0)</f>
        <v>0</v>
      </c>
      <c r="K700" s="21"/>
      <c r="L700" s="21"/>
      <c r="M700" s="21"/>
    </row>
    <row r="701" ht="12.75" customHeight="1">
      <c r="B701" s="136" t="str">
        <f>'1.Clusters'!$B$12</f>
        <v/>
      </c>
      <c r="C701" s="136" t="str">
        <f>'1.Clusters'!$E$10</f>
        <v/>
      </c>
      <c r="D701" s="136" t="str">
        <f>'1.Clusters'!$H$13</f>
        <v/>
      </c>
      <c r="E701" s="136" t="str">
        <f t="shared" si="17"/>
        <v>, , </v>
      </c>
      <c r="F701" s="136" t="str">
        <f t="shared" si="18"/>
        <v/>
      </c>
      <c r="G701" s="139">
        <f>IFERROR(AVERAGEIFS('2.Base de Clientes'!$Q$5:$Q$1004,'2.Base de Clientes'!$C$5:$C$1004,Apoio!B701,'2.Base de Clientes'!$D$5:$D$1004,Apoio!C701,'2.Base de Clientes'!$E$5:$E$1004,Apoio!D701)+(ROW()/1000000),0)</f>
        <v>0</v>
      </c>
      <c r="H701" s="139">
        <f>IFERROR(COUNTIFS('2.Base de Clientes'!$C$5:$C$1004,Apoio!B701,'2.Base de Clientes'!$D$5:$D$1004,Apoio!C701,'2.Base de Clientes'!$E$5:$E$1004,Apoio!D701),0)</f>
        <v>0</v>
      </c>
      <c r="I701" s="156">
        <f t="shared" si="19"/>
        <v>0</v>
      </c>
      <c r="J701" s="157">
        <f>IFERROR(AVERAGEIFS('2.Base de Clientes'!$F$5:$F$1004,'2.Base de Clientes'!$C$5:$C$1004,Apoio!B701,'2.Base de Clientes'!$D$5:$D$1004,Apoio!C701,'2.Base de Clientes'!$E$5:$E$1004,Apoio!D701)+(ROW()/1000000),0)</f>
        <v>0</v>
      </c>
      <c r="K701" s="21"/>
      <c r="L701" s="21"/>
      <c r="M701" s="21"/>
    </row>
    <row r="702" ht="12.75" customHeight="1">
      <c r="B702" s="136" t="str">
        <f>'1.Clusters'!$B$12</f>
        <v/>
      </c>
      <c r="C702" s="136" t="str">
        <f>'1.Clusters'!$E$10</f>
        <v/>
      </c>
      <c r="D702" s="136" t="str">
        <f>'1.Clusters'!$H$14</f>
        <v/>
      </c>
      <c r="E702" s="136" t="str">
        <f t="shared" si="17"/>
        <v>, , </v>
      </c>
      <c r="F702" s="136" t="str">
        <f t="shared" si="18"/>
        <v/>
      </c>
      <c r="G702" s="139">
        <f>IFERROR(AVERAGEIFS('2.Base de Clientes'!$Q$5:$Q$1004,'2.Base de Clientes'!$C$5:$C$1004,Apoio!B702,'2.Base de Clientes'!$D$5:$D$1004,Apoio!C702,'2.Base de Clientes'!$E$5:$E$1004,Apoio!D702)+(ROW()/1000000),0)</f>
        <v>0</v>
      </c>
      <c r="H702" s="139">
        <f>IFERROR(COUNTIFS('2.Base de Clientes'!$C$5:$C$1004,Apoio!B702,'2.Base de Clientes'!$D$5:$D$1004,Apoio!C702,'2.Base de Clientes'!$E$5:$E$1004,Apoio!D702),0)</f>
        <v>0</v>
      </c>
      <c r="I702" s="156">
        <f t="shared" si="19"/>
        <v>0</v>
      </c>
      <c r="J702" s="157">
        <f>IFERROR(AVERAGEIFS('2.Base de Clientes'!$F$5:$F$1004,'2.Base de Clientes'!$C$5:$C$1004,Apoio!B702,'2.Base de Clientes'!$D$5:$D$1004,Apoio!C702,'2.Base de Clientes'!$E$5:$E$1004,Apoio!D702)+(ROW()/1000000),0)</f>
        <v>0</v>
      </c>
      <c r="K702" s="21"/>
      <c r="L702" s="21"/>
      <c r="M702" s="21"/>
    </row>
    <row r="703" ht="12.75" customHeight="1">
      <c r="B703" s="136" t="str">
        <f>'1.Clusters'!$B$12</f>
        <v/>
      </c>
      <c r="C703" s="136" t="str">
        <f>'1.Clusters'!$E$10</f>
        <v/>
      </c>
      <c r="D703" s="136" t="str">
        <f>'1.Clusters'!$H$15</f>
        <v/>
      </c>
      <c r="E703" s="136" t="str">
        <f t="shared" si="17"/>
        <v>, , </v>
      </c>
      <c r="F703" s="136" t="str">
        <f t="shared" si="18"/>
        <v/>
      </c>
      <c r="G703" s="139">
        <f>IFERROR(AVERAGEIFS('2.Base de Clientes'!$Q$5:$Q$1004,'2.Base de Clientes'!$C$5:$C$1004,Apoio!B703,'2.Base de Clientes'!$D$5:$D$1004,Apoio!C703,'2.Base de Clientes'!$E$5:$E$1004,Apoio!D703)+(ROW()/1000000),0)</f>
        <v>0</v>
      </c>
      <c r="H703" s="139">
        <f>IFERROR(COUNTIFS('2.Base de Clientes'!$C$5:$C$1004,Apoio!B703,'2.Base de Clientes'!$D$5:$D$1004,Apoio!C703,'2.Base de Clientes'!$E$5:$E$1004,Apoio!D703),0)</f>
        <v>0</v>
      </c>
      <c r="I703" s="156">
        <f t="shared" si="19"/>
        <v>0</v>
      </c>
      <c r="J703" s="157">
        <f>IFERROR(AVERAGEIFS('2.Base de Clientes'!$F$5:$F$1004,'2.Base de Clientes'!$C$5:$C$1004,Apoio!B703,'2.Base de Clientes'!$D$5:$D$1004,Apoio!C703,'2.Base de Clientes'!$E$5:$E$1004,Apoio!D703)+(ROW()/1000000),0)</f>
        <v>0</v>
      </c>
      <c r="K703" s="21"/>
      <c r="L703" s="21"/>
      <c r="M703" s="21"/>
    </row>
    <row r="704" ht="12.75" customHeight="1">
      <c r="B704" s="136" t="str">
        <f>'1.Clusters'!$B$12</f>
        <v/>
      </c>
      <c r="C704" s="136" t="str">
        <f>'1.Clusters'!$E$11</f>
        <v/>
      </c>
      <c r="D704" s="136" t="str">
        <f>'1.Clusters'!$H$6</f>
        <v/>
      </c>
      <c r="E704" s="136" t="str">
        <f t="shared" si="17"/>
        <v>, , </v>
      </c>
      <c r="F704" s="136" t="str">
        <f t="shared" si="18"/>
        <v/>
      </c>
      <c r="G704" s="139">
        <f>IFERROR(AVERAGEIFS('2.Base de Clientes'!$Q$5:$Q$1004,'2.Base de Clientes'!$C$5:$C$1004,Apoio!B704,'2.Base de Clientes'!$D$5:$D$1004,Apoio!C704,'2.Base de Clientes'!$E$5:$E$1004,Apoio!D704)+(ROW()/1000000),0)</f>
        <v>0</v>
      </c>
      <c r="H704" s="139">
        <f>IFERROR(COUNTIFS('2.Base de Clientes'!$C$5:$C$1004,Apoio!B704,'2.Base de Clientes'!$D$5:$D$1004,Apoio!C704,'2.Base de Clientes'!$E$5:$E$1004,Apoio!D704),0)</f>
        <v>0</v>
      </c>
      <c r="I704" s="156">
        <f t="shared" si="19"/>
        <v>0</v>
      </c>
      <c r="J704" s="157">
        <f>IFERROR(AVERAGEIFS('2.Base de Clientes'!$F$5:$F$1004,'2.Base de Clientes'!$C$5:$C$1004,Apoio!B704,'2.Base de Clientes'!$D$5:$D$1004,Apoio!C704,'2.Base de Clientes'!$E$5:$E$1004,Apoio!D704)+(ROW()/1000000),0)</f>
        <v>0</v>
      </c>
      <c r="K704" s="21"/>
      <c r="L704" s="21"/>
      <c r="M704" s="21"/>
    </row>
    <row r="705" ht="12.75" customHeight="1">
      <c r="B705" s="136" t="str">
        <f>'1.Clusters'!$B$12</f>
        <v/>
      </c>
      <c r="C705" s="136" t="str">
        <f>'1.Clusters'!$E$11</f>
        <v/>
      </c>
      <c r="D705" s="136" t="str">
        <f>'1.Clusters'!$H$7</f>
        <v/>
      </c>
      <c r="E705" s="136" t="str">
        <f t="shared" si="17"/>
        <v>, , </v>
      </c>
      <c r="F705" s="136" t="str">
        <f t="shared" si="18"/>
        <v/>
      </c>
      <c r="G705" s="139">
        <f>IFERROR(AVERAGEIFS('2.Base de Clientes'!$Q$5:$Q$1004,'2.Base de Clientes'!$C$5:$C$1004,Apoio!B705,'2.Base de Clientes'!$D$5:$D$1004,Apoio!C705,'2.Base de Clientes'!$E$5:$E$1004,Apoio!D705)+(ROW()/1000000),0)</f>
        <v>0</v>
      </c>
      <c r="H705" s="139">
        <f>IFERROR(COUNTIFS('2.Base de Clientes'!$C$5:$C$1004,Apoio!B705,'2.Base de Clientes'!$D$5:$D$1004,Apoio!C705,'2.Base de Clientes'!$E$5:$E$1004,Apoio!D705),0)</f>
        <v>0</v>
      </c>
      <c r="I705" s="156">
        <f t="shared" si="19"/>
        <v>0</v>
      </c>
      <c r="J705" s="157">
        <f>IFERROR(AVERAGEIFS('2.Base de Clientes'!$F$5:$F$1004,'2.Base de Clientes'!$C$5:$C$1004,Apoio!B705,'2.Base de Clientes'!$D$5:$D$1004,Apoio!C705,'2.Base de Clientes'!$E$5:$E$1004,Apoio!D705)+(ROW()/1000000),0)</f>
        <v>0</v>
      </c>
      <c r="K705" s="21"/>
      <c r="L705" s="21"/>
      <c r="M705" s="21"/>
    </row>
    <row r="706" ht="12.75" customHeight="1">
      <c r="B706" s="136" t="str">
        <f>'1.Clusters'!$B$12</f>
        <v/>
      </c>
      <c r="C706" s="136" t="str">
        <f>'1.Clusters'!$E$11</f>
        <v/>
      </c>
      <c r="D706" s="136" t="str">
        <f>'1.Clusters'!$H$8</f>
        <v/>
      </c>
      <c r="E706" s="136" t="str">
        <f t="shared" si="17"/>
        <v>, , </v>
      </c>
      <c r="F706" s="136" t="str">
        <f t="shared" si="18"/>
        <v/>
      </c>
      <c r="G706" s="139">
        <f>IFERROR(AVERAGEIFS('2.Base de Clientes'!$Q$5:$Q$1004,'2.Base de Clientes'!$C$5:$C$1004,Apoio!B706,'2.Base de Clientes'!$D$5:$D$1004,Apoio!C706,'2.Base de Clientes'!$E$5:$E$1004,Apoio!D706)+(ROW()/1000000),0)</f>
        <v>0</v>
      </c>
      <c r="H706" s="139">
        <f>IFERROR(COUNTIFS('2.Base de Clientes'!$C$5:$C$1004,Apoio!B706,'2.Base de Clientes'!$D$5:$D$1004,Apoio!C706,'2.Base de Clientes'!$E$5:$E$1004,Apoio!D706),0)</f>
        <v>0</v>
      </c>
      <c r="I706" s="156">
        <f t="shared" si="19"/>
        <v>0</v>
      </c>
      <c r="J706" s="157">
        <f>IFERROR(AVERAGEIFS('2.Base de Clientes'!$F$5:$F$1004,'2.Base de Clientes'!$C$5:$C$1004,Apoio!B706,'2.Base de Clientes'!$D$5:$D$1004,Apoio!C706,'2.Base de Clientes'!$E$5:$E$1004,Apoio!D706)+(ROW()/1000000),0)</f>
        <v>0</v>
      </c>
      <c r="K706" s="21"/>
      <c r="L706" s="21"/>
      <c r="M706" s="21"/>
    </row>
    <row r="707" ht="12.75" customHeight="1">
      <c r="B707" s="136" t="str">
        <f>'1.Clusters'!$B$12</f>
        <v/>
      </c>
      <c r="C707" s="136" t="str">
        <f>'1.Clusters'!$E$11</f>
        <v/>
      </c>
      <c r="D707" s="136" t="str">
        <f>'1.Clusters'!$H$9</f>
        <v/>
      </c>
      <c r="E707" s="136" t="str">
        <f t="shared" si="17"/>
        <v>, , </v>
      </c>
      <c r="F707" s="136" t="str">
        <f t="shared" si="18"/>
        <v/>
      </c>
      <c r="G707" s="139">
        <f>IFERROR(AVERAGEIFS('2.Base de Clientes'!$Q$5:$Q$1004,'2.Base de Clientes'!$C$5:$C$1004,Apoio!B707,'2.Base de Clientes'!$D$5:$D$1004,Apoio!C707,'2.Base de Clientes'!$E$5:$E$1004,Apoio!D707)+(ROW()/1000000),0)</f>
        <v>0</v>
      </c>
      <c r="H707" s="139">
        <f>IFERROR(COUNTIFS('2.Base de Clientes'!$C$5:$C$1004,Apoio!B707,'2.Base de Clientes'!$D$5:$D$1004,Apoio!C707,'2.Base de Clientes'!$E$5:$E$1004,Apoio!D707),0)</f>
        <v>0</v>
      </c>
      <c r="I707" s="156">
        <f t="shared" si="19"/>
        <v>0</v>
      </c>
      <c r="J707" s="157">
        <f>IFERROR(AVERAGEIFS('2.Base de Clientes'!$F$5:$F$1004,'2.Base de Clientes'!$C$5:$C$1004,Apoio!B707,'2.Base de Clientes'!$D$5:$D$1004,Apoio!C707,'2.Base de Clientes'!$E$5:$E$1004,Apoio!D707)+(ROW()/1000000),0)</f>
        <v>0</v>
      </c>
      <c r="K707" s="21"/>
      <c r="L707" s="21"/>
      <c r="M707" s="21"/>
    </row>
    <row r="708" ht="12.75" customHeight="1">
      <c r="B708" s="136" t="str">
        <f>'1.Clusters'!$B$12</f>
        <v/>
      </c>
      <c r="C708" s="136" t="str">
        <f>'1.Clusters'!$E$11</f>
        <v/>
      </c>
      <c r="D708" s="136" t="str">
        <f>'1.Clusters'!$H$10</f>
        <v/>
      </c>
      <c r="E708" s="136" t="str">
        <f t="shared" si="17"/>
        <v>, , </v>
      </c>
      <c r="F708" s="136" t="str">
        <f t="shared" si="18"/>
        <v/>
      </c>
      <c r="G708" s="139">
        <f>IFERROR(AVERAGEIFS('2.Base de Clientes'!$Q$5:$Q$1004,'2.Base de Clientes'!$C$5:$C$1004,Apoio!B708,'2.Base de Clientes'!$D$5:$D$1004,Apoio!C708,'2.Base de Clientes'!$E$5:$E$1004,Apoio!D708)+(ROW()/1000000),0)</f>
        <v>0</v>
      </c>
      <c r="H708" s="139">
        <f>IFERROR(COUNTIFS('2.Base de Clientes'!$C$5:$C$1004,Apoio!B708,'2.Base de Clientes'!$D$5:$D$1004,Apoio!C708,'2.Base de Clientes'!$E$5:$E$1004,Apoio!D708),0)</f>
        <v>0</v>
      </c>
      <c r="I708" s="156">
        <f t="shared" si="19"/>
        <v>0</v>
      </c>
      <c r="J708" s="157">
        <f>IFERROR(AVERAGEIFS('2.Base de Clientes'!$F$5:$F$1004,'2.Base de Clientes'!$C$5:$C$1004,Apoio!B708,'2.Base de Clientes'!$D$5:$D$1004,Apoio!C708,'2.Base de Clientes'!$E$5:$E$1004,Apoio!D708)+(ROW()/1000000),0)</f>
        <v>0</v>
      </c>
      <c r="K708" s="21"/>
      <c r="L708" s="21"/>
      <c r="M708" s="21"/>
    </row>
    <row r="709" ht="12.75" customHeight="1">
      <c r="B709" s="136" t="str">
        <f>'1.Clusters'!$B$12</f>
        <v/>
      </c>
      <c r="C709" s="136" t="str">
        <f>'1.Clusters'!$E$11</f>
        <v/>
      </c>
      <c r="D709" s="136" t="str">
        <f>'1.Clusters'!$H$11</f>
        <v/>
      </c>
      <c r="E709" s="136" t="str">
        <f t="shared" si="17"/>
        <v>, , </v>
      </c>
      <c r="F709" s="136" t="str">
        <f t="shared" si="18"/>
        <v/>
      </c>
      <c r="G709" s="139">
        <f>IFERROR(AVERAGEIFS('2.Base de Clientes'!$Q$5:$Q$1004,'2.Base de Clientes'!$C$5:$C$1004,Apoio!B709,'2.Base de Clientes'!$D$5:$D$1004,Apoio!C709,'2.Base de Clientes'!$E$5:$E$1004,Apoio!D709)+(ROW()/1000000),0)</f>
        <v>0</v>
      </c>
      <c r="H709" s="139">
        <f>IFERROR(COUNTIFS('2.Base de Clientes'!$C$5:$C$1004,Apoio!B709,'2.Base de Clientes'!$D$5:$D$1004,Apoio!C709,'2.Base de Clientes'!$E$5:$E$1004,Apoio!D709),0)</f>
        <v>0</v>
      </c>
      <c r="I709" s="156">
        <f t="shared" si="19"/>
        <v>0</v>
      </c>
      <c r="J709" s="157">
        <f>IFERROR(AVERAGEIFS('2.Base de Clientes'!$F$5:$F$1004,'2.Base de Clientes'!$C$5:$C$1004,Apoio!B709,'2.Base de Clientes'!$D$5:$D$1004,Apoio!C709,'2.Base de Clientes'!$E$5:$E$1004,Apoio!D709)+(ROW()/1000000),0)</f>
        <v>0</v>
      </c>
      <c r="K709" s="21"/>
      <c r="L709" s="21"/>
      <c r="M709" s="21"/>
    </row>
    <row r="710" ht="12.75" customHeight="1">
      <c r="B710" s="136" t="str">
        <f>'1.Clusters'!$B$12</f>
        <v/>
      </c>
      <c r="C710" s="136" t="str">
        <f>'1.Clusters'!$E$11</f>
        <v/>
      </c>
      <c r="D710" s="136" t="str">
        <f>'1.Clusters'!$H$12</f>
        <v/>
      </c>
      <c r="E710" s="136" t="str">
        <f t="shared" si="17"/>
        <v>, , </v>
      </c>
      <c r="F710" s="136" t="str">
        <f t="shared" si="18"/>
        <v/>
      </c>
      <c r="G710" s="139">
        <f>IFERROR(AVERAGEIFS('2.Base de Clientes'!$Q$5:$Q$1004,'2.Base de Clientes'!$C$5:$C$1004,Apoio!B710,'2.Base de Clientes'!$D$5:$D$1004,Apoio!C710,'2.Base de Clientes'!$E$5:$E$1004,Apoio!D710)+(ROW()/1000000),0)</f>
        <v>0</v>
      </c>
      <c r="H710" s="139">
        <f>IFERROR(COUNTIFS('2.Base de Clientes'!$C$5:$C$1004,Apoio!B710,'2.Base de Clientes'!$D$5:$D$1004,Apoio!C710,'2.Base de Clientes'!$E$5:$E$1004,Apoio!D710),0)</f>
        <v>0</v>
      </c>
      <c r="I710" s="156">
        <f t="shared" si="19"/>
        <v>0</v>
      </c>
      <c r="J710" s="157">
        <f>IFERROR(AVERAGEIFS('2.Base de Clientes'!$F$5:$F$1004,'2.Base de Clientes'!$C$5:$C$1004,Apoio!B710,'2.Base de Clientes'!$D$5:$D$1004,Apoio!C710,'2.Base de Clientes'!$E$5:$E$1004,Apoio!D710)+(ROW()/1000000),0)</f>
        <v>0</v>
      </c>
      <c r="K710" s="21"/>
      <c r="L710" s="21"/>
      <c r="M710" s="21"/>
    </row>
    <row r="711" ht="12.75" customHeight="1">
      <c r="B711" s="136" t="str">
        <f>'1.Clusters'!$B$12</f>
        <v/>
      </c>
      <c r="C711" s="136" t="str">
        <f>'1.Clusters'!$E$11</f>
        <v/>
      </c>
      <c r="D711" s="136" t="str">
        <f>'1.Clusters'!$H$13</f>
        <v/>
      </c>
      <c r="E711" s="136" t="str">
        <f t="shared" si="17"/>
        <v>, , </v>
      </c>
      <c r="F711" s="136" t="str">
        <f t="shared" si="18"/>
        <v/>
      </c>
      <c r="G711" s="139">
        <f>IFERROR(AVERAGEIFS('2.Base de Clientes'!$Q$5:$Q$1004,'2.Base de Clientes'!$C$5:$C$1004,Apoio!B711,'2.Base de Clientes'!$D$5:$D$1004,Apoio!C711,'2.Base de Clientes'!$E$5:$E$1004,Apoio!D711)+(ROW()/1000000),0)</f>
        <v>0</v>
      </c>
      <c r="H711" s="139">
        <f>IFERROR(COUNTIFS('2.Base de Clientes'!$C$5:$C$1004,Apoio!B711,'2.Base de Clientes'!$D$5:$D$1004,Apoio!C711,'2.Base de Clientes'!$E$5:$E$1004,Apoio!D711),0)</f>
        <v>0</v>
      </c>
      <c r="I711" s="156">
        <f t="shared" si="19"/>
        <v>0</v>
      </c>
      <c r="J711" s="157">
        <f>IFERROR(AVERAGEIFS('2.Base de Clientes'!$F$5:$F$1004,'2.Base de Clientes'!$C$5:$C$1004,Apoio!B711,'2.Base de Clientes'!$D$5:$D$1004,Apoio!C711,'2.Base de Clientes'!$E$5:$E$1004,Apoio!D711)+(ROW()/1000000),0)</f>
        <v>0</v>
      </c>
      <c r="K711" s="21"/>
      <c r="L711" s="21"/>
      <c r="M711" s="21"/>
    </row>
    <row r="712" ht="12.75" customHeight="1">
      <c r="B712" s="136" t="str">
        <f>'1.Clusters'!$B$12</f>
        <v/>
      </c>
      <c r="C712" s="136" t="str">
        <f>'1.Clusters'!$E$11</f>
        <v/>
      </c>
      <c r="D712" s="136" t="str">
        <f>'1.Clusters'!$H$14</f>
        <v/>
      </c>
      <c r="E712" s="136" t="str">
        <f t="shared" si="17"/>
        <v>, , </v>
      </c>
      <c r="F712" s="136" t="str">
        <f t="shared" si="18"/>
        <v/>
      </c>
      <c r="G712" s="139">
        <f>IFERROR(AVERAGEIFS('2.Base de Clientes'!$Q$5:$Q$1004,'2.Base de Clientes'!$C$5:$C$1004,Apoio!B712,'2.Base de Clientes'!$D$5:$D$1004,Apoio!C712,'2.Base de Clientes'!$E$5:$E$1004,Apoio!D712)+(ROW()/1000000),0)</f>
        <v>0</v>
      </c>
      <c r="H712" s="139">
        <f>IFERROR(COUNTIFS('2.Base de Clientes'!$C$5:$C$1004,Apoio!B712,'2.Base de Clientes'!$D$5:$D$1004,Apoio!C712,'2.Base de Clientes'!$E$5:$E$1004,Apoio!D712),0)</f>
        <v>0</v>
      </c>
      <c r="I712" s="156">
        <f t="shared" si="19"/>
        <v>0</v>
      </c>
      <c r="J712" s="157">
        <f>IFERROR(AVERAGEIFS('2.Base de Clientes'!$F$5:$F$1004,'2.Base de Clientes'!$C$5:$C$1004,Apoio!B712,'2.Base de Clientes'!$D$5:$D$1004,Apoio!C712,'2.Base de Clientes'!$E$5:$E$1004,Apoio!D712)+(ROW()/1000000),0)</f>
        <v>0</v>
      </c>
      <c r="K712" s="21"/>
      <c r="L712" s="21"/>
      <c r="M712" s="21"/>
    </row>
    <row r="713" ht="12.75" customHeight="1">
      <c r="B713" s="136" t="str">
        <f>'1.Clusters'!$B$12</f>
        <v/>
      </c>
      <c r="C713" s="136" t="str">
        <f>'1.Clusters'!$E$11</f>
        <v/>
      </c>
      <c r="D713" s="136" t="str">
        <f>'1.Clusters'!$H$15</f>
        <v/>
      </c>
      <c r="E713" s="136" t="str">
        <f t="shared" si="17"/>
        <v>, , </v>
      </c>
      <c r="F713" s="136" t="str">
        <f t="shared" si="18"/>
        <v/>
      </c>
      <c r="G713" s="139">
        <f>IFERROR(AVERAGEIFS('2.Base de Clientes'!$Q$5:$Q$1004,'2.Base de Clientes'!$C$5:$C$1004,Apoio!B713,'2.Base de Clientes'!$D$5:$D$1004,Apoio!C713,'2.Base de Clientes'!$E$5:$E$1004,Apoio!D713)+(ROW()/1000000),0)</f>
        <v>0</v>
      </c>
      <c r="H713" s="139">
        <f>IFERROR(COUNTIFS('2.Base de Clientes'!$C$5:$C$1004,Apoio!B713,'2.Base de Clientes'!$D$5:$D$1004,Apoio!C713,'2.Base de Clientes'!$E$5:$E$1004,Apoio!D713),0)</f>
        <v>0</v>
      </c>
      <c r="I713" s="156">
        <f t="shared" si="19"/>
        <v>0</v>
      </c>
      <c r="J713" s="157">
        <f>IFERROR(AVERAGEIFS('2.Base de Clientes'!$F$5:$F$1004,'2.Base de Clientes'!$C$5:$C$1004,Apoio!B713,'2.Base de Clientes'!$D$5:$D$1004,Apoio!C713,'2.Base de Clientes'!$E$5:$E$1004,Apoio!D713)+(ROW()/1000000),0)</f>
        <v>0</v>
      </c>
      <c r="K713" s="21"/>
      <c r="L713" s="21"/>
      <c r="M713" s="21"/>
    </row>
    <row r="714" ht="12.75" customHeight="1">
      <c r="B714" s="136" t="str">
        <f>'1.Clusters'!$B$12</f>
        <v/>
      </c>
      <c r="C714" s="136" t="str">
        <f>'1.Clusters'!$E$12</f>
        <v/>
      </c>
      <c r="D714" s="136" t="str">
        <f>'1.Clusters'!$H$6</f>
        <v/>
      </c>
      <c r="E714" s="136" t="str">
        <f t="shared" si="17"/>
        <v>, , </v>
      </c>
      <c r="F714" s="136" t="str">
        <f t="shared" si="18"/>
        <v/>
      </c>
      <c r="G714" s="139">
        <f>IFERROR(AVERAGEIFS('2.Base de Clientes'!$Q$5:$Q$1004,'2.Base de Clientes'!$C$5:$C$1004,Apoio!B714,'2.Base de Clientes'!$D$5:$D$1004,Apoio!C714,'2.Base de Clientes'!$E$5:$E$1004,Apoio!D714)+(ROW()/1000000),0)</f>
        <v>0</v>
      </c>
      <c r="H714" s="139">
        <f>IFERROR(COUNTIFS('2.Base de Clientes'!$C$5:$C$1004,Apoio!B714,'2.Base de Clientes'!$D$5:$D$1004,Apoio!C714,'2.Base de Clientes'!$E$5:$E$1004,Apoio!D714),0)</f>
        <v>0</v>
      </c>
      <c r="I714" s="156">
        <f t="shared" si="19"/>
        <v>0</v>
      </c>
      <c r="J714" s="157">
        <f>IFERROR(AVERAGEIFS('2.Base de Clientes'!$F$5:$F$1004,'2.Base de Clientes'!$C$5:$C$1004,Apoio!B714,'2.Base de Clientes'!$D$5:$D$1004,Apoio!C714,'2.Base de Clientes'!$E$5:$E$1004,Apoio!D714)+(ROW()/1000000),0)</f>
        <v>0</v>
      </c>
      <c r="K714" s="21"/>
      <c r="L714" s="21"/>
      <c r="M714" s="21"/>
    </row>
    <row r="715" ht="12.75" customHeight="1">
      <c r="B715" s="136" t="str">
        <f>'1.Clusters'!$B$12</f>
        <v/>
      </c>
      <c r="C715" s="136" t="str">
        <f>'1.Clusters'!$E$12</f>
        <v/>
      </c>
      <c r="D715" s="136" t="str">
        <f>'1.Clusters'!$H$7</f>
        <v/>
      </c>
      <c r="E715" s="136" t="str">
        <f t="shared" si="17"/>
        <v>, , </v>
      </c>
      <c r="F715" s="136" t="str">
        <f t="shared" si="18"/>
        <v/>
      </c>
      <c r="G715" s="139">
        <f>IFERROR(AVERAGEIFS('2.Base de Clientes'!$Q$5:$Q$1004,'2.Base de Clientes'!$C$5:$C$1004,Apoio!B715,'2.Base de Clientes'!$D$5:$D$1004,Apoio!C715,'2.Base de Clientes'!$E$5:$E$1004,Apoio!D715)+(ROW()/1000000),0)</f>
        <v>0</v>
      </c>
      <c r="H715" s="139">
        <f>IFERROR(COUNTIFS('2.Base de Clientes'!$C$5:$C$1004,Apoio!B715,'2.Base de Clientes'!$D$5:$D$1004,Apoio!C715,'2.Base de Clientes'!$E$5:$E$1004,Apoio!D715),0)</f>
        <v>0</v>
      </c>
      <c r="I715" s="156">
        <f t="shared" si="19"/>
        <v>0</v>
      </c>
      <c r="J715" s="157">
        <f>IFERROR(AVERAGEIFS('2.Base de Clientes'!$F$5:$F$1004,'2.Base de Clientes'!$C$5:$C$1004,Apoio!B715,'2.Base de Clientes'!$D$5:$D$1004,Apoio!C715,'2.Base de Clientes'!$E$5:$E$1004,Apoio!D715)+(ROW()/1000000),0)</f>
        <v>0</v>
      </c>
      <c r="K715" s="21"/>
      <c r="L715" s="21"/>
      <c r="M715" s="21"/>
    </row>
    <row r="716" ht="12.75" customHeight="1">
      <c r="B716" s="136" t="str">
        <f>'1.Clusters'!$B$12</f>
        <v/>
      </c>
      <c r="C716" s="136" t="str">
        <f>'1.Clusters'!$E$12</f>
        <v/>
      </c>
      <c r="D716" s="136" t="str">
        <f>'1.Clusters'!$H$8</f>
        <v/>
      </c>
      <c r="E716" s="136" t="str">
        <f t="shared" si="17"/>
        <v>, , </v>
      </c>
      <c r="F716" s="136" t="str">
        <f t="shared" si="18"/>
        <v/>
      </c>
      <c r="G716" s="139">
        <f>IFERROR(AVERAGEIFS('2.Base de Clientes'!$Q$5:$Q$1004,'2.Base de Clientes'!$C$5:$C$1004,Apoio!B716,'2.Base de Clientes'!$D$5:$D$1004,Apoio!C716,'2.Base de Clientes'!$E$5:$E$1004,Apoio!D716)+(ROW()/1000000),0)</f>
        <v>0</v>
      </c>
      <c r="H716" s="139">
        <f>IFERROR(COUNTIFS('2.Base de Clientes'!$C$5:$C$1004,Apoio!B716,'2.Base de Clientes'!$D$5:$D$1004,Apoio!C716,'2.Base de Clientes'!$E$5:$E$1004,Apoio!D716),0)</f>
        <v>0</v>
      </c>
      <c r="I716" s="156">
        <f t="shared" si="19"/>
        <v>0</v>
      </c>
      <c r="J716" s="157">
        <f>IFERROR(AVERAGEIFS('2.Base de Clientes'!$F$5:$F$1004,'2.Base de Clientes'!$C$5:$C$1004,Apoio!B716,'2.Base de Clientes'!$D$5:$D$1004,Apoio!C716,'2.Base de Clientes'!$E$5:$E$1004,Apoio!D716)+(ROW()/1000000),0)</f>
        <v>0</v>
      </c>
      <c r="K716" s="21"/>
      <c r="L716" s="21"/>
      <c r="M716" s="21"/>
    </row>
    <row r="717" ht="12.75" customHeight="1">
      <c r="B717" s="136" t="str">
        <f>'1.Clusters'!$B$12</f>
        <v/>
      </c>
      <c r="C717" s="136" t="str">
        <f>'1.Clusters'!$E$12</f>
        <v/>
      </c>
      <c r="D717" s="136" t="str">
        <f>'1.Clusters'!$H$9</f>
        <v/>
      </c>
      <c r="E717" s="136" t="str">
        <f t="shared" si="17"/>
        <v>, , </v>
      </c>
      <c r="F717" s="136" t="str">
        <f t="shared" si="18"/>
        <v/>
      </c>
      <c r="G717" s="139">
        <f>IFERROR(AVERAGEIFS('2.Base de Clientes'!$Q$5:$Q$1004,'2.Base de Clientes'!$C$5:$C$1004,Apoio!B717,'2.Base de Clientes'!$D$5:$D$1004,Apoio!C717,'2.Base de Clientes'!$E$5:$E$1004,Apoio!D717)+(ROW()/1000000),0)</f>
        <v>0</v>
      </c>
      <c r="H717" s="139">
        <f>IFERROR(COUNTIFS('2.Base de Clientes'!$C$5:$C$1004,Apoio!B717,'2.Base de Clientes'!$D$5:$D$1004,Apoio!C717,'2.Base de Clientes'!$E$5:$E$1004,Apoio!D717),0)</f>
        <v>0</v>
      </c>
      <c r="I717" s="156">
        <f t="shared" si="19"/>
        <v>0</v>
      </c>
      <c r="J717" s="157">
        <f>IFERROR(AVERAGEIFS('2.Base de Clientes'!$F$5:$F$1004,'2.Base de Clientes'!$C$5:$C$1004,Apoio!B717,'2.Base de Clientes'!$D$5:$D$1004,Apoio!C717,'2.Base de Clientes'!$E$5:$E$1004,Apoio!D717)+(ROW()/1000000),0)</f>
        <v>0</v>
      </c>
      <c r="K717" s="21"/>
      <c r="L717" s="21"/>
      <c r="M717" s="21"/>
    </row>
    <row r="718" ht="12.75" customHeight="1">
      <c r="B718" s="136" t="str">
        <f>'1.Clusters'!$B$12</f>
        <v/>
      </c>
      <c r="C718" s="136" t="str">
        <f>'1.Clusters'!$E$12</f>
        <v/>
      </c>
      <c r="D718" s="136" t="str">
        <f>'1.Clusters'!$H$10</f>
        <v/>
      </c>
      <c r="E718" s="136" t="str">
        <f t="shared" si="17"/>
        <v>, , </v>
      </c>
      <c r="F718" s="136" t="str">
        <f t="shared" si="18"/>
        <v/>
      </c>
      <c r="G718" s="139">
        <f>IFERROR(AVERAGEIFS('2.Base de Clientes'!$Q$5:$Q$1004,'2.Base de Clientes'!$C$5:$C$1004,Apoio!B718,'2.Base de Clientes'!$D$5:$D$1004,Apoio!C718,'2.Base de Clientes'!$E$5:$E$1004,Apoio!D718)+(ROW()/1000000),0)</f>
        <v>0</v>
      </c>
      <c r="H718" s="139">
        <f>IFERROR(COUNTIFS('2.Base de Clientes'!$C$5:$C$1004,Apoio!B718,'2.Base de Clientes'!$D$5:$D$1004,Apoio!C718,'2.Base de Clientes'!$E$5:$E$1004,Apoio!D718),0)</f>
        <v>0</v>
      </c>
      <c r="I718" s="156">
        <f t="shared" si="19"/>
        <v>0</v>
      </c>
      <c r="J718" s="157">
        <f>IFERROR(AVERAGEIFS('2.Base de Clientes'!$F$5:$F$1004,'2.Base de Clientes'!$C$5:$C$1004,Apoio!B718,'2.Base de Clientes'!$D$5:$D$1004,Apoio!C718,'2.Base de Clientes'!$E$5:$E$1004,Apoio!D718)+(ROW()/1000000),0)</f>
        <v>0</v>
      </c>
      <c r="K718" s="21"/>
      <c r="L718" s="21"/>
      <c r="M718" s="21"/>
    </row>
    <row r="719" ht="12.75" customHeight="1">
      <c r="B719" s="136" t="str">
        <f>'1.Clusters'!$B$12</f>
        <v/>
      </c>
      <c r="C719" s="136" t="str">
        <f>'1.Clusters'!$E$12</f>
        <v/>
      </c>
      <c r="D719" s="136" t="str">
        <f>'1.Clusters'!$H$11</f>
        <v/>
      </c>
      <c r="E719" s="136" t="str">
        <f t="shared" si="17"/>
        <v>, , </v>
      </c>
      <c r="F719" s="136" t="str">
        <f t="shared" si="18"/>
        <v/>
      </c>
      <c r="G719" s="139">
        <f>IFERROR(AVERAGEIFS('2.Base de Clientes'!$Q$5:$Q$1004,'2.Base de Clientes'!$C$5:$C$1004,Apoio!B719,'2.Base de Clientes'!$D$5:$D$1004,Apoio!C719,'2.Base de Clientes'!$E$5:$E$1004,Apoio!D719)+(ROW()/1000000),0)</f>
        <v>0</v>
      </c>
      <c r="H719" s="139">
        <f>IFERROR(COUNTIFS('2.Base de Clientes'!$C$5:$C$1004,Apoio!B719,'2.Base de Clientes'!$D$5:$D$1004,Apoio!C719,'2.Base de Clientes'!$E$5:$E$1004,Apoio!D719),0)</f>
        <v>0</v>
      </c>
      <c r="I719" s="156">
        <f t="shared" si="19"/>
        <v>0</v>
      </c>
      <c r="J719" s="157">
        <f>IFERROR(AVERAGEIFS('2.Base de Clientes'!$F$5:$F$1004,'2.Base de Clientes'!$C$5:$C$1004,Apoio!B719,'2.Base de Clientes'!$D$5:$D$1004,Apoio!C719,'2.Base de Clientes'!$E$5:$E$1004,Apoio!D719)+(ROW()/1000000),0)</f>
        <v>0</v>
      </c>
      <c r="K719" s="21"/>
      <c r="L719" s="21"/>
      <c r="M719" s="21"/>
    </row>
    <row r="720" ht="12.75" customHeight="1">
      <c r="B720" s="136" t="str">
        <f>'1.Clusters'!$B$12</f>
        <v/>
      </c>
      <c r="C720" s="136" t="str">
        <f>'1.Clusters'!$E$12</f>
        <v/>
      </c>
      <c r="D720" s="136" t="str">
        <f>'1.Clusters'!$H$12</f>
        <v/>
      </c>
      <c r="E720" s="136" t="str">
        <f t="shared" si="17"/>
        <v>, , </v>
      </c>
      <c r="F720" s="136" t="str">
        <f t="shared" si="18"/>
        <v/>
      </c>
      <c r="G720" s="139">
        <f>IFERROR(AVERAGEIFS('2.Base de Clientes'!$Q$5:$Q$1004,'2.Base de Clientes'!$C$5:$C$1004,Apoio!B720,'2.Base de Clientes'!$D$5:$D$1004,Apoio!C720,'2.Base de Clientes'!$E$5:$E$1004,Apoio!D720)+(ROW()/1000000),0)</f>
        <v>0</v>
      </c>
      <c r="H720" s="139">
        <f>IFERROR(COUNTIFS('2.Base de Clientes'!$C$5:$C$1004,Apoio!B720,'2.Base de Clientes'!$D$5:$D$1004,Apoio!C720,'2.Base de Clientes'!$E$5:$E$1004,Apoio!D720),0)</f>
        <v>0</v>
      </c>
      <c r="I720" s="156">
        <f t="shared" si="19"/>
        <v>0</v>
      </c>
      <c r="J720" s="157">
        <f>IFERROR(AVERAGEIFS('2.Base de Clientes'!$F$5:$F$1004,'2.Base de Clientes'!$C$5:$C$1004,Apoio!B720,'2.Base de Clientes'!$D$5:$D$1004,Apoio!C720,'2.Base de Clientes'!$E$5:$E$1004,Apoio!D720)+(ROW()/1000000),0)</f>
        <v>0</v>
      </c>
      <c r="K720" s="21"/>
      <c r="L720" s="21"/>
      <c r="M720" s="21"/>
    </row>
    <row r="721" ht="12.75" customHeight="1">
      <c r="B721" s="136" t="str">
        <f>'1.Clusters'!$B$12</f>
        <v/>
      </c>
      <c r="C721" s="136" t="str">
        <f>'1.Clusters'!$E$12</f>
        <v/>
      </c>
      <c r="D721" s="136" t="str">
        <f>'1.Clusters'!$H$13</f>
        <v/>
      </c>
      <c r="E721" s="136" t="str">
        <f t="shared" si="17"/>
        <v>, , </v>
      </c>
      <c r="F721" s="136" t="str">
        <f t="shared" si="18"/>
        <v/>
      </c>
      <c r="G721" s="139">
        <f>IFERROR(AVERAGEIFS('2.Base de Clientes'!$Q$5:$Q$1004,'2.Base de Clientes'!$C$5:$C$1004,Apoio!B721,'2.Base de Clientes'!$D$5:$D$1004,Apoio!C721,'2.Base de Clientes'!$E$5:$E$1004,Apoio!D721)+(ROW()/1000000),0)</f>
        <v>0</v>
      </c>
      <c r="H721" s="139">
        <f>IFERROR(COUNTIFS('2.Base de Clientes'!$C$5:$C$1004,Apoio!B721,'2.Base de Clientes'!$D$5:$D$1004,Apoio!C721,'2.Base de Clientes'!$E$5:$E$1004,Apoio!D721),0)</f>
        <v>0</v>
      </c>
      <c r="I721" s="156">
        <f t="shared" si="19"/>
        <v>0</v>
      </c>
      <c r="J721" s="157">
        <f>IFERROR(AVERAGEIFS('2.Base de Clientes'!$F$5:$F$1004,'2.Base de Clientes'!$C$5:$C$1004,Apoio!B721,'2.Base de Clientes'!$D$5:$D$1004,Apoio!C721,'2.Base de Clientes'!$E$5:$E$1004,Apoio!D721)+(ROW()/1000000),0)</f>
        <v>0</v>
      </c>
      <c r="K721" s="21"/>
      <c r="L721" s="21"/>
      <c r="M721" s="21"/>
    </row>
    <row r="722" ht="12.75" customHeight="1">
      <c r="B722" s="136" t="str">
        <f>'1.Clusters'!$B$12</f>
        <v/>
      </c>
      <c r="C722" s="136" t="str">
        <f>'1.Clusters'!$E$12</f>
        <v/>
      </c>
      <c r="D722" s="136" t="str">
        <f>'1.Clusters'!$H$14</f>
        <v/>
      </c>
      <c r="E722" s="136" t="str">
        <f t="shared" si="17"/>
        <v>, , </v>
      </c>
      <c r="F722" s="136" t="str">
        <f t="shared" si="18"/>
        <v/>
      </c>
      <c r="G722" s="139">
        <f>IFERROR(AVERAGEIFS('2.Base de Clientes'!$Q$5:$Q$1004,'2.Base de Clientes'!$C$5:$C$1004,Apoio!B722,'2.Base de Clientes'!$D$5:$D$1004,Apoio!C722,'2.Base de Clientes'!$E$5:$E$1004,Apoio!D722)+(ROW()/1000000),0)</f>
        <v>0</v>
      </c>
      <c r="H722" s="139">
        <f>IFERROR(COUNTIFS('2.Base de Clientes'!$C$5:$C$1004,Apoio!B722,'2.Base de Clientes'!$D$5:$D$1004,Apoio!C722,'2.Base de Clientes'!$E$5:$E$1004,Apoio!D722),0)</f>
        <v>0</v>
      </c>
      <c r="I722" s="156">
        <f t="shared" si="19"/>
        <v>0</v>
      </c>
      <c r="J722" s="157">
        <f>IFERROR(AVERAGEIFS('2.Base de Clientes'!$F$5:$F$1004,'2.Base de Clientes'!$C$5:$C$1004,Apoio!B722,'2.Base de Clientes'!$D$5:$D$1004,Apoio!C722,'2.Base de Clientes'!$E$5:$E$1004,Apoio!D722)+(ROW()/1000000),0)</f>
        <v>0</v>
      </c>
      <c r="K722" s="21"/>
      <c r="L722" s="21"/>
      <c r="M722" s="21"/>
    </row>
    <row r="723" ht="12.75" customHeight="1">
      <c r="B723" s="136" t="str">
        <f>'1.Clusters'!$B$12</f>
        <v/>
      </c>
      <c r="C723" s="136" t="str">
        <f>'1.Clusters'!$E$12</f>
        <v/>
      </c>
      <c r="D723" s="136" t="str">
        <f>'1.Clusters'!$H$15</f>
        <v/>
      </c>
      <c r="E723" s="136" t="str">
        <f t="shared" si="17"/>
        <v>, , </v>
      </c>
      <c r="F723" s="136" t="str">
        <f t="shared" si="18"/>
        <v/>
      </c>
      <c r="G723" s="139">
        <f>IFERROR(AVERAGEIFS('2.Base de Clientes'!$Q$5:$Q$1004,'2.Base de Clientes'!$C$5:$C$1004,Apoio!B723,'2.Base de Clientes'!$D$5:$D$1004,Apoio!C723,'2.Base de Clientes'!$E$5:$E$1004,Apoio!D723)+(ROW()/1000000),0)</f>
        <v>0</v>
      </c>
      <c r="H723" s="139">
        <f>IFERROR(COUNTIFS('2.Base de Clientes'!$C$5:$C$1004,Apoio!B723,'2.Base de Clientes'!$D$5:$D$1004,Apoio!C723,'2.Base de Clientes'!$E$5:$E$1004,Apoio!D723),0)</f>
        <v>0</v>
      </c>
      <c r="I723" s="156">
        <f t="shared" si="19"/>
        <v>0</v>
      </c>
      <c r="J723" s="157">
        <f>IFERROR(AVERAGEIFS('2.Base de Clientes'!$F$5:$F$1004,'2.Base de Clientes'!$C$5:$C$1004,Apoio!B723,'2.Base de Clientes'!$D$5:$D$1004,Apoio!C723,'2.Base de Clientes'!$E$5:$E$1004,Apoio!D723)+(ROW()/1000000),0)</f>
        <v>0</v>
      </c>
      <c r="K723" s="21"/>
      <c r="L723" s="21"/>
      <c r="M723" s="21"/>
    </row>
    <row r="724" ht="12.75" customHeight="1">
      <c r="B724" s="136" t="str">
        <f>'1.Clusters'!$B$12</f>
        <v/>
      </c>
      <c r="C724" s="136" t="str">
        <f>'1.Clusters'!$E$13</f>
        <v/>
      </c>
      <c r="D724" s="136" t="str">
        <f>'1.Clusters'!$H$6</f>
        <v/>
      </c>
      <c r="E724" s="136" t="str">
        <f t="shared" si="17"/>
        <v>, , </v>
      </c>
      <c r="F724" s="136" t="str">
        <f t="shared" si="18"/>
        <v/>
      </c>
      <c r="G724" s="139">
        <f>IFERROR(AVERAGEIFS('2.Base de Clientes'!$Q$5:$Q$1004,'2.Base de Clientes'!$C$5:$C$1004,Apoio!B724,'2.Base de Clientes'!$D$5:$D$1004,Apoio!C724,'2.Base de Clientes'!$E$5:$E$1004,Apoio!D724)+(ROW()/1000000),0)</f>
        <v>0</v>
      </c>
      <c r="H724" s="139">
        <f>IFERROR(COUNTIFS('2.Base de Clientes'!$C$5:$C$1004,Apoio!B724,'2.Base de Clientes'!$D$5:$D$1004,Apoio!C724,'2.Base de Clientes'!$E$5:$E$1004,Apoio!D724),0)</f>
        <v>0</v>
      </c>
      <c r="I724" s="156">
        <f t="shared" si="19"/>
        <v>0</v>
      </c>
      <c r="J724" s="157">
        <f>IFERROR(AVERAGEIFS('2.Base de Clientes'!$F$5:$F$1004,'2.Base de Clientes'!$C$5:$C$1004,Apoio!B724,'2.Base de Clientes'!$D$5:$D$1004,Apoio!C724,'2.Base de Clientes'!$E$5:$E$1004,Apoio!D724)+(ROW()/1000000),0)</f>
        <v>0</v>
      </c>
      <c r="K724" s="21"/>
      <c r="L724" s="21"/>
      <c r="M724" s="21"/>
    </row>
    <row r="725" ht="12.75" customHeight="1">
      <c r="B725" s="136" t="str">
        <f>'1.Clusters'!$B$12</f>
        <v/>
      </c>
      <c r="C725" s="136" t="str">
        <f>'1.Clusters'!$E$13</f>
        <v/>
      </c>
      <c r="D725" s="136" t="str">
        <f>'1.Clusters'!$H$7</f>
        <v/>
      </c>
      <c r="E725" s="136" t="str">
        <f t="shared" si="17"/>
        <v>, , </v>
      </c>
      <c r="F725" s="136" t="str">
        <f t="shared" si="18"/>
        <v/>
      </c>
      <c r="G725" s="139">
        <f>IFERROR(AVERAGEIFS('2.Base de Clientes'!$Q$5:$Q$1004,'2.Base de Clientes'!$C$5:$C$1004,Apoio!B725,'2.Base de Clientes'!$D$5:$D$1004,Apoio!C725,'2.Base de Clientes'!$E$5:$E$1004,Apoio!D725)+(ROW()/1000000),0)</f>
        <v>0</v>
      </c>
      <c r="H725" s="139">
        <f>IFERROR(COUNTIFS('2.Base de Clientes'!$C$5:$C$1004,Apoio!B725,'2.Base de Clientes'!$D$5:$D$1004,Apoio!C725,'2.Base de Clientes'!$E$5:$E$1004,Apoio!D725),0)</f>
        <v>0</v>
      </c>
      <c r="I725" s="156">
        <f t="shared" si="19"/>
        <v>0</v>
      </c>
      <c r="J725" s="157">
        <f>IFERROR(AVERAGEIFS('2.Base de Clientes'!$F$5:$F$1004,'2.Base de Clientes'!$C$5:$C$1004,Apoio!B725,'2.Base de Clientes'!$D$5:$D$1004,Apoio!C725,'2.Base de Clientes'!$E$5:$E$1004,Apoio!D725)+(ROW()/1000000),0)</f>
        <v>0</v>
      </c>
      <c r="K725" s="21"/>
      <c r="L725" s="21"/>
      <c r="M725" s="21"/>
    </row>
    <row r="726" ht="12.75" customHeight="1">
      <c r="B726" s="136" t="str">
        <f>'1.Clusters'!$B$12</f>
        <v/>
      </c>
      <c r="C726" s="136" t="str">
        <f>'1.Clusters'!$E$13</f>
        <v/>
      </c>
      <c r="D726" s="136" t="str">
        <f>'1.Clusters'!$H$8</f>
        <v/>
      </c>
      <c r="E726" s="136" t="str">
        <f t="shared" si="17"/>
        <v>, , </v>
      </c>
      <c r="F726" s="136" t="str">
        <f t="shared" si="18"/>
        <v/>
      </c>
      <c r="G726" s="139">
        <f>IFERROR(AVERAGEIFS('2.Base de Clientes'!$Q$5:$Q$1004,'2.Base de Clientes'!$C$5:$C$1004,Apoio!B726,'2.Base de Clientes'!$D$5:$D$1004,Apoio!C726,'2.Base de Clientes'!$E$5:$E$1004,Apoio!D726)+(ROW()/1000000),0)</f>
        <v>0</v>
      </c>
      <c r="H726" s="139">
        <f>IFERROR(COUNTIFS('2.Base de Clientes'!$C$5:$C$1004,Apoio!B726,'2.Base de Clientes'!$D$5:$D$1004,Apoio!C726,'2.Base de Clientes'!$E$5:$E$1004,Apoio!D726),0)</f>
        <v>0</v>
      </c>
      <c r="I726" s="156">
        <f t="shared" si="19"/>
        <v>0</v>
      </c>
      <c r="J726" s="157">
        <f>IFERROR(AVERAGEIFS('2.Base de Clientes'!$F$5:$F$1004,'2.Base de Clientes'!$C$5:$C$1004,Apoio!B726,'2.Base de Clientes'!$D$5:$D$1004,Apoio!C726,'2.Base de Clientes'!$E$5:$E$1004,Apoio!D726)+(ROW()/1000000),0)</f>
        <v>0</v>
      </c>
      <c r="K726" s="21"/>
      <c r="L726" s="21"/>
      <c r="M726" s="21"/>
    </row>
    <row r="727" ht="12.75" customHeight="1">
      <c r="B727" s="136" t="str">
        <f>'1.Clusters'!$B$12</f>
        <v/>
      </c>
      <c r="C727" s="136" t="str">
        <f>'1.Clusters'!$E$13</f>
        <v/>
      </c>
      <c r="D727" s="136" t="str">
        <f>'1.Clusters'!$H$9</f>
        <v/>
      </c>
      <c r="E727" s="136" t="str">
        <f t="shared" si="17"/>
        <v>, , </v>
      </c>
      <c r="F727" s="136" t="str">
        <f t="shared" si="18"/>
        <v/>
      </c>
      <c r="G727" s="139">
        <f>IFERROR(AVERAGEIFS('2.Base de Clientes'!$Q$5:$Q$1004,'2.Base de Clientes'!$C$5:$C$1004,Apoio!B727,'2.Base de Clientes'!$D$5:$D$1004,Apoio!C727,'2.Base de Clientes'!$E$5:$E$1004,Apoio!D727)+(ROW()/1000000),0)</f>
        <v>0</v>
      </c>
      <c r="H727" s="139">
        <f>IFERROR(COUNTIFS('2.Base de Clientes'!$C$5:$C$1004,Apoio!B727,'2.Base de Clientes'!$D$5:$D$1004,Apoio!C727,'2.Base de Clientes'!$E$5:$E$1004,Apoio!D727),0)</f>
        <v>0</v>
      </c>
      <c r="I727" s="156">
        <f t="shared" si="19"/>
        <v>0</v>
      </c>
      <c r="J727" s="157">
        <f>IFERROR(AVERAGEIFS('2.Base de Clientes'!$F$5:$F$1004,'2.Base de Clientes'!$C$5:$C$1004,Apoio!B727,'2.Base de Clientes'!$D$5:$D$1004,Apoio!C727,'2.Base de Clientes'!$E$5:$E$1004,Apoio!D727)+(ROW()/1000000),0)</f>
        <v>0</v>
      </c>
      <c r="K727" s="21"/>
      <c r="L727" s="21"/>
      <c r="M727" s="21"/>
    </row>
    <row r="728" ht="12.75" customHeight="1">
      <c r="B728" s="136" t="str">
        <f>'1.Clusters'!$B$12</f>
        <v/>
      </c>
      <c r="C728" s="136" t="str">
        <f>'1.Clusters'!$E$13</f>
        <v/>
      </c>
      <c r="D728" s="136" t="str">
        <f>'1.Clusters'!$H$10</f>
        <v/>
      </c>
      <c r="E728" s="136" t="str">
        <f t="shared" si="17"/>
        <v>, , </v>
      </c>
      <c r="F728" s="136" t="str">
        <f t="shared" si="18"/>
        <v/>
      </c>
      <c r="G728" s="139">
        <f>IFERROR(AVERAGEIFS('2.Base de Clientes'!$Q$5:$Q$1004,'2.Base de Clientes'!$C$5:$C$1004,Apoio!B728,'2.Base de Clientes'!$D$5:$D$1004,Apoio!C728,'2.Base de Clientes'!$E$5:$E$1004,Apoio!D728)+(ROW()/1000000),0)</f>
        <v>0</v>
      </c>
      <c r="H728" s="139">
        <f>IFERROR(COUNTIFS('2.Base de Clientes'!$C$5:$C$1004,Apoio!B728,'2.Base de Clientes'!$D$5:$D$1004,Apoio!C728,'2.Base de Clientes'!$E$5:$E$1004,Apoio!D728),0)</f>
        <v>0</v>
      </c>
      <c r="I728" s="156">
        <f t="shared" si="19"/>
        <v>0</v>
      </c>
      <c r="J728" s="157">
        <f>IFERROR(AVERAGEIFS('2.Base de Clientes'!$F$5:$F$1004,'2.Base de Clientes'!$C$5:$C$1004,Apoio!B728,'2.Base de Clientes'!$D$5:$D$1004,Apoio!C728,'2.Base de Clientes'!$E$5:$E$1004,Apoio!D728)+(ROW()/1000000),0)</f>
        <v>0</v>
      </c>
      <c r="K728" s="21"/>
      <c r="L728" s="21"/>
      <c r="M728" s="21"/>
    </row>
    <row r="729" ht="12.75" customHeight="1">
      <c r="B729" s="136" t="str">
        <f>'1.Clusters'!$B$12</f>
        <v/>
      </c>
      <c r="C729" s="136" t="str">
        <f>'1.Clusters'!$E$13</f>
        <v/>
      </c>
      <c r="D729" s="136" t="str">
        <f>'1.Clusters'!$H$11</f>
        <v/>
      </c>
      <c r="E729" s="136" t="str">
        <f t="shared" si="17"/>
        <v>, , </v>
      </c>
      <c r="F729" s="136" t="str">
        <f t="shared" si="18"/>
        <v/>
      </c>
      <c r="G729" s="139">
        <f>IFERROR(AVERAGEIFS('2.Base de Clientes'!$Q$5:$Q$1004,'2.Base de Clientes'!$C$5:$C$1004,Apoio!B729,'2.Base de Clientes'!$D$5:$D$1004,Apoio!C729,'2.Base de Clientes'!$E$5:$E$1004,Apoio!D729)+(ROW()/1000000),0)</f>
        <v>0</v>
      </c>
      <c r="H729" s="139">
        <f>IFERROR(COUNTIFS('2.Base de Clientes'!$C$5:$C$1004,Apoio!B729,'2.Base de Clientes'!$D$5:$D$1004,Apoio!C729,'2.Base de Clientes'!$E$5:$E$1004,Apoio!D729),0)</f>
        <v>0</v>
      </c>
      <c r="I729" s="156">
        <f t="shared" si="19"/>
        <v>0</v>
      </c>
      <c r="J729" s="157">
        <f>IFERROR(AVERAGEIFS('2.Base de Clientes'!$F$5:$F$1004,'2.Base de Clientes'!$C$5:$C$1004,Apoio!B729,'2.Base de Clientes'!$D$5:$D$1004,Apoio!C729,'2.Base de Clientes'!$E$5:$E$1004,Apoio!D729)+(ROW()/1000000),0)</f>
        <v>0</v>
      </c>
      <c r="K729" s="21"/>
      <c r="L729" s="21"/>
      <c r="M729" s="21"/>
    </row>
    <row r="730" ht="12.75" customHeight="1">
      <c r="B730" s="136" t="str">
        <f>'1.Clusters'!$B$12</f>
        <v/>
      </c>
      <c r="C730" s="136" t="str">
        <f>'1.Clusters'!$E$13</f>
        <v/>
      </c>
      <c r="D730" s="136" t="str">
        <f>'1.Clusters'!$H$12</f>
        <v/>
      </c>
      <c r="E730" s="136" t="str">
        <f t="shared" si="17"/>
        <v>, , </v>
      </c>
      <c r="F730" s="136" t="str">
        <f t="shared" si="18"/>
        <v/>
      </c>
      <c r="G730" s="139">
        <f>IFERROR(AVERAGEIFS('2.Base de Clientes'!$Q$5:$Q$1004,'2.Base de Clientes'!$C$5:$C$1004,Apoio!B730,'2.Base de Clientes'!$D$5:$D$1004,Apoio!C730,'2.Base de Clientes'!$E$5:$E$1004,Apoio!D730)+(ROW()/1000000),0)</f>
        <v>0</v>
      </c>
      <c r="H730" s="139">
        <f>IFERROR(COUNTIFS('2.Base de Clientes'!$C$5:$C$1004,Apoio!B730,'2.Base de Clientes'!$D$5:$D$1004,Apoio!C730,'2.Base de Clientes'!$E$5:$E$1004,Apoio!D730),0)</f>
        <v>0</v>
      </c>
      <c r="I730" s="156">
        <f t="shared" si="19"/>
        <v>0</v>
      </c>
      <c r="J730" s="157">
        <f>IFERROR(AVERAGEIFS('2.Base de Clientes'!$F$5:$F$1004,'2.Base de Clientes'!$C$5:$C$1004,Apoio!B730,'2.Base de Clientes'!$D$5:$D$1004,Apoio!C730,'2.Base de Clientes'!$E$5:$E$1004,Apoio!D730)+(ROW()/1000000),0)</f>
        <v>0</v>
      </c>
      <c r="K730" s="21"/>
      <c r="L730" s="21"/>
      <c r="M730" s="21"/>
    </row>
    <row r="731" ht="12.75" customHeight="1">
      <c r="B731" s="136" t="str">
        <f>'1.Clusters'!$B$12</f>
        <v/>
      </c>
      <c r="C731" s="136" t="str">
        <f>'1.Clusters'!$E$13</f>
        <v/>
      </c>
      <c r="D731" s="136" t="str">
        <f>'1.Clusters'!$H$13</f>
        <v/>
      </c>
      <c r="E731" s="136" t="str">
        <f t="shared" si="17"/>
        <v>, , </v>
      </c>
      <c r="F731" s="136" t="str">
        <f t="shared" si="18"/>
        <v/>
      </c>
      <c r="G731" s="139">
        <f>IFERROR(AVERAGEIFS('2.Base de Clientes'!$Q$5:$Q$1004,'2.Base de Clientes'!$C$5:$C$1004,Apoio!B731,'2.Base de Clientes'!$D$5:$D$1004,Apoio!C731,'2.Base de Clientes'!$E$5:$E$1004,Apoio!D731)+(ROW()/1000000),0)</f>
        <v>0</v>
      </c>
      <c r="H731" s="139">
        <f>IFERROR(COUNTIFS('2.Base de Clientes'!$C$5:$C$1004,Apoio!B731,'2.Base de Clientes'!$D$5:$D$1004,Apoio!C731,'2.Base de Clientes'!$E$5:$E$1004,Apoio!D731),0)</f>
        <v>0</v>
      </c>
      <c r="I731" s="156">
        <f t="shared" si="19"/>
        <v>0</v>
      </c>
      <c r="J731" s="157">
        <f>IFERROR(AVERAGEIFS('2.Base de Clientes'!$F$5:$F$1004,'2.Base de Clientes'!$C$5:$C$1004,Apoio!B731,'2.Base de Clientes'!$D$5:$D$1004,Apoio!C731,'2.Base de Clientes'!$E$5:$E$1004,Apoio!D731)+(ROW()/1000000),0)</f>
        <v>0</v>
      </c>
      <c r="K731" s="21"/>
      <c r="L731" s="21"/>
      <c r="M731" s="21"/>
    </row>
    <row r="732" ht="12.75" customHeight="1">
      <c r="B732" s="136" t="str">
        <f>'1.Clusters'!$B$12</f>
        <v/>
      </c>
      <c r="C732" s="136" t="str">
        <f>'1.Clusters'!$E$13</f>
        <v/>
      </c>
      <c r="D732" s="136" t="str">
        <f>'1.Clusters'!$H$14</f>
        <v/>
      </c>
      <c r="E732" s="136" t="str">
        <f t="shared" si="17"/>
        <v>, , </v>
      </c>
      <c r="F732" s="136" t="str">
        <f t="shared" si="18"/>
        <v/>
      </c>
      <c r="G732" s="139">
        <f>IFERROR(AVERAGEIFS('2.Base de Clientes'!$Q$5:$Q$1004,'2.Base de Clientes'!$C$5:$C$1004,Apoio!B732,'2.Base de Clientes'!$D$5:$D$1004,Apoio!C732,'2.Base de Clientes'!$E$5:$E$1004,Apoio!D732)+(ROW()/1000000),0)</f>
        <v>0</v>
      </c>
      <c r="H732" s="139">
        <f>IFERROR(COUNTIFS('2.Base de Clientes'!$C$5:$C$1004,Apoio!B732,'2.Base de Clientes'!$D$5:$D$1004,Apoio!C732,'2.Base de Clientes'!$E$5:$E$1004,Apoio!D732),0)</f>
        <v>0</v>
      </c>
      <c r="I732" s="156">
        <f t="shared" si="19"/>
        <v>0</v>
      </c>
      <c r="J732" s="157">
        <f>IFERROR(AVERAGEIFS('2.Base de Clientes'!$F$5:$F$1004,'2.Base de Clientes'!$C$5:$C$1004,Apoio!B732,'2.Base de Clientes'!$D$5:$D$1004,Apoio!C732,'2.Base de Clientes'!$E$5:$E$1004,Apoio!D732)+(ROW()/1000000),0)</f>
        <v>0</v>
      </c>
      <c r="K732" s="21"/>
      <c r="L732" s="21"/>
      <c r="M732" s="21"/>
    </row>
    <row r="733" ht="12.75" customHeight="1">
      <c r="B733" s="136" t="str">
        <f>'1.Clusters'!$B$12</f>
        <v/>
      </c>
      <c r="C733" s="136" t="str">
        <f>'1.Clusters'!$E$13</f>
        <v/>
      </c>
      <c r="D733" s="136" t="str">
        <f>'1.Clusters'!$H$15</f>
        <v/>
      </c>
      <c r="E733" s="136" t="str">
        <f t="shared" si="17"/>
        <v>, , </v>
      </c>
      <c r="F733" s="136" t="str">
        <f t="shared" si="18"/>
        <v/>
      </c>
      <c r="G733" s="139">
        <f>IFERROR(AVERAGEIFS('2.Base de Clientes'!$Q$5:$Q$1004,'2.Base de Clientes'!$C$5:$C$1004,Apoio!B733,'2.Base de Clientes'!$D$5:$D$1004,Apoio!C733,'2.Base de Clientes'!$E$5:$E$1004,Apoio!D733)+(ROW()/1000000),0)</f>
        <v>0</v>
      </c>
      <c r="H733" s="139">
        <f>IFERROR(COUNTIFS('2.Base de Clientes'!$C$5:$C$1004,Apoio!B733,'2.Base de Clientes'!$D$5:$D$1004,Apoio!C733,'2.Base de Clientes'!$E$5:$E$1004,Apoio!D733),0)</f>
        <v>0</v>
      </c>
      <c r="I733" s="156">
        <f t="shared" si="19"/>
        <v>0</v>
      </c>
      <c r="J733" s="157">
        <f>IFERROR(AVERAGEIFS('2.Base de Clientes'!$F$5:$F$1004,'2.Base de Clientes'!$C$5:$C$1004,Apoio!B733,'2.Base de Clientes'!$D$5:$D$1004,Apoio!C733,'2.Base de Clientes'!$E$5:$E$1004,Apoio!D733)+(ROW()/1000000),0)</f>
        <v>0</v>
      </c>
      <c r="K733" s="21"/>
      <c r="L733" s="21"/>
      <c r="M733" s="21"/>
    </row>
    <row r="734" ht="12.75" customHeight="1">
      <c r="B734" s="136" t="str">
        <f>'1.Clusters'!$B$12</f>
        <v/>
      </c>
      <c r="C734" s="136" t="str">
        <f>'1.Clusters'!$E$14</f>
        <v/>
      </c>
      <c r="D734" s="136" t="str">
        <f>'1.Clusters'!$H$6</f>
        <v/>
      </c>
      <c r="E734" s="136" t="str">
        <f t="shared" si="17"/>
        <v>, , </v>
      </c>
      <c r="F734" s="136" t="str">
        <f t="shared" si="18"/>
        <v/>
      </c>
      <c r="G734" s="139">
        <f>IFERROR(AVERAGEIFS('2.Base de Clientes'!$Q$5:$Q$1004,'2.Base de Clientes'!$C$5:$C$1004,Apoio!B734,'2.Base de Clientes'!$D$5:$D$1004,Apoio!C734,'2.Base de Clientes'!$E$5:$E$1004,Apoio!D734)+(ROW()/1000000),0)</f>
        <v>0</v>
      </c>
      <c r="H734" s="139">
        <f>IFERROR(COUNTIFS('2.Base de Clientes'!$C$5:$C$1004,Apoio!B734,'2.Base de Clientes'!$D$5:$D$1004,Apoio!C734,'2.Base de Clientes'!$E$5:$E$1004,Apoio!D734),0)</f>
        <v>0</v>
      </c>
      <c r="I734" s="156">
        <f t="shared" si="19"/>
        <v>0</v>
      </c>
      <c r="J734" s="157">
        <f>IFERROR(AVERAGEIFS('2.Base de Clientes'!$F$5:$F$1004,'2.Base de Clientes'!$C$5:$C$1004,Apoio!B734,'2.Base de Clientes'!$D$5:$D$1004,Apoio!C734,'2.Base de Clientes'!$E$5:$E$1004,Apoio!D734)+(ROW()/1000000),0)</f>
        <v>0</v>
      </c>
      <c r="K734" s="21"/>
      <c r="L734" s="21"/>
      <c r="M734" s="21"/>
    </row>
    <row r="735" ht="12.75" customHeight="1">
      <c r="B735" s="136" t="str">
        <f>'1.Clusters'!$B$12</f>
        <v/>
      </c>
      <c r="C735" s="136" t="str">
        <f>'1.Clusters'!$E$14</f>
        <v/>
      </c>
      <c r="D735" s="136" t="str">
        <f>'1.Clusters'!$H$7</f>
        <v/>
      </c>
      <c r="E735" s="136" t="str">
        <f t="shared" si="17"/>
        <v>, , </v>
      </c>
      <c r="F735" s="136" t="str">
        <f t="shared" si="18"/>
        <v/>
      </c>
      <c r="G735" s="139">
        <f>IFERROR(AVERAGEIFS('2.Base de Clientes'!$Q$5:$Q$1004,'2.Base de Clientes'!$C$5:$C$1004,Apoio!B735,'2.Base de Clientes'!$D$5:$D$1004,Apoio!C735,'2.Base de Clientes'!$E$5:$E$1004,Apoio!D735)+(ROW()/1000000),0)</f>
        <v>0</v>
      </c>
      <c r="H735" s="139">
        <f>IFERROR(COUNTIFS('2.Base de Clientes'!$C$5:$C$1004,Apoio!B735,'2.Base de Clientes'!$D$5:$D$1004,Apoio!C735,'2.Base de Clientes'!$E$5:$E$1004,Apoio!D735),0)</f>
        <v>0</v>
      </c>
      <c r="I735" s="156">
        <f t="shared" si="19"/>
        <v>0</v>
      </c>
      <c r="J735" s="157">
        <f>IFERROR(AVERAGEIFS('2.Base de Clientes'!$F$5:$F$1004,'2.Base de Clientes'!$C$5:$C$1004,Apoio!B735,'2.Base de Clientes'!$D$5:$D$1004,Apoio!C735,'2.Base de Clientes'!$E$5:$E$1004,Apoio!D735)+(ROW()/1000000),0)</f>
        <v>0</v>
      </c>
      <c r="K735" s="21"/>
      <c r="L735" s="21"/>
      <c r="M735" s="21"/>
    </row>
    <row r="736" ht="12.75" customHeight="1">
      <c r="B736" s="136" t="str">
        <f>'1.Clusters'!$B$12</f>
        <v/>
      </c>
      <c r="C736" s="136" t="str">
        <f>'1.Clusters'!$E$14</f>
        <v/>
      </c>
      <c r="D736" s="136" t="str">
        <f>'1.Clusters'!$H$8</f>
        <v/>
      </c>
      <c r="E736" s="136" t="str">
        <f t="shared" si="17"/>
        <v>, , </v>
      </c>
      <c r="F736" s="136" t="str">
        <f t="shared" si="18"/>
        <v/>
      </c>
      <c r="G736" s="139">
        <f>IFERROR(AVERAGEIFS('2.Base de Clientes'!$Q$5:$Q$1004,'2.Base de Clientes'!$C$5:$C$1004,Apoio!B736,'2.Base de Clientes'!$D$5:$D$1004,Apoio!C736,'2.Base de Clientes'!$E$5:$E$1004,Apoio!D736)+(ROW()/1000000),0)</f>
        <v>0</v>
      </c>
      <c r="H736" s="139">
        <f>IFERROR(COUNTIFS('2.Base de Clientes'!$C$5:$C$1004,Apoio!B736,'2.Base de Clientes'!$D$5:$D$1004,Apoio!C736,'2.Base de Clientes'!$E$5:$E$1004,Apoio!D736),0)</f>
        <v>0</v>
      </c>
      <c r="I736" s="156">
        <f t="shared" si="19"/>
        <v>0</v>
      </c>
      <c r="J736" s="157">
        <f>IFERROR(AVERAGEIFS('2.Base de Clientes'!$F$5:$F$1004,'2.Base de Clientes'!$C$5:$C$1004,Apoio!B736,'2.Base de Clientes'!$D$5:$D$1004,Apoio!C736,'2.Base de Clientes'!$E$5:$E$1004,Apoio!D736)+(ROW()/1000000),0)</f>
        <v>0</v>
      </c>
      <c r="K736" s="21"/>
      <c r="L736" s="21"/>
      <c r="M736" s="21"/>
    </row>
    <row r="737" ht="12.75" customHeight="1">
      <c r="B737" s="136" t="str">
        <f>'1.Clusters'!$B$12</f>
        <v/>
      </c>
      <c r="C737" s="136" t="str">
        <f>'1.Clusters'!$E$14</f>
        <v/>
      </c>
      <c r="D737" s="136" t="str">
        <f>'1.Clusters'!$H$9</f>
        <v/>
      </c>
      <c r="E737" s="136" t="str">
        <f t="shared" si="17"/>
        <v>, , </v>
      </c>
      <c r="F737" s="136" t="str">
        <f t="shared" si="18"/>
        <v/>
      </c>
      <c r="G737" s="139">
        <f>IFERROR(AVERAGEIFS('2.Base de Clientes'!$Q$5:$Q$1004,'2.Base de Clientes'!$C$5:$C$1004,Apoio!B737,'2.Base de Clientes'!$D$5:$D$1004,Apoio!C737,'2.Base de Clientes'!$E$5:$E$1004,Apoio!D737)+(ROW()/1000000),0)</f>
        <v>0</v>
      </c>
      <c r="H737" s="139">
        <f>IFERROR(COUNTIFS('2.Base de Clientes'!$C$5:$C$1004,Apoio!B737,'2.Base de Clientes'!$D$5:$D$1004,Apoio!C737,'2.Base de Clientes'!$E$5:$E$1004,Apoio!D737),0)</f>
        <v>0</v>
      </c>
      <c r="I737" s="156">
        <f t="shared" si="19"/>
        <v>0</v>
      </c>
      <c r="J737" s="157">
        <f>IFERROR(AVERAGEIFS('2.Base de Clientes'!$F$5:$F$1004,'2.Base de Clientes'!$C$5:$C$1004,Apoio!B737,'2.Base de Clientes'!$D$5:$D$1004,Apoio!C737,'2.Base de Clientes'!$E$5:$E$1004,Apoio!D737)+(ROW()/1000000),0)</f>
        <v>0</v>
      </c>
      <c r="K737" s="21"/>
      <c r="L737" s="21"/>
      <c r="M737" s="21"/>
    </row>
    <row r="738" ht="12.75" customHeight="1">
      <c r="B738" s="136" t="str">
        <f>'1.Clusters'!$B$12</f>
        <v/>
      </c>
      <c r="C738" s="136" t="str">
        <f>'1.Clusters'!$E$14</f>
        <v/>
      </c>
      <c r="D738" s="136" t="str">
        <f>'1.Clusters'!$H$10</f>
        <v/>
      </c>
      <c r="E738" s="136" t="str">
        <f t="shared" si="17"/>
        <v>, , </v>
      </c>
      <c r="F738" s="136" t="str">
        <f t="shared" si="18"/>
        <v/>
      </c>
      <c r="G738" s="139">
        <f>IFERROR(AVERAGEIFS('2.Base de Clientes'!$Q$5:$Q$1004,'2.Base de Clientes'!$C$5:$C$1004,Apoio!B738,'2.Base de Clientes'!$D$5:$D$1004,Apoio!C738,'2.Base de Clientes'!$E$5:$E$1004,Apoio!D738)+(ROW()/1000000),0)</f>
        <v>0</v>
      </c>
      <c r="H738" s="139">
        <f>IFERROR(COUNTIFS('2.Base de Clientes'!$C$5:$C$1004,Apoio!B738,'2.Base de Clientes'!$D$5:$D$1004,Apoio!C738,'2.Base de Clientes'!$E$5:$E$1004,Apoio!D738),0)</f>
        <v>0</v>
      </c>
      <c r="I738" s="156">
        <f t="shared" si="19"/>
        <v>0</v>
      </c>
      <c r="J738" s="157">
        <f>IFERROR(AVERAGEIFS('2.Base de Clientes'!$F$5:$F$1004,'2.Base de Clientes'!$C$5:$C$1004,Apoio!B738,'2.Base de Clientes'!$D$5:$D$1004,Apoio!C738,'2.Base de Clientes'!$E$5:$E$1004,Apoio!D738)+(ROW()/1000000),0)</f>
        <v>0</v>
      </c>
      <c r="K738" s="21"/>
      <c r="L738" s="21"/>
      <c r="M738" s="21"/>
    </row>
    <row r="739" ht="12.75" customHeight="1">
      <c r="B739" s="136" t="str">
        <f>'1.Clusters'!$B$12</f>
        <v/>
      </c>
      <c r="C739" s="136" t="str">
        <f>'1.Clusters'!$E$14</f>
        <v/>
      </c>
      <c r="D739" s="136" t="str">
        <f>'1.Clusters'!$H$11</f>
        <v/>
      </c>
      <c r="E739" s="136" t="str">
        <f t="shared" si="17"/>
        <v>, , </v>
      </c>
      <c r="F739" s="136" t="str">
        <f t="shared" si="18"/>
        <v/>
      </c>
      <c r="G739" s="139">
        <f>IFERROR(AVERAGEIFS('2.Base de Clientes'!$Q$5:$Q$1004,'2.Base de Clientes'!$C$5:$C$1004,Apoio!B739,'2.Base de Clientes'!$D$5:$D$1004,Apoio!C739,'2.Base de Clientes'!$E$5:$E$1004,Apoio!D739)+(ROW()/1000000),0)</f>
        <v>0</v>
      </c>
      <c r="H739" s="139">
        <f>IFERROR(COUNTIFS('2.Base de Clientes'!$C$5:$C$1004,Apoio!B739,'2.Base de Clientes'!$D$5:$D$1004,Apoio!C739,'2.Base de Clientes'!$E$5:$E$1004,Apoio!D739),0)</f>
        <v>0</v>
      </c>
      <c r="I739" s="156">
        <f t="shared" si="19"/>
        <v>0</v>
      </c>
      <c r="J739" s="157">
        <f>IFERROR(AVERAGEIFS('2.Base de Clientes'!$F$5:$F$1004,'2.Base de Clientes'!$C$5:$C$1004,Apoio!B739,'2.Base de Clientes'!$D$5:$D$1004,Apoio!C739,'2.Base de Clientes'!$E$5:$E$1004,Apoio!D739)+(ROW()/1000000),0)</f>
        <v>0</v>
      </c>
      <c r="K739" s="21"/>
      <c r="L739" s="21"/>
      <c r="M739" s="21"/>
    </row>
    <row r="740" ht="12.75" customHeight="1">
      <c r="B740" s="136" t="str">
        <f>'1.Clusters'!$B$12</f>
        <v/>
      </c>
      <c r="C740" s="136" t="str">
        <f>'1.Clusters'!$E$14</f>
        <v/>
      </c>
      <c r="D740" s="136" t="str">
        <f>'1.Clusters'!$H$12</f>
        <v/>
      </c>
      <c r="E740" s="136" t="str">
        <f t="shared" si="17"/>
        <v>, , </v>
      </c>
      <c r="F740" s="136" t="str">
        <f t="shared" si="18"/>
        <v/>
      </c>
      <c r="G740" s="139">
        <f>IFERROR(AVERAGEIFS('2.Base de Clientes'!$Q$5:$Q$1004,'2.Base de Clientes'!$C$5:$C$1004,Apoio!B740,'2.Base de Clientes'!$D$5:$D$1004,Apoio!C740,'2.Base de Clientes'!$E$5:$E$1004,Apoio!D740)+(ROW()/1000000),0)</f>
        <v>0</v>
      </c>
      <c r="H740" s="139">
        <f>IFERROR(COUNTIFS('2.Base de Clientes'!$C$5:$C$1004,Apoio!B740,'2.Base de Clientes'!$D$5:$D$1004,Apoio!C740,'2.Base de Clientes'!$E$5:$E$1004,Apoio!D740),0)</f>
        <v>0</v>
      </c>
      <c r="I740" s="156">
        <f t="shared" si="19"/>
        <v>0</v>
      </c>
      <c r="J740" s="157">
        <f>IFERROR(AVERAGEIFS('2.Base de Clientes'!$F$5:$F$1004,'2.Base de Clientes'!$C$5:$C$1004,Apoio!B740,'2.Base de Clientes'!$D$5:$D$1004,Apoio!C740,'2.Base de Clientes'!$E$5:$E$1004,Apoio!D740)+(ROW()/1000000),0)</f>
        <v>0</v>
      </c>
      <c r="K740" s="21"/>
      <c r="L740" s="21"/>
      <c r="M740" s="21"/>
    </row>
    <row r="741" ht="12.75" customHeight="1">
      <c r="B741" s="136" t="str">
        <f>'1.Clusters'!$B$12</f>
        <v/>
      </c>
      <c r="C741" s="136" t="str">
        <f>'1.Clusters'!$E$14</f>
        <v/>
      </c>
      <c r="D741" s="136" t="str">
        <f>'1.Clusters'!$H$13</f>
        <v/>
      </c>
      <c r="E741" s="136" t="str">
        <f t="shared" si="17"/>
        <v>, , </v>
      </c>
      <c r="F741" s="136" t="str">
        <f t="shared" si="18"/>
        <v/>
      </c>
      <c r="G741" s="139">
        <f>IFERROR(AVERAGEIFS('2.Base de Clientes'!$Q$5:$Q$1004,'2.Base de Clientes'!$C$5:$C$1004,Apoio!B741,'2.Base de Clientes'!$D$5:$D$1004,Apoio!C741,'2.Base de Clientes'!$E$5:$E$1004,Apoio!D741)+(ROW()/1000000),0)</f>
        <v>0</v>
      </c>
      <c r="H741" s="139">
        <f>IFERROR(COUNTIFS('2.Base de Clientes'!$C$5:$C$1004,Apoio!B741,'2.Base de Clientes'!$D$5:$D$1004,Apoio!C741,'2.Base de Clientes'!$E$5:$E$1004,Apoio!D741),0)</f>
        <v>0</v>
      </c>
      <c r="I741" s="156">
        <f t="shared" si="19"/>
        <v>0</v>
      </c>
      <c r="J741" s="157">
        <f>IFERROR(AVERAGEIFS('2.Base de Clientes'!$F$5:$F$1004,'2.Base de Clientes'!$C$5:$C$1004,Apoio!B741,'2.Base de Clientes'!$D$5:$D$1004,Apoio!C741,'2.Base de Clientes'!$E$5:$E$1004,Apoio!D741)+(ROW()/1000000),0)</f>
        <v>0</v>
      </c>
      <c r="K741" s="21"/>
      <c r="L741" s="21"/>
      <c r="M741" s="21"/>
    </row>
    <row r="742" ht="12.75" customHeight="1">
      <c r="B742" s="136" t="str">
        <f>'1.Clusters'!$B$12</f>
        <v/>
      </c>
      <c r="C742" s="136" t="str">
        <f>'1.Clusters'!$E$14</f>
        <v/>
      </c>
      <c r="D742" s="136" t="str">
        <f>'1.Clusters'!$H$14</f>
        <v/>
      </c>
      <c r="E742" s="136" t="str">
        <f t="shared" si="17"/>
        <v>, , </v>
      </c>
      <c r="F742" s="136" t="str">
        <f t="shared" si="18"/>
        <v/>
      </c>
      <c r="G742" s="139">
        <f>IFERROR(AVERAGEIFS('2.Base de Clientes'!$Q$5:$Q$1004,'2.Base de Clientes'!$C$5:$C$1004,Apoio!B742,'2.Base de Clientes'!$D$5:$D$1004,Apoio!C742,'2.Base de Clientes'!$E$5:$E$1004,Apoio!D742)+(ROW()/1000000),0)</f>
        <v>0</v>
      </c>
      <c r="H742" s="139">
        <f>IFERROR(COUNTIFS('2.Base de Clientes'!$C$5:$C$1004,Apoio!B742,'2.Base de Clientes'!$D$5:$D$1004,Apoio!C742,'2.Base de Clientes'!$E$5:$E$1004,Apoio!D742),0)</f>
        <v>0</v>
      </c>
      <c r="I742" s="156">
        <f t="shared" si="19"/>
        <v>0</v>
      </c>
      <c r="J742" s="157">
        <f>IFERROR(AVERAGEIFS('2.Base de Clientes'!$F$5:$F$1004,'2.Base de Clientes'!$C$5:$C$1004,Apoio!B742,'2.Base de Clientes'!$D$5:$D$1004,Apoio!C742,'2.Base de Clientes'!$E$5:$E$1004,Apoio!D742)+(ROW()/1000000),0)</f>
        <v>0</v>
      </c>
      <c r="K742" s="21"/>
      <c r="L742" s="21"/>
      <c r="M742" s="21"/>
    </row>
    <row r="743" ht="12.75" customHeight="1">
      <c r="B743" s="136" t="str">
        <f>'1.Clusters'!$B$12</f>
        <v/>
      </c>
      <c r="C743" s="136" t="str">
        <f>'1.Clusters'!$E$14</f>
        <v/>
      </c>
      <c r="D743" s="136" t="str">
        <f>'1.Clusters'!$H$15</f>
        <v/>
      </c>
      <c r="E743" s="136" t="str">
        <f t="shared" si="17"/>
        <v>, , </v>
      </c>
      <c r="F743" s="136" t="str">
        <f t="shared" si="18"/>
        <v/>
      </c>
      <c r="G743" s="139">
        <f>IFERROR(AVERAGEIFS('2.Base de Clientes'!$Q$5:$Q$1004,'2.Base de Clientes'!$C$5:$C$1004,Apoio!B743,'2.Base de Clientes'!$D$5:$D$1004,Apoio!C743,'2.Base de Clientes'!$E$5:$E$1004,Apoio!D743)+(ROW()/1000000),0)</f>
        <v>0</v>
      </c>
      <c r="H743" s="139">
        <f>IFERROR(COUNTIFS('2.Base de Clientes'!$C$5:$C$1004,Apoio!B743,'2.Base de Clientes'!$D$5:$D$1004,Apoio!C743,'2.Base de Clientes'!$E$5:$E$1004,Apoio!D743),0)</f>
        <v>0</v>
      </c>
      <c r="I743" s="156">
        <f t="shared" si="19"/>
        <v>0</v>
      </c>
      <c r="J743" s="157">
        <f>IFERROR(AVERAGEIFS('2.Base de Clientes'!$F$5:$F$1004,'2.Base de Clientes'!$C$5:$C$1004,Apoio!B743,'2.Base de Clientes'!$D$5:$D$1004,Apoio!C743,'2.Base de Clientes'!$E$5:$E$1004,Apoio!D743)+(ROW()/1000000),0)</f>
        <v>0</v>
      </c>
      <c r="K743" s="21"/>
      <c r="L743" s="21"/>
      <c r="M743" s="21"/>
    </row>
    <row r="744" ht="12.75" customHeight="1">
      <c r="B744" s="136" t="str">
        <f>'1.Clusters'!$B$12</f>
        <v/>
      </c>
      <c r="C744" s="136" t="str">
        <f>'1.Clusters'!$E$15</f>
        <v/>
      </c>
      <c r="D744" s="136" t="str">
        <f>'1.Clusters'!$H$6</f>
        <v/>
      </c>
      <c r="E744" s="136" t="str">
        <f t="shared" si="17"/>
        <v>, , </v>
      </c>
      <c r="F744" s="136" t="str">
        <f t="shared" si="18"/>
        <v/>
      </c>
      <c r="G744" s="139">
        <f>IFERROR(AVERAGEIFS('2.Base de Clientes'!$Q$5:$Q$1004,'2.Base de Clientes'!$C$5:$C$1004,Apoio!B744,'2.Base de Clientes'!$D$5:$D$1004,Apoio!C744,'2.Base de Clientes'!$E$5:$E$1004,Apoio!D744)+(ROW()/1000000),0)</f>
        <v>0</v>
      </c>
      <c r="H744" s="139">
        <f>IFERROR(COUNTIFS('2.Base de Clientes'!$C$5:$C$1004,Apoio!B744,'2.Base de Clientes'!$D$5:$D$1004,Apoio!C744,'2.Base de Clientes'!$E$5:$E$1004,Apoio!D744),0)</f>
        <v>0</v>
      </c>
      <c r="I744" s="156">
        <f t="shared" si="19"/>
        <v>0</v>
      </c>
      <c r="J744" s="157">
        <f>IFERROR(AVERAGEIFS('2.Base de Clientes'!$F$5:$F$1004,'2.Base de Clientes'!$C$5:$C$1004,Apoio!B744,'2.Base de Clientes'!$D$5:$D$1004,Apoio!C744,'2.Base de Clientes'!$E$5:$E$1004,Apoio!D744)+(ROW()/1000000),0)</f>
        <v>0</v>
      </c>
      <c r="K744" s="21"/>
      <c r="L744" s="21"/>
      <c r="M744" s="21"/>
    </row>
    <row r="745" ht="12.75" customHeight="1">
      <c r="B745" s="136" t="str">
        <f>'1.Clusters'!$B$12</f>
        <v/>
      </c>
      <c r="C745" s="136" t="str">
        <f>'1.Clusters'!$E$15</f>
        <v/>
      </c>
      <c r="D745" s="136" t="str">
        <f>'1.Clusters'!$H$7</f>
        <v/>
      </c>
      <c r="E745" s="136" t="str">
        <f t="shared" si="17"/>
        <v>, , </v>
      </c>
      <c r="F745" s="136" t="str">
        <f t="shared" si="18"/>
        <v/>
      </c>
      <c r="G745" s="139">
        <f>IFERROR(AVERAGEIFS('2.Base de Clientes'!$Q$5:$Q$1004,'2.Base de Clientes'!$C$5:$C$1004,Apoio!B745,'2.Base de Clientes'!$D$5:$D$1004,Apoio!C745,'2.Base de Clientes'!$E$5:$E$1004,Apoio!D745)+(ROW()/1000000),0)</f>
        <v>0</v>
      </c>
      <c r="H745" s="139">
        <f>IFERROR(COUNTIFS('2.Base de Clientes'!$C$5:$C$1004,Apoio!B745,'2.Base de Clientes'!$D$5:$D$1004,Apoio!C745,'2.Base de Clientes'!$E$5:$E$1004,Apoio!D745),0)</f>
        <v>0</v>
      </c>
      <c r="I745" s="156">
        <f t="shared" si="19"/>
        <v>0</v>
      </c>
      <c r="J745" s="157">
        <f>IFERROR(AVERAGEIFS('2.Base de Clientes'!$F$5:$F$1004,'2.Base de Clientes'!$C$5:$C$1004,Apoio!B745,'2.Base de Clientes'!$D$5:$D$1004,Apoio!C745,'2.Base de Clientes'!$E$5:$E$1004,Apoio!D745)+(ROW()/1000000),0)</f>
        <v>0</v>
      </c>
      <c r="K745" s="21"/>
      <c r="L745" s="21"/>
      <c r="M745" s="21"/>
    </row>
    <row r="746" ht="12.75" customHeight="1">
      <c r="B746" s="136" t="str">
        <f>'1.Clusters'!$B$12</f>
        <v/>
      </c>
      <c r="C746" s="136" t="str">
        <f>'1.Clusters'!$E$15</f>
        <v/>
      </c>
      <c r="D746" s="136" t="str">
        <f>'1.Clusters'!$H$8</f>
        <v/>
      </c>
      <c r="E746" s="136" t="str">
        <f t="shared" si="17"/>
        <v>, , </v>
      </c>
      <c r="F746" s="136" t="str">
        <f t="shared" si="18"/>
        <v/>
      </c>
      <c r="G746" s="139">
        <f>IFERROR(AVERAGEIFS('2.Base de Clientes'!$Q$5:$Q$1004,'2.Base de Clientes'!$C$5:$C$1004,Apoio!B746,'2.Base de Clientes'!$D$5:$D$1004,Apoio!C746,'2.Base de Clientes'!$E$5:$E$1004,Apoio!D746)+(ROW()/1000000),0)</f>
        <v>0</v>
      </c>
      <c r="H746" s="139">
        <f>IFERROR(COUNTIFS('2.Base de Clientes'!$C$5:$C$1004,Apoio!B746,'2.Base de Clientes'!$D$5:$D$1004,Apoio!C746,'2.Base de Clientes'!$E$5:$E$1004,Apoio!D746),0)</f>
        <v>0</v>
      </c>
      <c r="I746" s="156">
        <f t="shared" si="19"/>
        <v>0</v>
      </c>
      <c r="J746" s="157">
        <f>IFERROR(AVERAGEIFS('2.Base de Clientes'!$F$5:$F$1004,'2.Base de Clientes'!$C$5:$C$1004,Apoio!B746,'2.Base de Clientes'!$D$5:$D$1004,Apoio!C746,'2.Base de Clientes'!$E$5:$E$1004,Apoio!D746)+(ROW()/1000000),0)</f>
        <v>0</v>
      </c>
      <c r="K746" s="21"/>
      <c r="L746" s="21"/>
      <c r="M746" s="21"/>
    </row>
    <row r="747" ht="12.75" customHeight="1">
      <c r="B747" s="136" t="str">
        <f>'1.Clusters'!$B$12</f>
        <v/>
      </c>
      <c r="C747" s="136" t="str">
        <f>'1.Clusters'!$E$15</f>
        <v/>
      </c>
      <c r="D747" s="136" t="str">
        <f>'1.Clusters'!$H$9</f>
        <v/>
      </c>
      <c r="E747" s="136" t="str">
        <f t="shared" si="17"/>
        <v>, , </v>
      </c>
      <c r="F747" s="136" t="str">
        <f t="shared" si="18"/>
        <v/>
      </c>
      <c r="G747" s="139">
        <f>IFERROR(AVERAGEIFS('2.Base de Clientes'!$Q$5:$Q$1004,'2.Base de Clientes'!$C$5:$C$1004,Apoio!B747,'2.Base de Clientes'!$D$5:$D$1004,Apoio!C747,'2.Base de Clientes'!$E$5:$E$1004,Apoio!D747)+(ROW()/1000000),0)</f>
        <v>0</v>
      </c>
      <c r="H747" s="139">
        <f>IFERROR(COUNTIFS('2.Base de Clientes'!$C$5:$C$1004,Apoio!B747,'2.Base de Clientes'!$D$5:$D$1004,Apoio!C747,'2.Base de Clientes'!$E$5:$E$1004,Apoio!D747),0)</f>
        <v>0</v>
      </c>
      <c r="I747" s="156">
        <f t="shared" si="19"/>
        <v>0</v>
      </c>
      <c r="J747" s="157">
        <f>IFERROR(AVERAGEIFS('2.Base de Clientes'!$F$5:$F$1004,'2.Base de Clientes'!$C$5:$C$1004,Apoio!B747,'2.Base de Clientes'!$D$5:$D$1004,Apoio!C747,'2.Base de Clientes'!$E$5:$E$1004,Apoio!D747)+(ROW()/1000000),0)</f>
        <v>0</v>
      </c>
      <c r="K747" s="21"/>
      <c r="L747" s="21"/>
      <c r="M747" s="21"/>
    </row>
    <row r="748" ht="12.75" customHeight="1">
      <c r="B748" s="136" t="str">
        <f>'1.Clusters'!$B$12</f>
        <v/>
      </c>
      <c r="C748" s="136" t="str">
        <f>'1.Clusters'!$E$15</f>
        <v/>
      </c>
      <c r="D748" s="136" t="str">
        <f>'1.Clusters'!$H$10</f>
        <v/>
      </c>
      <c r="E748" s="136" t="str">
        <f t="shared" si="17"/>
        <v>, , </v>
      </c>
      <c r="F748" s="136" t="str">
        <f t="shared" si="18"/>
        <v/>
      </c>
      <c r="G748" s="139">
        <f>IFERROR(AVERAGEIFS('2.Base de Clientes'!$Q$5:$Q$1004,'2.Base de Clientes'!$C$5:$C$1004,Apoio!B748,'2.Base de Clientes'!$D$5:$D$1004,Apoio!C748,'2.Base de Clientes'!$E$5:$E$1004,Apoio!D748)+(ROW()/1000000),0)</f>
        <v>0</v>
      </c>
      <c r="H748" s="139">
        <f>IFERROR(COUNTIFS('2.Base de Clientes'!$C$5:$C$1004,Apoio!B748,'2.Base de Clientes'!$D$5:$D$1004,Apoio!C748,'2.Base de Clientes'!$E$5:$E$1004,Apoio!D748),0)</f>
        <v>0</v>
      </c>
      <c r="I748" s="156">
        <f t="shared" si="19"/>
        <v>0</v>
      </c>
      <c r="J748" s="157">
        <f>IFERROR(AVERAGEIFS('2.Base de Clientes'!$F$5:$F$1004,'2.Base de Clientes'!$C$5:$C$1004,Apoio!B748,'2.Base de Clientes'!$D$5:$D$1004,Apoio!C748,'2.Base de Clientes'!$E$5:$E$1004,Apoio!D748)+(ROW()/1000000),0)</f>
        <v>0</v>
      </c>
      <c r="K748" s="21"/>
      <c r="L748" s="21"/>
      <c r="M748" s="21"/>
    </row>
    <row r="749" ht="12.75" customHeight="1">
      <c r="B749" s="136" t="str">
        <f>'1.Clusters'!$B$12</f>
        <v/>
      </c>
      <c r="C749" s="136" t="str">
        <f>'1.Clusters'!$E$15</f>
        <v/>
      </c>
      <c r="D749" s="136" t="str">
        <f>'1.Clusters'!$H$11</f>
        <v/>
      </c>
      <c r="E749" s="136" t="str">
        <f t="shared" si="17"/>
        <v>, , </v>
      </c>
      <c r="F749" s="136" t="str">
        <f t="shared" si="18"/>
        <v/>
      </c>
      <c r="G749" s="139">
        <f>IFERROR(AVERAGEIFS('2.Base de Clientes'!$Q$5:$Q$1004,'2.Base de Clientes'!$C$5:$C$1004,Apoio!B749,'2.Base de Clientes'!$D$5:$D$1004,Apoio!C749,'2.Base de Clientes'!$E$5:$E$1004,Apoio!D749)+(ROW()/1000000),0)</f>
        <v>0</v>
      </c>
      <c r="H749" s="139">
        <f>IFERROR(COUNTIFS('2.Base de Clientes'!$C$5:$C$1004,Apoio!B749,'2.Base de Clientes'!$D$5:$D$1004,Apoio!C749,'2.Base de Clientes'!$E$5:$E$1004,Apoio!D749),0)</f>
        <v>0</v>
      </c>
      <c r="I749" s="156">
        <f t="shared" si="19"/>
        <v>0</v>
      </c>
      <c r="J749" s="157">
        <f>IFERROR(AVERAGEIFS('2.Base de Clientes'!$F$5:$F$1004,'2.Base de Clientes'!$C$5:$C$1004,Apoio!B749,'2.Base de Clientes'!$D$5:$D$1004,Apoio!C749,'2.Base de Clientes'!$E$5:$E$1004,Apoio!D749)+(ROW()/1000000),0)</f>
        <v>0</v>
      </c>
      <c r="K749" s="21"/>
      <c r="L749" s="21"/>
      <c r="M749" s="21"/>
    </row>
    <row r="750" ht="12.75" customHeight="1">
      <c r="B750" s="136" t="str">
        <f>'1.Clusters'!$B$12</f>
        <v/>
      </c>
      <c r="C750" s="136" t="str">
        <f>'1.Clusters'!$E$15</f>
        <v/>
      </c>
      <c r="D750" s="136" t="str">
        <f>'1.Clusters'!$H$12</f>
        <v/>
      </c>
      <c r="E750" s="136" t="str">
        <f t="shared" si="17"/>
        <v>, , </v>
      </c>
      <c r="F750" s="136" t="str">
        <f t="shared" si="18"/>
        <v/>
      </c>
      <c r="G750" s="139">
        <f>IFERROR(AVERAGEIFS('2.Base de Clientes'!$Q$5:$Q$1004,'2.Base de Clientes'!$C$5:$C$1004,Apoio!B750,'2.Base de Clientes'!$D$5:$D$1004,Apoio!C750,'2.Base de Clientes'!$E$5:$E$1004,Apoio!D750)+(ROW()/1000000),0)</f>
        <v>0</v>
      </c>
      <c r="H750" s="139">
        <f>IFERROR(COUNTIFS('2.Base de Clientes'!$C$5:$C$1004,Apoio!B750,'2.Base de Clientes'!$D$5:$D$1004,Apoio!C750,'2.Base de Clientes'!$E$5:$E$1004,Apoio!D750),0)</f>
        <v>0</v>
      </c>
      <c r="I750" s="156">
        <f t="shared" si="19"/>
        <v>0</v>
      </c>
      <c r="J750" s="157">
        <f>IFERROR(AVERAGEIFS('2.Base de Clientes'!$F$5:$F$1004,'2.Base de Clientes'!$C$5:$C$1004,Apoio!B750,'2.Base de Clientes'!$D$5:$D$1004,Apoio!C750,'2.Base de Clientes'!$E$5:$E$1004,Apoio!D750)+(ROW()/1000000),0)</f>
        <v>0</v>
      </c>
      <c r="K750" s="21"/>
      <c r="L750" s="21"/>
      <c r="M750" s="21"/>
    </row>
    <row r="751" ht="12.75" customHeight="1">
      <c r="B751" s="136" t="str">
        <f>'1.Clusters'!$B$12</f>
        <v/>
      </c>
      <c r="C751" s="136" t="str">
        <f>'1.Clusters'!$E$15</f>
        <v/>
      </c>
      <c r="D751" s="136" t="str">
        <f>'1.Clusters'!$H$13</f>
        <v/>
      </c>
      <c r="E751" s="136" t="str">
        <f t="shared" si="17"/>
        <v>, , </v>
      </c>
      <c r="F751" s="136" t="str">
        <f t="shared" si="18"/>
        <v/>
      </c>
      <c r="G751" s="139">
        <f>IFERROR(AVERAGEIFS('2.Base de Clientes'!$Q$5:$Q$1004,'2.Base de Clientes'!$C$5:$C$1004,Apoio!B751,'2.Base de Clientes'!$D$5:$D$1004,Apoio!C751,'2.Base de Clientes'!$E$5:$E$1004,Apoio!D751)+(ROW()/1000000),0)</f>
        <v>0</v>
      </c>
      <c r="H751" s="139">
        <f>IFERROR(COUNTIFS('2.Base de Clientes'!$C$5:$C$1004,Apoio!B751,'2.Base de Clientes'!$D$5:$D$1004,Apoio!C751,'2.Base de Clientes'!$E$5:$E$1004,Apoio!D751),0)</f>
        <v>0</v>
      </c>
      <c r="I751" s="156">
        <f t="shared" si="19"/>
        <v>0</v>
      </c>
      <c r="J751" s="157">
        <f>IFERROR(AVERAGEIFS('2.Base de Clientes'!$F$5:$F$1004,'2.Base de Clientes'!$C$5:$C$1004,Apoio!B751,'2.Base de Clientes'!$D$5:$D$1004,Apoio!C751,'2.Base de Clientes'!$E$5:$E$1004,Apoio!D751)+(ROW()/1000000),0)</f>
        <v>0</v>
      </c>
      <c r="K751" s="21"/>
      <c r="L751" s="21"/>
      <c r="M751" s="21"/>
    </row>
    <row r="752" ht="12.75" customHeight="1">
      <c r="B752" s="136" t="str">
        <f>'1.Clusters'!$B$12</f>
        <v/>
      </c>
      <c r="C752" s="136" t="str">
        <f>'1.Clusters'!$E$15</f>
        <v/>
      </c>
      <c r="D752" s="136" t="str">
        <f>'1.Clusters'!$H$14</f>
        <v/>
      </c>
      <c r="E752" s="136" t="str">
        <f t="shared" si="17"/>
        <v>, , </v>
      </c>
      <c r="F752" s="136" t="str">
        <f t="shared" si="18"/>
        <v/>
      </c>
      <c r="G752" s="139">
        <f>IFERROR(AVERAGEIFS('2.Base de Clientes'!$Q$5:$Q$1004,'2.Base de Clientes'!$C$5:$C$1004,Apoio!B752,'2.Base de Clientes'!$D$5:$D$1004,Apoio!C752,'2.Base de Clientes'!$E$5:$E$1004,Apoio!D752)+(ROW()/1000000),0)</f>
        <v>0</v>
      </c>
      <c r="H752" s="139">
        <f>IFERROR(COUNTIFS('2.Base de Clientes'!$C$5:$C$1004,Apoio!B752,'2.Base de Clientes'!$D$5:$D$1004,Apoio!C752,'2.Base de Clientes'!$E$5:$E$1004,Apoio!D752),0)</f>
        <v>0</v>
      </c>
      <c r="I752" s="156">
        <f t="shared" si="19"/>
        <v>0</v>
      </c>
      <c r="J752" s="157">
        <f>IFERROR(AVERAGEIFS('2.Base de Clientes'!$F$5:$F$1004,'2.Base de Clientes'!$C$5:$C$1004,Apoio!B752,'2.Base de Clientes'!$D$5:$D$1004,Apoio!C752,'2.Base de Clientes'!$E$5:$E$1004,Apoio!D752)+(ROW()/1000000),0)</f>
        <v>0</v>
      </c>
      <c r="K752" s="21"/>
      <c r="L752" s="21"/>
      <c r="M752" s="21"/>
    </row>
    <row r="753" ht="12.75" customHeight="1">
      <c r="B753" s="136" t="str">
        <f>'1.Clusters'!$B$12</f>
        <v/>
      </c>
      <c r="C753" s="136" t="str">
        <f>'1.Clusters'!$E$15</f>
        <v/>
      </c>
      <c r="D753" s="136" t="str">
        <f>'1.Clusters'!$H$15</f>
        <v/>
      </c>
      <c r="E753" s="136" t="str">
        <f t="shared" si="17"/>
        <v>, , </v>
      </c>
      <c r="F753" s="136" t="str">
        <f t="shared" si="18"/>
        <v/>
      </c>
      <c r="G753" s="139">
        <f>IFERROR(AVERAGEIFS('2.Base de Clientes'!$Q$5:$Q$1004,'2.Base de Clientes'!$C$5:$C$1004,Apoio!B753,'2.Base de Clientes'!$D$5:$D$1004,Apoio!C753,'2.Base de Clientes'!$E$5:$E$1004,Apoio!D753)+(ROW()/1000000),0)</f>
        <v>0</v>
      </c>
      <c r="H753" s="139">
        <f>IFERROR(COUNTIFS('2.Base de Clientes'!$C$5:$C$1004,Apoio!B753,'2.Base de Clientes'!$D$5:$D$1004,Apoio!C753,'2.Base de Clientes'!$E$5:$E$1004,Apoio!D753),0)</f>
        <v>0</v>
      </c>
      <c r="I753" s="156">
        <f t="shared" si="19"/>
        <v>0</v>
      </c>
      <c r="J753" s="157">
        <f>IFERROR(AVERAGEIFS('2.Base de Clientes'!$F$5:$F$1004,'2.Base de Clientes'!$C$5:$C$1004,Apoio!B753,'2.Base de Clientes'!$D$5:$D$1004,Apoio!C753,'2.Base de Clientes'!$E$5:$E$1004,Apoio!D753)+(ROW()/1000000),0)</f>
        <v>0</v>
      </c>
      <c r="K753" s="21"/>
      <c r="L753" s="21"/>
      <c r="M753" s="21"/>
    </row>
    <row r="754" ht="12.75" customHeight="1">
      <c r="B754" s="136" t="str">
        <f>'1.Clusters'!$B$13</f>
        <v/>
      </c>
      <c r="C754" s="136" t="str">
        <f>'1.Clusters'!$E$6</f>
        <v/>
      </c>
      <c r="D754" s="136" t="str">
        <f>'1.Clusters'!$H$6</f>
        <v/>
      </c>
      <c r="E754" s="136" t="str">
        <f t="shared" si="17"/>
        <v>, , </v>
      </c>
      <c r="F754" s="136" t="str">
        <f t="shared" si="18"/>
        <v/>
      </c>
      <c r="G754" s="139">
        <f>IFERROR(AVERAGEIFS('2.Base de Clientes'!$Q$5:$Q$1004,'2.Base de Clientes'!$C$5:$C$1004,Apoio!B754,'2.Base de Clientes'!$D$5:$D$1004,Apoio!C754,'2.Base de Clientes'!$E$5:$E$1004,Apoio!D754)+(ROW()/1000000),0)</f>
        <v>0</v>
      </c>
      <c r="H754" s="139">
        <f>IFERROR(COUNTIFS('2.Base de Clientes'!$C$5:$C$1004,Apoio!B754,'2.Base de Clientes'!$D$5:$D$1004,Apoio!C754,'2.Base de Clientes'!$E$5:$E$1004,Apoio!D754),0)</f>
        <v>0</v>
      </c>
      <c r="I754" s="156">
        <f t="shared" si="19"/>
        <v>0</v>
      </c>
      <c r="J754" s="157">
        <f>IFERROR(AVERAGEIFS('2.Base de Clientes'!$F$5:$F$1004,'2.Base de Clientes'!$C$5:$C$1004,Apoio!B754,'2.Base de Clientes'!$D$5:$D$1004,Apoio!C754,'2.Base de Clientes'!$E$5:$E$1004,Apoio!D754)+(ROW()/1000000),0)</f>
        <v>0</v>
      </c>
      <c r="K754" s="21"/>
      <c r="L754" s="21"/>
      <c r="M754" s="21"/>
    </row>
    <row r="755" ht="12.75" customHeight="1">
      <c r="B755" s="136" t="str">
        <f>'1.Clusters'!$B$13</f>
        <v/>
      </c>
      <c r="C755" s="136" t="str">
        <f>'1.Clusters'!$E$6</f>
        <v/>
      </c>
      <c r="D755" s="136" t="str">
        <f>'1.Clusters'!$H$7</f>
        <v/>
      </c>
      <c r="E755" s="136" t="str">
        <f t="shared" si="17"/>
        <v>, , </v>
      </c>
      <c r="F755" s="136" t="str">
        <f t="shared" si="18"/>
        <v/>
      </c>
      <c r="G755" s="139">
        <f>IFERROR(AVERAGEIFS('2.Base de Clientes'!$Q$5:$Q$1004,'2.Base de Clientes'!$C$5:$C$1004,Apoio!B755,'2.Base de Clientes'!$D$5:$D$1004,Apoio!C755,'2.Base de Clientes'!$E$5:$E$1004,Apoio!D755)+(ROW()/1000000),0)</f>
        <v>0</v>
      </c>
      <c r="H755" s="139">
        <f>IFERROR(COUNTIFS('2.Base de Clientes'!$C$5:$C$1004,Apoio!B755,'2.Base de Clientes'!$D$5:$D$1004,Apoio!C755,'2.Base de Clientes'!$E$5:$E$1004,Apoio!D755),0)</f>
        <v>0</v>
      </c>
      <c r="I755" s="156">
        <f t="shared" si="19"/>
        <v>0</v>
      </c>
      <c r="J755" s="157">
        <f>IFERROR(AVERAGEIFS('2.Base de Clientes'!$F$5:$F$1004,'2.Base de Clientes'!$C$5:$C$1004,Apoio!B755,'2.Base de Clientes'!$D$5:$D$1004,Apoio!C755,'2.Base de Clientes'!$E$5:$E$1004,Apoio!D755)+(ROW()/1000000),0)</f>
        <v>0</v>
      </c>
      <c r="K755" s="21"/>
      <c r="L755" s="21"/>
      <c r="M755" s="21"/>
    </row>
    <row r="756" ht="12.75" customHeight="1">
      <c r="B756" s="136" t="str">
        <f>'1.Clusters'!$B$13</f>
        <v/>
      </c>
      <c r="C756" s="136" t="str">
        <f>'1.Clusters'!$E$6</f>
        <v/>
      </c>
      <c r="D756" s="136" t="str">
        <f>'1.Clusters'!$H$8</f>
        <v/>
      </c>
      <c r="E756" s="136" t="str">
        <f t="shared" si="17"/>
        <v>, , </v>
      </c>
      <c r="F756" s="136" t="str">
        <f t="shared" si="18"/>
        <v/>
      </c>
      <c r="G756" s="139">
        <f>IFERROR(AVERAGEIFS('2.Base de Clientes'!$Q$5:$Q$1004,'2.Base de Clientes'!$C$5:$C$1004,Apoio!B756,'2.Base de Clientes'!$D$5:$D$1004,Apoio!C756,'2.Base de Clientes'!$E$5:$E$1004,Apoio!D756)+(ROW()/1000000),0)</f>
        <v>0</v>
      </c>
      <c r="H756" s="139">
        <f>IFERROR(COUNTIFS('2.Base de Clientes'!$C$5:$C$1004,Apoio!B756,'2.Base de Clientes'!$D$5:$D$1004,Apoio!C756,'2.Base de Clientes'!$E$5:$E$1004,Apoio!D756),0)</f>
        <v>0</v>
      </c>
      <c r="I756" s="156">
        <f t="shared" si="19"/>
        <v>0</v>
      </c>
      <c r="J756" s="157">
        <f>IFERROR(AVERAGEIFS('2.Base de Clientes'!$F$5:$F$1004,'2.Base de Clientes'!$C$5:$C$1004,Apoio!B756,'2.Base de Clientes'!$D$5:$D$1004,Apoio!C756,'2.Base de Clientes'!$E$5:$E$1004,Apoio!D756)+(ROW()/1000000),0)</f>
        <v>0</v>
      </c>
      <c r="K756" s="21"/>
      <c r="L756" s="21"/>
      <c r="M756" s="21"/>
    </row>
    <row r="757" ht="12.75" customHeight="1">
      <c r="B757" s="136" t="str">
        <f>'1.Clusters'!$B$13</f>
        <v/>
      </c>
      <c r="C757" s="136" t="str">
        <f>'1.Clusters'!$E$6</f>
        <v/>
      </c>
      <c r="D757" s="136" t="str">
        <f>'1.Clusters'!$H$9</f>
        <v/>
      </c>
      <c r="E757" s="136" t="str">
        <f t="shared" si="17"/>
        <v>, , </v>
      </c>
      <c r="F757" s="136" t="str">
        <f t="shared" si="18"/>
        <v/>
      </c>
      <c r="G757" s="139">
        <f>IFERROR(AVERAGEIFS('2.Base de Clientes'!$Q$5:$Q$1004,'2.Base de Clientes'!$C$5:$C$1004,Apoio!B757,'2.Base de Clientes'!$D$5:$D$1004,Apoio!C757,'2.Base de Clientes'!$E$5:$E$1004,Apoio!D757)+(ROW()/1000000),0)</f>
        <v>0</v>
      </c>
      <c r="H757" s="139">
        <f>IFERROR(COUNTIFS('2.Base de Clientes'!$C$5:$C$1004,Apoio!B757,'2.Base de Clientes'!$D$5:$D$1004,Apoio!C757,'2.Base de Clientes'!$E$5:$E$1004,Apoio!D757),0)</f>
        <v>0</v>
      </c>
      <c r="I757" s="156">
        <f t="shared" si="19"/>
        <v>0</v>
      </c>
      <c r="J757" s="157">
        <f>IFERROR(AVERAGEIFS('2.Base de Clientes'!$F$5:$F$1004,'2.Base de Clientes'!$C$5:$C$1004,Apoio!B757,'2.Base de Clientes'!$D$5:$D$1004,Apoio!C757,'2.Base de Clientes'!$E$5:$E$1004,Apoio!D757)+(ROW()/1000000),0)</f>
        <v>0</v>
      </c>
      <c r="K757" s="21"/>
      <c r="L757" s="21"/>
      <c r="M757" s="21"/>
    </row>
    <row r="758" ht="12.75" customHeight="1">
      <c r="B758" s="136" t="str">
        <f>'1.Clusters'!$B$13</f>
        <v/>
      </c>
      <c r="C758" s="136" t="str">
        <f>'1.Clusters'!$E$6</f>
        <v/>
      </c>
      <c r="D758" s="136" t="str">
        <f>'1.Clusters'!$H$10</f>
        <v/>
      </c>
      <c r="E758" s="136" t="str">
        <f t="shared" si="17"/>
        <v>, , </v>
      </c>
      <c r="F758" s="136" t="str">
        <f t="shared" si="18"/>
        <v/>
      </c>
      <c r="G758" s="139">
        <f>IFERROR(AVERAGEIFS('2.Base de Clientes'!$Q$5:$Q$1004,'2.Base de Clientes'!$C$5:$C$1004,Apoio!B758,'2.Base de Clientes'!$D$5:$D$1004,Apoio!C758,'2.Base de Clientes'!$E$5:$E$1004,Apoio!D758)+(ROW()/1000000),0)</f>
        <v>0</v>
      </c>
      <c r="H758" s="139">
        <f>IFERROR(COUNTIFS('2.Base de Clientes'!$C$5:$C$1004,Apoio!B758,'2.Base de Clientes'!$D$5:$D$1004,Apoio!C758,'2.Base de Clientes'!$E$5:$E$1004,Apoio!D758),0)</f>
        <v>0</v>
      </c>
      <c r="I758" s="156">
        <f t="shared" si="19"/>
        <v>0</v>
      </c>
      <c r="J758" s="157">
        <f>IFERROR(AVERAGEIFS('2.Base de Clientes'!$F$5:$F$1004,'2.Base de Clientes'!$C$5:$C$1004,Apoio!B758,'2.Base de Clientes'!$D$5:$D$1004,Apoio!C758,'2.Base de Clientes'!$E$5:$E$1004,Apoio!D758)+(ROW()/1000000),0)</f>
        <v>0</v>
      </c>
      <c r="K758" s="21"/>
      <c r="L758" s="21"/>
      <c r="M758" s="21"/>
    </row>
    <row r="759" ht="12.75" customHeight="1">
      <c r="B759" s="136" t="str">
        <f>'1.Clusters'!$B$13</f>
        <v/>
      </c>
      <c r="C759" s="136" t="str">
        <f>'1.Clusters'!$E$6</f>
        <v/>
      </c>
      <c r="D759" s="136" t="str">
        <f>'1.Clusters'!$H$11</f>
        <v/>
      </c>
      <c r="E759" s="136" t="str">
        <f t="shared" si="17"/>
        <v>, , </v>
      </c>
      <c r="F759" s="136" t="str">
        <f t="shared" si="18"/>
        <v/>
      </c>
      <c r="G759" s="139">
        <f>IFERROR(AVERAGEIFS('2.Base de Clientes'!$Q$5:$Q$1004,'2.Base de Clientes'!$C$5:$C$1004,Apoio!B759,'2.Base de Clientes'!$D$5:$D$1004,Apoio!C759,'2.Base de Clientes'!$E$5:$E$1004,Apoio!D759)+(ROW()/1000000),0)</f>
        <v>0</v>
      </c>
      <c r="H759" s="139">
        <f>IFERROR(COUNTIFS('2.Base de Clientes'!$C$5:$C$1004,Apoio!B759,'2.Base de Clientes'!$D$5:$D$1004,Apoio!C759,'2.Base de Clientes'!$E$5:$E$1004,Apoio!D759),0)</f>
        <v>0</v>
      </c>
      <c r="I759" s="156">
        <f t="shared" si="19"/>
        <v>0</v>
      </c>
      <c r="J759" s="157">
        <f>IFERROR(AVERAGEIFS('2.Base de Clientes'!$F$5:$F$1004,'2.Base de Clientes'!$C$5:$C$1004,Apoio!B759,'2.Base de Clientes'!$D$5:$D$1004,Apoio!C759,'2.Base de Clientes'!$E$5:$E$1004,Apoio!D759)+(ROW()/1000000),0)</f>
        <v>0</v>
      </c>
      <c r="K759" s="21"/>
      <c r="L759" s="21"/>
      <c r="M759" s="21"/>
    </row>
    <row r="760" ht="12.75" customHeight="1">
      <c r="B760" s="136" t="str">
        <f>'1.Clusters'!$B$13</f>
        <v/>
      </c>
      <c r="C760" s="136" t="str">
        <f>'1.Clusters'!$E$6</f>
        <v/>
      </c>
      <c r="D760" s="136" t="str">
        <f>'1.Clusters'!$H$12</f>
        <v/>
      </c>
      <c r="E760" s="136" t="str">
        <f t="shared" si="17"/>
        <v>, , </v>
      </c>
      <c r="F760" s="136" t="str">
        <f t="shared" si="18"/>
        <v/>
      </c>
      <c r="G760" s="139">
        <f>IFERROR(AVERAGEIFS('2.Base de Clientes'!$Q$5:$Q$1004,'2.Base de Clientes'!$C$5:$C$1004,Apoio!B760,'2.Base de Clientes'!$D$5:$D$1004,Apoio!C760,'2.Base de Clientes'!$E$5:$E$1004,Apoio!D760)+(ROW()/1000000),0)</f>
        <v>0</v>
      </c>
      <c r="H760" s="139">
        <f>IFERROR(COUNTIFS('2.Base de Clientes'!$C$5:$C$1004,Apoio!B760,'2.Base de Clientes'!$D$5:$D$1004,Apoio!C760,'2.Base de Clientes'!$E$5:$E$1004,Apoio!D760),0)</f>
        <v>0</v>
      </c>
      <c r="I760" s="156">
        <f t="shared" si="19"/>
        <v>0</v>
      </c>
      <c r="J760" s="157">
        <f>IFERROR(AVERAGEIFS('2.Base de Clientes'!$F$5:$F$1004,'2.Base de Clientes'!$C$5:$C$1004,Apoio!B760,'2.Base de Clientes'!$D$5:$D$1004,Apoio!C760,'2.Base de Clientes'!$E$5:$E$1004,Apoio!D760)+(ROW()/1000000),0)</f>
        <v>0</v>
      </c>
      <c r="K760" s="21"/>
      <c r="L760" s="21"/>
      <c r="M760" s="21"/>
    </row>
    <row r="761" ht="12.75" customHeight="1">
      <c r="B761" s="136" t="str">
        <f>'1.Clusters'!$B$13</f>
        <v/>
      </c>
      <c r="C761" s="136" t="str">
        <f>'1.Clusters'!$E$6</f>
        <v/>
      </c>
      <c r="D761" s="136" t="str">
        <f>'1.Clusters'!$H$13</f>
        <v/>
      </c>
      <c r="E761" s="136" t="str">
        <f t="shared" si="17"/>
        <v>, , </v>
      </c>
      <c r="F761" s="136" t="str">
        <f t="shared" si="18"/>
        <v/>
      </c>
      <c r="G761" s="139">
        <f>IFERROR(AVERAGEIFS('2.Base de Clientes'!$Q$5:$Q$1004,'2.Base de Clientes'!$C$5:$C$1004,Apoio!B761,'2.Base de Clientes'!$D$5:$D$1004,Apoio!C761,'2.Base de Clientes'!$E$5:$E$1004,Apoio!D761)+(ROW()/1000000),0)</f>
        <v>0</v>
      </c>
      <c r="H761" s="139">
        <f>IFERROR(COUNTIFS('2.Base de Clientes'!$C$5:$C$1004,Apoio!B761,'2.Base de Clientes'!$D$5:$D$1004,Apoio!C761,'2.Base de Clientes'!$E$5:$E$1004,Apoio!D761),0)</f>
        <v>0</v>
      </c>
      <c r="I761" s="156">
        <f t="shared" si="19"/>
        <v>0</v>
      </c>
      <c r="J761" s="157">
        <f>IFERROR(AVERAGEIFS('2.Base de Clientes'!$F$5:$F$1004,'2.Base de Clientes'!$C$5:$C$1004,Apoio!B761,'2.Base de Clientes'!$D$5:$D$1004,Apoio!C761,'2.Base de Clientes'!$E$5:$E$1004,Apoio!D761)+(ROW()/1000000),0)</f>
        <v>0</v>
      </c>
      <c r="K761" s="21"/>
      <c r="L761" s="21"/>
      <c r="M761" s="21"/>
    </row>
    <row r="762" ht="12.75" customHeight="1">
      <c r="B762" s="136" t="str">
        <f>'1.Clusters'!$B$13</f>
        <v/>
      </c>
      <c r="C762" s="136" t="str">
        <f>'1.Clusters'!$E$6</f>
        <v/>
      </c>
      <c r="D762" s="136" t="str">
        <f>'1.Clusters'!$H$14</f>
        <v/>
      </c>
      <c r="E762" s="136" t="str">
        <f t="shared" si="17"/>
        <v>, , </v>
      </c>
      <c r="F762" s="136" t="str">
        <f t="shared" si="18"/>
        <v/>
      </c>
      <c r="G762" s="139">
        <f>IFERROR(AVERAGEIFS('2.Base de Clientes'!$Q$5:$Q$1004,'2.Base de Clientes'!$C$5:$C$1004,Apoio!B762,'2.Base de Clientes'!$D$5:$D$1004,Apoio!C762,'2.Base de Clientes'!$E$5:$E$1004,Apoio!D762)+(ROW()/1000000),0)</f>
        <v>0</v>
      </c>
      <c r="H762" s="139">
        <f>IFERROR(COUNTIFS('2.Base de Clientes'!$C$5:$C$1004,Apoio!B762,'2.Base de Clientes'!$D$5:$D$1004,Apoio!C762,'2.Base de Clientes'!$E$5:$E$1004,Apoio!D762),0)</f>
        <v>0</v>
      </c>
      <c r="I762" s="156">
        <f t="shared" si="19"/>
        <v>0</v>
      </c>
      <c r="J762" s="157">
        <f>IFERROR(AVERAGEIFS('2.Base de Clientes'!$F$5:$F$1004,'2.Base de Clientes'!$C$5:$C$1004,Apoio!B762,'2.Base de Clientes'!$D$5:$D$1004,Apoio!C762,'2.Base de Clientes'!$E$5:$E$1004,Apoio!D762)+(ROW()/1000000),0)</f>
        <v>0</v>
      </c>
      <c r="K762" s="21"/>
      <c r="L762" s="21"/>
      <c r="M762" s="21"/>
    </row>
    <row r="763" ht="12.75" customHeight="1">
      <c r="B763" s="136" t="str">
        <f>'1.Clusters'!$B$13</f>
        <v/>
      </c>
      <c r="C763" s="136" t="str">
        <f>'1.Clusters'!$E$6</f>
        <v/>
      </c>
      <c r="D763" s="136" t="str">
        <f>'1.Clusters'!$H$15</f>
        <v/>
      </c>
      <c r="E763" s="136" t="str">
        <f t="shared" si="17"/>
        <v>, , </v>
      </c>
      <c r="F763" s="136" t="str">
        <f t="shared" si="18"/>
        <v/>
      </c>
      <c r="G763" s="139">
        <f>IFERROR(AVERAGEIFS('2.Base de Clientes'!$Q$5:$Q$1004,'2.Base de Clientes'!$C$5:$C$1004,Apoio!B763,'2.Base de Clientes'!$D$5:$D$1004,Apoio!C763,'2.Base de Clientes'!$E$5:$E$1004,Apoio!D763)+(ROW()/1000000),0)</f>
        <v>0</v>
      </c>
      <c r="H763" s="139">
        <f>IFERROR(COUNTIFS('2.Base de Clientes'!$C$5:$C$1004,Apoio!B763,'2.Base de Clientes'!$D$5:$D$1004,Apoio!C763,'2.Base de Clientes'!$E$5:$E$1004,Apoio!D763),0)</f>
        <v>0</v>
      </c>
      <c r="I763" s="156">
        <f t="shared" si="19"/>
        <v>0</v>
      </c>
      <c r="J763" s="157">
        <f>IFERROR(AVERAGEIFS('2.Base de Clientes'!$F$5:$F$1004,'2.Base de Clientes'!$C$5:$C$1004,Apoio!B763,'2.Base de Clientes'!$D$5:$D$1004,Apoio!C763,'2.Base de Clientes'!$E$5:$E$1004,Apoio!D763)+(ROW()/1000000),0)</f>
        <v>0</v>
      </c>
      <c r="K763" s="21"/>
      <c r="L763" s="21"/>
      <c r="M763" s="21"/>
    </row>
    <row r="764" ht="12.75" customHeight="1">
      <c r="B764" s="136" t="str">
        <f>'1.Clusters'!$B$13</f>
        <v/>
      </c>
      <c r="C764" s="136" t="str">
        <f>'1.Clusters'!$E$7</f>
        <v/>
      </c>
      <c r="D764" s="136" t="str">
        <f>'1.Clusters'!$H$6</f>
        <v/>
      </c>
      <c r="E764" s="136" t="str">
        <f t="shared" si="17"/>
        <v>, , </v>
      </c>
      <c r="F764" s="136" t="str">
        <f t="shared" si="18"/>
        <v/>
      </c>
      <c r="G764" s="139">
        <f>IFERROR(AVERAGEIFS('2.Base de Clientes'!$Q$5:$Q$1004,'2.Base de Clientes'!$C$5:$C$1004,Apoio!B764,'2.Base de Clientes'!$D$5:$D$1004,Apoio!C764,'2.Base de Clientes'!$E$5:$E$1004,Apoio!D764)+(ROW()/1000000),0)</f>
        <v>0</v>
      </c>
      <c r="H764" s="139">
        <f>IFERROR(COUNTIFS('2.Base de Clientes'!$C$5:$C$1004,Apoio!B764,'2.Base de Clientes'!$D$5:$D$1004,Apoio!C764,'2.Base de Clientes'!$E$5:$E$1004,Apoio!D764),0)</f>
        <v>0</v>
      </c>
      <c r="I764" s="156">
        <f t="shared" si="19"/>
        <v>0</v>
      </c>
      <c r="J764" s="157">
        <f>IFERROR(AVERAGEIFS('2.Base de Clientes'!$F$5:$F$1004,'2.Base de Clientes'!$C$5:$C$1004,Apoio!B764,'2.Base de Clientes'!$D$5:$D$1004,Apoio!C764,'2.Base de Clientes'!$E$5:$E$1004,Apoio!D764)+(ROW()/1000000),0)</f>
        <v>0</v>
      </c>
      <c r="K764" s="21"/>
      <c r="L764" s="21"/>
      <c r="M764" s="21"/>
    </row>
    <row r="765" ht="12.75" customHeight="1">
      <c r="B765" s="136" t="str">
        <f>'1.Clusters'!$B$13</f>
        <v/>
      </c>
      <c r="C765" s="136" t="str">
        <f>'1.Clusters'!$E$7</f>
        <v/>
      </c>
      <c r="D765" s="136" t="str">
        <f>'1.Clusters'!$H$7</f>
        <v/>
      </c>
      <c r="E765" s="136" t="str">
        <f t="shared" si="17"/>
        <v>, , </v>
      </c>
      <c r="F765" s="136" t="str">
        <f t="shared" si="18"/>
        <v/>
      </c>
      <c r="G765" s="139">
        <f>IFERROR(AVERAGEIFS('2.Base de Clientes'!$Q$5:$Q$1004,'2.Base de Clientes'!$C$5:$C$1004,Apoio!B765,'2.Base de Clientes'!$D$5:$D$1004,Apoio!C765,'2.Base de Clientes'!$E$5:$E$1004,Apoio!D765)+(ROW()/1000000),0)</f>
        <v>0</v>
      </c>
      <c r="H765" s="139">
        <f>IFERROR(COUNTIFS('2.Base de Clientes'!$C$5:$C$1004,Apoio!B765,'2.Base de Clientes'!$D$5:$D$1004,Apoio!C765,'2.Base de Clientes'!$E$5:$E$1004,Apoio!D765),0)</f>
        <v>0</v>
      </c>
      <c r="I765" s="156">
        <f t="shared" si="19"/>
        <v>0</v>
      </c>
      <c r="J765" s="157">
        <f>IFERROR(AVERAGEIFS('2.Base de Clientes'!$F$5:$F$1004,'2.Base de Clientes'!$C$5:$C$1004,Apoio!B765,'2.Base de Clientes'!$D$5:$D$1004,Apoio!C765,'2.Base de Clientes'!$E$5:$E$1004,Apoio!D765)+(ROW()/1000000),0)</f>
        <v>0</v>
      </c>
      <c r="K765" s="21"/>
      <c r="L765" s="21"/>
      <c r="M765" s="21"/>
    </row>
    <row r="766" ht="12.75" customHeight="1">
      <c r="B766" s="136" t="str">
        <f>'1.Clusters'!$B$13</f>
        <v/>
      </c>
      <c r="C766" s="136" t="str">
        <f>'1.Clusters'!$E$7</f>
        <v/>
      </c>
      <c r="D766" s="136" t="str">
        <f>'1.Clusters'!$H$8</f>
        <v/>
      </c>
      <c r="E766" s="136" t="str">
        <f t="shared" si="17"/>
        <v>, , </v>
      </c>
      <c r="F766" s="136" t="str">
        <f t="shared" si="18"/>
        <v/>
      </c>
      <c r="G766" s="139">
        <f>IFERROR(AVERAGEIFS('2.Base de Clientes'!$Q$5:$Q$1004,'2.Base de Clientes'!$C$5:$C$1004,Apoio!B766,'2.Base de Clientes'!$D$5:$D$1004,Apoio!C766,'2.Base de Clientes'!$E$5:$E$1004,Apoio!D766)+(ROW()/1000000),0)</f>
        <v>0</v>
      </c>
      <c r="H766" s="139">
        <f>IFERROR(COUNTIFS('2.Base de Clientes'!$C$5:$C$1004,Apoio!B766,'2.Base de Clientes'!$D$5:$D$1004,Apoio!C766,'2.Base de Clientes'!$E$5:$E$1004,Apoio!D766),0)</f>
        <v>0</v>
      </c>
      <c r="I766" s="156">
        <f t="shared" si="19"/>
        <v>0</v>
      </c>
      <c r="J766" s="157">
        <f>IFERROR(AVERAGEIFS('2.Base de Clientes'!$F$5:$F$1004,'2.Base de Clientes'!$C$5:$C$1004,Apoio!B766,'2.Base de Clientes'!$D$5:$D$1004,Apoio!C766,'2.Base de Clientes'!$E$5:$E$1004,Apoio!D766)+(ROW()/1000000),0)</f>
        <v>0</v>
      </c>
      <c r="K766" s="21"/>
      <c r="L766" s="21"/>
      <c r="M766" s="21"/>
    </row>
    <row r="767" ht="12.75" customHeight="1">
      <c r="B767" s="136" t="str">
        <f>'1.Clusters'!$B$13</f>
        <v/>
      </c>
      <c r="C767" s="136" t="str">
        <f>'1.Clusters'!$E$7</f>
        <v/>
      </c>
      <c r="D767" s="136" t="str">
        <f>'1.Clusters'!$H$9</f>
        <v/>
      </c>
      <c r="E767" s="136" t="str">
        <f t="shared" si="17"/>
        <v>, , </v>
      </c>
      <c r="F767" s="136" t="str">
        <f t="shared" si="18"/>
        <v/>
      </c>
      <c r="G767" s="139">
        <f>IFERROR(AVERAGEIFS('2.Base de Clientes'!$Q$5:$Q$1004,'2.Base de Clientes'!$C$5:$C$1004,Apoio!B767,'2.Base de Clientes'!$D$5:$D$1004,Apoio!C767,'2.Base de Clientes'!$E$5:$E$1004,Apoio!D767)+(ROW()/1000000),0)</f>
        <v>0</v>
      </c>
      <c r="H767" s="139">
        <f>IFERROR(COUNTIFS('2.Base de Clientes'!$C$5:$C$1004,Apoio!B767,'2.Base de Clientes'!$D$5:$D$1004,Apoio!C767,'2.Base de Clientes'!$E$5:$E$1004,Apoio!D767),0)</f>
        <v>0</v>
      </c>
      <c r="I767" s="156">
        <f t="shared" si="19"/>
        <v>0</v>
      </c>
      <c r="J767" s="157">
        <f>IFERROR(AVERAGEIFS('2.Base de Clientes'!$F$5:$F$1004,'2.Base de Clientes'!$C$5:$C$1004,Apoio!B767,'2.Base de Clientes'!$D$5:$D$1004,Apoio!C767,'2.Base de Clientes'!$E$5:$E$1004,Apoio!D767)+(ROW()/1000000),0)</f>
        <v>0</v>
      </c>
      <c r="K767" s="21"/>
      <c r="L767" s="21"/>
      <c r="M767" s="21"/>
    </row>
    <row r="768" ht="12.75" customHeight="1">
      <c r="B768" s="136" t="str">
        <f>'1.Clusters'!$B$13</f>
        <v/>
      </c>
      <c r="C768" s="136" t="str">
        <f>'1.Clusters'!$E$7</f>
        <v/>
      </c>
      <c r="D768" s="136" t="str">
        <f>'1.Clusters'!$H$10</f>
        <v/>
      </c>
      <c r="E768" s="136" t="str">
        <f t="shared" si="17"/>
        <v>, , </v>
      </c>
      <c r="F768" s="136" t="str">
        <f t="shared" si="18"/>
        <v/>
      </c>
      <c r="G768" s="139">
        <f>IFERROR(AVERAGEIFS('2.Base de Clientes'!$Q$5:$Q$1004,'2.Base de Clientes'!$C$5:$C$1004,Apoio!B768,'2.Base de Clientes'!$D$5:$D$1004,Apoio!C768,'2.Base de Clientes'!$E$5:$E$1004,Apoio!D768)+(ROW()/1000000),0)</f>
        <v>0</v>
      </c>
      <c r="H768" s="139">
        <f>IFERROR(COUNTIFS('2.Base de Clientes'!$C$5:$C$1004,Apoio!B768,'2.Base de Clientes'!$D$5:$D$1004,Apoio!C768,'2.Base de Clientes'!$E$5:$E$1004,Apoio!D768),0)</f>
        <v>0</v>
      </c>
      <c r="I768" s="156">
        <f t="shared" si="19"/>
        <v>0</v>
      </c>
      <c r="J768" s="157">
        <f>IFERROR(AVERAGEIFS('2.Base de Clientes'!$F$5:$F$1004,'2.Base de Clientes'!$C$5:$C$1004,Apoio!B768,'2.Base de Clientes'!$D$5:$D$1004,Apoio!C768,'2.Base de Clientes'!$E$5:$E$1004,Apoio!D768)+(ROW()/1000000),0)</f>
        <v>0</v>
      </c>
      <c r="K768" s="21"/>
      <c r="L768" s="21"/>
      <c r="M768" s="21"/>
    </row>
    <row r="769" ht="12.75" customHeight="1">
      <c r="B769" s="136" t="str">
        <f>'1.Clusters'!$B$13</f>
        <v/>
      </c>
      <c r="C769" s="136" t="str">
        <f>'1.Clusters'!$E$7</f>
        <v/>
      </c>
      <c r="D769" s="136" t="str">
        <f>'1.Clusters'!$H$11</f>
        <v/>
      </c>
      <c r="E769" s="136" t="str">
        <f t="shared" si="17"/>
        <v>, , </v>
      </c>
      <c r="F769" s="136" t="str">
        <f t="shared" si="18"/>
        <v/>
      </c>
      <c r="G769" s="139">
        <f>IFERROR(AVERAGEIFS('2.Base de Clientes'!$Q$5:$Q$1004,'2.Base de Clientes'!$C$5:$C$1004,Apoio!B769,'2.Base de Clientes'!$D$5:$D$1004,Apoio!C769,'2.Base de Clientes'!$E$5:$E$1004,Apoio!D769)+(ROW()/1000000),0)</f>
        <v>0</v>
      </c>
      <c r="H769" s="139">
        <f>IFERROR(COUNTIFS('2.Base de Clientes'!$C$5:$C$1004,Apoio!B769,'2.Base de Clientes'!$D$5:$D$1004,Apoio!C769,'2.Base de Clientes'!$E$5:$E$1004,Apoio!D769),0)</f>
        <v>0</v>
      </c>
      <c r="I769" s="156">
        <f t="shared" si="19"/>
        <v>0</v>
      </c>
      <c r="J769" s="157">
        <f>IFERROR(AVERAGEIFS('2.Base de Clientes'!$F$5:$F$1004,'2.Base de Clientes'!$C$5:$C$1004,Apoio!B769,'2.Base de Clientes'!$D$5:$D$1004,Apoio!C769,'2.Base de Clientes'!$E$5:$E$1004,Apoio!D769)+(ROW()/1000000),0)</f>
        <v>0</v>
      </c>
      <c r="K769" s="21"/>
      <c r="L769" s="21"/>
      <c r="M769" s="21"/>
    </row>
    <row r="770" ht="12.75" customHeight="1">
      <c r="B770" s="136" t="str">
        <f>'1.Clusters'!$B$13</f>
        <v/>
      </c>
      <c r="C770" s="136" t="str">
        <f>'1.Clusters'!$E$7</f>
        <v/>
      </c>
      <c r="D770" s="136" t="str">
        <f>'1.Clusters'!$H$12</f>
        <v/>
      </c>
      <c r="E770" s="136" t="str">
        <f t="shared" si="17"/>
        <v>, , </v>
      </c>
      <c r="F770" s="136" t="str">
        <f t="shared" si="18"/>
        <v/>
      </c>
      <c r="G770" s="139">
        <f>IFERROR(AVERAGEIFS('2.Base de Clientes'!$Q$5:$Q$1004,'2.Base de Clientes'!$C$5:$C$1004,Apoio!B770,'2.Base de Clientes'!$D$5:$D$1004,Apoio!C770,'2.Base de Clientes'!$E$5:$E$1004,Apoio!D770)+(ROW()/1000000),0)</f>
        <v>0</v>
      </c>
      <c r="H770" s="139">
        <f>IFERROR(COUNTIFS('2.Base de Clientes'!$C$5:$C$1004,Apoio!B770,'2.Base de Clientes'!$D$5:$D$1004,Apoio!C770,'2.Base de Clientes'!$E$5:$E$1004,Apoio!D770),0)</f>
        <v>0</v>
      </c>
      <c r="I770" s="156">
        <f t="shared" si="19"/>
        <v>0</v>
      </c>
      <c r="J770" s="157">
        <f>IFERROR(AVERAGEIFS('2.Base de Clientes'!$F$5:$F$1004,'2.Base de Clientes'!$C$5:$C$1004,Apoio!B770,'2.Base de Clientes'!$D$5:$D$1004,Apoio!C770,'2.Base de Clientes'!$E$5:$E$1004,Apoio!D770)+(ROW()/1000000),0)</f>
        <v>0</v>
      </c>
      <c r="K770" s="21"/>
      <c r="L770" s="21"/>
      <c r="M770" s="21"/>
    </row>
    <row r="771" ht="12.75" customHeight="1">
      <c r="B771" s="136" t="str">
        <f>'1.Clusters'!$B$13</f>
        <v/>
      </c>
      <c r="C771" s="136" t="str">
        <f>'1.Clusters'!$E$7</f>
        <v/>
      </c>
      <c r="D771" s="136" t="str">
        <f>'1.Clusters'!$H$13</f>
        <v/>
      </c>
      <c r="E771" s="136" t="str">
        <f t="shared" si="17"/>
        <v>, , </v>
      </c>
      <c r="F771" s="136" t="str">
        <f t="shared" si="18"/>
        <v/>
      </c>
      <c r="G771" s="139">
        <f>IFERROR(AVERAGEIFS('2.Base de Clientes'!$Q$5:$Q$1004,'2.Base de Clientes'!$C$5:$C$1004,Apoio!B771,'2.Base de Clientes'!$D$5:$D$1004,Apoio!C771,'2.Base de Clientes'!$E$5:$E$1004,Apoio!D771)+(ROW()/1000000),0)</f>
        <v>0</v>
      </c>
      <c r="H771" s="139">
        <f>IFERROR(COUNTIFS('2.Base de Clientes'!$C$5:$C$1004,Apoio!B771,'2.Base de Clientes'!$D$5:$D$1004,Apoio!C771,'2.Base de Clientes'!$E$5:$E$1004,Apoio!D771),0)</f>
        <v>0</v>
      </c>
      <c r="I771" s="156">
        <f t="shared" si="19"/>
        <v>0</v>
      </c>
      <c r="J771" s="157">
        <f>IFERROR(AVERAGEIFS('2.Base de Clientes'!$F$5:$F$1004,'2.Base de Clientes'!$C$5:$C$1004,Apoio!B771,'2.Base de Clientes'!$D$5:$D$1004,Apoio!C771,'2.Base de Clientes'!$E$5:$E$1004,Apoio!D771)+(ROW()/1000000),0)</f>
        <v>0</v>
      </c>
      <c r="K771" s="21"/>
      <c r="L771" s="21"/>
      <c r="M771" s="21"/>
    </row>
    <row r="772" ht="12.75" customHeight="1">
      <c r="B772" s="136" t="str">
        <f>'1.Clusters'!$B$13</f>
        <v/>
      </c>
      <c r="C772" s="136" t="str">
        <f>'1.Clusters'!$E$7</f>
        <v/>
      </c>
      <c r="D772" s="136" t="str">
        <f>'1.Clusters'!$H$14</f>
        <v/>
      </c>
      <c r="E772" s="136" t="str">
        <f t="shared" si="17"/>
        <v>, , </v>
      </c>
      <c r="F772" s="136" t="str">
        <f t="shared" si="18"/>
        <v/>
      </c>
      <c r="G772" s="139">
        <f>IFERROR(AVERAGEIFS('2.Base de Clientes'!$Q$5:$Q$1004,'2.Base de Clientes'!$C$5:$C$1004,Apoio!B772,'2.Base de Clientes'!$D$5:$D$1004,Apoio!C772,'2.Base de Clientes'!$E$5:$E$1004,Apoio!D772)+(ROW()/1000000),0)</f>
        <v>0</v>
      </c>
      <c r="H772" s="139">
        <f>IFERROR(COUNTIFS('2.Base de Clientes'!$C$5:$C$1004,Apoio!B772,'2.Base de Clientes'!$D$5:$D$1004,Apoio!C772,'2.Base de Clientes'!$E$5:$E$1004,Apoio!D772),0)</f>
        <v>0</v>
      </c>
      <c r="I772" s="156">
        <f t="shared" si="19"/>
        <v>0</v>
      </c>
      <c r="J772" s="157">
        <f>IFERROR(AVERAGEIFS('2.Base de Clientes'!$F$5:$F$1004,'2.Base de Clientes'!$C$5:$C$1004,Apoio!B772,'2.Base de Clientes'!$D$5:$D$1004,Apoio!C772,'2.Base de Clientes'!$E$5:$E$1004,Apoio!D772)+(ROW()/1000000),0)</f>
        <v>0</v>
      </c>
      <c r="K772" s="21"/>
      <c r="L772" s="21"/>
      <c r="M772" s="21"/>
    </row>
    <row r="773" ht="12.75" customHeight="1">
      <c r="B773" s="136" t="str">
        <f>'1.Clusters'!$B$13</f>
        <v/>
      </c>
      <c r="C773" s="136" t="str">
        <f>'1.Clusters'!$E$7</f>
        <v/>
      </c>
      <c r="D773" s="136" t="str">
        <f>'1.Clusters'!$H$15</f>
        <v/>
      </c>
      <c r="E773" s="136" t="str">
        <f t="shared" si="17"/>
        <v>, , </v>
      </c>
      <c r="F773" s="136" t="str">
        <f t="shared" si="18"/>
        <v/>
      </c>
      <c r="G773" s="139">
        <f>IFERROR(AVERAGEIFS('2.Base de Clientes'!$Q$5:$Q$1004,'2.Base de Clientes'!$C$5:$C$1004,Apoio!B773,'2.Base de Clientes'!$D$5:$D$1004,Apoio!C773,'2.Base de Clientes'!$E$5:$E$1004,Apoio!D773)+(ROW()/1000000),0)</f>
        <v>0</v>
      </c>
      <c r="H773" s="139">
        <f>IFERROR(COUNTIFS('2.Base de Clientes'!$C$5:$C$1004,Apoio!B773,'2.Base de Clientes'!$D$5:$D$1004,Apoio!C773,'2.Base de Clientes'!$E$5:$E$1004,Apoio!D773),0)</f>
        <v>0</v>
      </c>
      <c r="I773" s="156">
        <f t="shared" si="19"/>
        <v>0</v>
      </c>
      <c r="J773" s="157">
        <f>IFERROR(AVERAGEIFS('2.Base de Clientes'!$F$5:$F$1004,'2.Base de Clientes'!$C$5:$C$1004,Apoio!B773,'2.Base de Clientes'!$D$5:$D$1004,Apoio!C773,'2.Base de Clientes'!$E$5:$E$1004,Apoio!D773)+(ROW()/1000000),0)</f>
        <v>0</v>
      </c>
      <c r="K773" s="21"/>
      <c r="L773" s="21"/>
      <c r="M773" s="21"/>
    </row>
    <row r="774" ht="12.75" customHeight="1">
      <c r="B774" s="136" t="str">
        <f>'1.Clusters'!$B$13</f>
        <v/>
      </c>
      <c r="C774" s="136" t="str">
        <f>'1.Clusters'!$E$8</f>
        <v/>
      </c>
      <c r="D774" s="136" t="str">
        <f>'1.Clusters'!$H$6</f>
        <v/>
      </c>
      <c r="E774" s="136" t="str">
        <f t="shared" si="17"/>
        <v>, , </v>
      </c>
      <c r="F774" s="136" t="str">
        <f t="shared" si="18"/>
        <v/>
      </c>
      <c r="G774" s="139">
        <f>IFERROR(AVERAGEIFS('2.Base de Clientes'!$Q$5:$Q$1004,'2.Base de Clientes'!$C$5:$C$1004,Apoio!B774,'2.Base de Clientes'!$D$5:$D$1004,Apoio!C774,'2.Base de Clientes'!$E$5:$E$1004,Apoio!D774)+(ROW()/1000000),0)</f>
        <v>0</v>
      </c>
      <c r="H774" s="139">
        <f>IFERROR(COUNTIFS('2.Base de Clientes'!$C$5:$C$1004,Apoio!B774,'2.Base de Clientes'!$D$5:$D$1004,Apoio!C774,'2.Base de Clientes'!$E$5:$E$1004,Apoio!D774),0)</f>
        <v>0</v>
      </c>
      <c r="I774" s="156">
        <f t="shared" si="19"/>
        <v>0</v>
      </c>
      <c r="J774" s="157">
        <f>IFERROR(AVERAGEIFS('2.Base de Clientes'!$F$5:$F$1004,'2.Base de Clientes'!$C$5:$C$1004,Apoio!B774,'2.Base de Clientes'!$D$5:$D$1004,Apoio!C774,'2.Base de Clientes'!$E$5:$E$1004,Apoio!D774)+(ROW()/1000000),0)</f>
        <v>0</v>
      </c>
      <c r="K774" s="21"/>
      <c r="L774" s="21"/>
      <c r="M774" s="21"/>
    </row>
    <row r="775" ht="12.75" customHeight="1">
      <c r="B775" s="136" t="str">
        <f>'1.Clusters'!$B$13</f>
        <v/>
      </c>
      <c r="C775" s="136" t="str">
        <f>'1.Clusters'!$E$8</f>
        <v/>
      </c>
      <c r="D775" s="136" t="str">
        <f>'1.Clusters'!$H$7</f>
        <v/>
      </c>
      <c r="E775" s="136" t="str">
        <f t="shared" si="17"/>
        <v>, , </v>
      </c>
      <c r="F775" s="136" t="str">
        <f t="shared" si="18"/>
        <v/>
      </c>
      <c r="G775" s="139">
        <f>IFERROR(AVERAGEIFS('2.Base de Clientes'!$Q$5:$Q$1004,'2.Base de Clientes'!$C$5:$C$1004,Apoio!B775,'2.Base de Clientes'!$D$5:$D$1004,Apoio!C775,'2.Base de Clientes'!$E$5:$E$1004,Apoio!D775)+(ROW()/1000000),0)</f>
        <v>0</v>
      </c>
      <c r="H775" s="139">
        <f>IFERROR(COUNTIFS('2.Base de Clientes'!$C$5:$C$1004,Apoio!B775,'2.Base de Clientes'!$D$5:$D$1004,Apoio!C775,'2.Base de Clientes'!$E$5:$E$1004,Apoio!D775),0)</f>
        <v>0</v>
      </c>
      <c r="I775" s="156">
        <f t="shared" si="19"/>
        <v>0</v>
      </c>
      <c r="J775" s="157">
        <f>IFERROR(AVERAGEIFS('2.Base de Clientes'!$F$5:$F$1004,'2.Base de Clientes'!$C$5:$C$1004,Apoio!B775,'2.Base de Clientes'!$D$5:$D$1004,Apoio!C775,'2.Base de Clientes'!$E$5:$E$1004,Apoio!D775)+(ROW()/1000000),0)</f>
        <v>0</v>
      </c>
      <c r="K775" s="21"/>
      <c r="L775" s="21"/>
      <c r="M775" s="21"/>
    </row>
    <row r="776" ht="12.75" customHeight="1">
      <c r="B776" s="136" t="str">
        <f>'1.Clusters'!$B$13</f>
        <v/>
      </c>
      <c r="C776" s="136" t="str">
        <f>'1.Clusters'!$E$8</f>
        <v/>
      </c>
      <c r="D776" s="136" t="str">
        <f>'1.Clusters'!$H$8</f>
        <v/>
      </c>
      <c r="E776" s="136" t="str">
        <f t="shared" si="17"/>
        <v>, , </v>
      </c>
      <c r="F776" s="136" t="str">
        <f t="shared" si="18"/>
        <v/>
      </c>
      <c r="G776" s="139">
        <f>IFERROR(AVERAGEIFS('2.Base de Clientes'!$Q$5:$Q$1004,'2.Base de Clientes'!$C$5:$C$1004,Apoio!B776,'2.Base de Clientes'!$D$5:$D$1004,Apoio!C776,'2.Base de Clientes'!$E$5:$E$1004,Apoio!D776)+(ROW()/1000000),0)</f>
        <v>0</v>
      </c>
      <c r="H776" s="139">
        <f>IFERROR(COUNTIFS('2.Base de Clientes'!$C$5:$C$1004,Apoio!B776,'2.Base de Clientes'!$D$5:$D$1004,Apoio!C776,'2.Base de Clientes'!$E$5:$E$1004,Apoio!D776),0)</f>
        <v>0</v>
      </c>
      <c r="I776" s="156">
        <f t="shared" si="19"/>
        <v>0</v>
      </c>
      <c r="J776" s="157">
        <f>IFERROR(AVERAGEIFS('2.Base de Clientes'!$F$5:$F$1004,'2.Base de Clientes'!$C$5:$C$1004,Apoio!B776,'2.Base de Clientes'!$D$5:$D$1004,Apoio!C776,'2.Base de Clientes'!$E$5:$E$1004,Apoio!D776)+(ROW()/1000000),0)</f>
        <v>0</v>
      </c>
      <c r="K776" s="21"/>
      <c r="L776" s="21"/>
      <c r="M776" s="21"/>
    </row>
    <row r="777" ht="12.75" customHeight="1">
      <c r="B777" s="136" t="str">
        <f>'1.Clusters'!$B$13</f>
        <v/>
      </c>
      <c r="C777" s="136" t="str">
        <f>'1.Clusters'!$E$8</f>
        <v/>
      </c>
      <c r="D777" s="136" t="str">
        <f>'1.Clusters'!$H$9</f>
        <v/>
      </c>
      <c r="E777" s="136" t="str">
        <f t="shared" si="17"/>
        <v>, , </v>
      </c>
      <c r="F777" s="136" t="str">
        <f t="shared" si="18"/>
        <v/>
      </c>
      <c r="G777" s="139">
        <f>IFERROR(AVERAGEIFS('2.Base de Clientes'!$Q$5:$Q$1004,'2.Base de Clientes'!$C$5:$C$1004,Apoio!B777,'2.Base de Clientes'!$D$5:$D$1004,Apoio!C777,'2.Base de Clientes'!$E$5:$E$1004,Apoio!D777)+(ROW()/1000000),0)</f>
        <v>0</v>
      </c>
      <c r="H777" s="139">
        <f>IFERROR(COUNTIFS('2.Base de Clientes'!$C$5:$C$1004,Apoio!B777,'2.Base de Clientes'!$D$5:$D$1004,Apoio!C777,'2.Base de Clientes'!$E$5:$E$1004,Apoio!D777),0)</f>
        <v>0</v>
      </c>
      <c r="I777" s="156">
        <f t="shared" si="19"/>
        <v>0</v>
      </c>
      <c r="J777" s="157">
        <f>IFERROR(AVERAGEIFS('2.Base de Clientes'!$F$5:$F$1004,'2.Base de Clientes'!$C$5:$C$1004,Apoio!B777,'2.Base de Clientes'!$D$5:$D$1004,Apoio!C777,'2.Base de Clientes'!$E$5:$E$1004,Apoio!D777)+(ROW()/1000000),0)</f>
        <v>0</v>
      </c>
      <c r="K777" s="21"/>
      <c r="L777" s="21"/>
      <c r="M777" s="21"/>
    </row>
    <row r="778" ht="12.75" customHeight="1">
      <c r="B778" s="136" t="str">
        <f>'1.Clusters'!$B$13</f>
        <v/>
      </c>
      <c r="C778" s="136" t="str">
        <f>'1.Clusters'!$E$8</f>
        <v/>
      </c>
      <c r="D778" s="136" t="str">
        <f>'1.Clusters'!$H$10</f>
        <v/>
      </c>
      <c r="E778" s="136" t="str">
        <f t="shared" si="17"/>
        <v>, , </v>
      </c>
      <c r="F778" s="136" t="str">
        <f t="shared" si="18"/>
        <v/>
      </c>
      <c r="G778" s="139">
        <f>IFERROR(AVERAGEIFS('2.Base de Clientes'!$Q$5:$Q$1004,'2.Base de Clientes'!$C$5:$C$1004,Apoio!B778,'2.Base de Clientes'!$D$5:$D$1004,Apoio!C778,'2.Base de Clientes'!$E$5:$E$1004,Apoio!D778)+(ROW()/1000000),0)</f>
        <v>0</v>
      </c>
      <c r="H778" s="139">
        <f>IFERROR(COUNTIFS('2.Base de Clientes'!$C$5:$C$1004,Apoio!B778,'2.Base de Clientes'!$D$5:$D$1004,Apoio!C778,'2.Base de Clientes'!$E$5:$E$1004,Apoio!D778),0)</f>
        <v>0</v>
      </c>
      <c r="I778" s="156">
        <f t="shared" si="19"/>
        <v>0</v>
      </c>
      <c r="J778" s="157">
        <f>IFERROR(AVERAGEIFS('2.Base de Clientes'!$F$5:$F$1004,'2.Base de Clientes'!$C$5:$C$1004,Apoio!B778,'2.Base de Clientes'!$D$5:$D$1004,Apoio!C778,'2.Base de Clientes'!$E$5:$E$1004,Apoio!D778)+(ROW()/1000000),0)</f>
        <v>0</v>
      </c>
      <c r="K778" s="21"/>
      <c r="L778" s="21"/>
      <c r="M778" s="21"/>
    </row>
    <row r="779" ht="12.75" customHeight="1">
      <c r="B779" s="136" t="str">
        <f>'1.Clusters'!$B$13</f>
        <v/>
      </c>
      <c r="C779" s="136" t="str">
        <f>'1.Clusters'!$E$8</f>
        <v/>
      </c>
      <c r="D779" s="136" t="str">
        <f>'1.Clusters'!$H$11</f>
        <v/>
      </c>
      <c r="E779" s="136" t="str">
        <f t="shared" si="17"/>
        <v>, , </v>
      </c>
      <c r="F779" s="136" t="str">
        <f t="shared" si="18"/>
        <v/>
      </c>
      <c r="G779" s="139">
        <f>IFERROR(AVERAGEIFS('2.Base de Clientes'!$Q$5:$Q$1004,'2.Base de Clientes'!$C$5:$C$1004,Apoio!B779,'2.Base de Clientes'!$D$5:$D$1004,Apoio!C779,'2.Base de Clientes'!$E$5:$E$1004,Apoio!D779)+(ROW()/1000000),0)</f>
        <v>0</v>
      </c>
      <c r="H779" s="139">
        <f>IFERROR(COUNTIFS('2.Base de Clientes'!$C$5:$C$1004,Apoio!B779,'2.Base de Clientes'!$D$5:$D$1004,Apoio!C779,'2.Base de Clientes'!$E$5:$E$1004,Apoio!D779),0)</f>
        <v>0</v>
      </c>
      <c r="I779" s="156">
        <f t="shared" si="19"/>
        <v>0</v>
      </c>
      <c r="J779" s="157">
        <f>IFERROR(AVERAGEIFS('2.Base de Clientes'!$F$5:$F$1004,'2.Base de Clientes'!$C$5:$C$1004,Apoio!B779,'2.Base de Clientes'!$D$5:$D$1004,Apoio!C779,'2.Base de Clientes'!$E$5:$E$1004,Apoio!D779)+(ROW()/1000000),0)</f>
        <v>0</v>
      </c>
      <c r="K779" s="21"/>
      <c r="L779" s="21"/>
      <c r="M779" s="21"/>
    </row>
    <row r="780" ht="12.75" customHeight="1">
      <c r="B780" s="136" t="str">
        <f>'1.Clusters'!$B$13</f>
        <v/>
      </c>
      <c r="C780" s="136" t="str">
        <f>'1.Clusters'!$E$8</f>
        <v/>
      </c>
      <c r="D780" s="136" t="str">
        <f>'1.Clusters'!$H$12</f>
        <v/>
      </c>
      <c r="E780" s="136" t="str">
        <f t="shared" si="17"/>
        <v>, , </v>
      </c>
      <c r="F780" s="136" t="str">
        <f t="shared" si="18"/>
        <v/>
      </c>
      <c r="G780" s="139">
        <f>IFERROR(AVERAGEIFS('2.Base de Clientes'!$Q$5:$Q$1004,'2.Base de Clientes'!$C$5:$C$1004,Apoio!B780,'2.Base de Clientes'!$D$5:$D$1004,Apoio!C780,'2.Base de Clientes'!$E$5:$E$1004,Apoio!D780)+(ROW()/1000000),0)</f>
        <v>0</v>
      </c>
      <c r="H780" s="139">
        <f>IFERROR(COUNTIFS('2.Base de Clientes'!$C$5:$C$1004,Apoio!B780,'2.Base de Clientes'!$D$5:$D$1004,Apoio!C780,'2.Base de Clientes'!$E$5:$E$1004,Apoio!D780),0)</f>
        <v>0</v>
      </c>
      <c r="I780" s="156">
        <f t="shared" si="19"/>
        <v>0</v>
      </c>
      <c r="J780" s="157">
        <f>IFERROR(AVERAGEIFS('2.Base de Clientes'!$F$5:$F$1004,'2.Base de Clientes'!$C$5:$C$1004,Apoio!B780,'2.Base de Clientes'!$D$5:$D$1004,Apoio!C780,'2.Base de Clientes'!$E$5:$E$1004,Apoio!D780)+(ROW()/1000000),0)</f>
        <v>0</v>
      </c>
      <c r="K780" s="21"/>
      <c r="L780" s="21"/>
      <c r="M780" s="21"/>
    </row>
    <row r="781" ht="12.75" customHeight="1">
      <c r="B781" s="136" t="str">
        <f>'1.Clusters'!$B$13</f>
        <v/>
      </c>
      <c r="C781" s="136" t="str">
        <f>'1.Clusters'!$E$8</f>
        <v/>
      </c>
      <c r="D781" s="136" t="str">
        <f>'1.Clusters'!$H$13</f>
        <v/>
      </c>
      <c r="E781" s="136" t="str">
        <f t="shared" si="17"/>
        <v>, , </v>
      </c>
      <c r="F781" s="136" t="str">
        <f t="shared" si="18"/>
        <v/>
      </c>
      <c r="G781" s="139">
        <f>IFERROR(AVERAGEIFS('2.Base de Clientes'!$Q$5:$Q$1004,'2.Base de Clientes'!$C$5:$C$1004,Apoio!B781,'2.Base de Clientes'!$D$5:$D$1004,Apoio!C781,'2.Base de Clientes'!$E$5:$E$1004,Apoio!D781)+(ROW()/1000000),0)</f>
        <v>0</v>
      </c>
      <c r="H781" s="139">
        <f>IFERROR(COUNTIFS('2.Base de Clientes'!$C$5:$C$1004,Apoio!B781,'2.Base de Clientes'!$D$5:$D$1004,Apoio!C781,'2.Base de Clientes'!$E$5:$E$1004,Apoio!D781),0)</f>
        <v>0</v>
      </c>
      <c r="I781" s="156">
        <f t="shared" si="19"/>
        <v>0</v>
      </c>
      <c r="J781" s="157">
        <f>IFERROR(AVERAGEIFS('2.Base de Clientes'!$F$5:$F$1004,'2.Base de Clientes'!$C$5:$C$1004,Apoio!B781,'2.Base de Clientes'!$D$5:$D$1004,Apoio!C781,'2.Base de Clientes'!$E$5:$E$1004,Apoio!D781)+(ROW()/1000000),0)</f>
        <v>0</v>
      </c>
      <c r="K781" s="21"/>
      <c r="L781" s="21"/>
      <c r="M781" s="21"/>
    </row>
    <row r="782" ht="12.75" customHeight="1">
      <c r="B782" s="136" t="str">
        <f>'1.Clusters'!$B$13</f>
        <v/>
      </c>
      <c r="C782" s="136" t="str">
        <f>'1.Clusters'!$E$8</f>
        <v/>
      </c>
      <c r="D782" s="136" t="str">
        <f>'1.Clusters'!$H$14</f>
        <v/>
      </c>
      <c r="E782" s="136" t="str">
        <f t="shared" si="17"/>
        <v>, , </v>
      </c>
      <c r="F782" s="136" t="str">
        <f t="shared" si="18"/>
        <v/>
      </c>
      <c r="G782" s="139">
        <f>IFERROR(AVERAGEIFS('2.Base de Clientes'!$Q$5:$Q$1004,'2.Base de Clientes'!$C$5:$C$1004,Apoio!B782,'2.Base de Clientes'!$D$5:$D$1004,Apoio!C782,'2.Base de Clientes'!$E$5:$E$1004,Apoio!D782)+(ROW()/1000000),0)</f>
        <v>0</v>
      </c>
      <c r="H782" s="139">
        <f>IFERROR(COUNTIFS('2.Base de Clientes'!$C$5:$C$1004,Apoio!B782,'2.Base de Clientes'!$D$5:$D$1004,Apoio!C782,'2.Base de Clientes'!$E$5:$E$1004,Apoio!D782),0)</f>
        <v>0</v>
      </c>
      <c r="I782" s="156">
        <f t="shared" si="19"/>
        <v>0</v>
      </c>
      <c r="J782" s="157">
        <f>IFERROR(AVERAGEIFS('2.Base de Clientes'!$F$5:$F$1004,'2.Base de Clientes'!$C$5:$C$1004,Apoio!B782,'2.Base de Clientes'!$D$5:$D$1004,Apoio!C782,'2.Base de Clientes'!$E$5:$E$1004,Apoio!D782)+(ROW()/1000000),0)</f>
        <v>0</v>
      </c>
      <c r="K782" s="21"/>
      <c r="L782" s="21"/>
      <c r="M782" s="21"/>
    </row>
    <row r="783" ht="12.75" customHeight="1">
      <c r="B783" s="136" t="str">
        <f>'1.Clusters'!$B$13</f>
        <v/>
      </c>
      <c r="C783" s="136" t="str">
        <f>'1.Clusters'!$E$8</f>
        <v/>
      </c>
      <c r="D783" s="136" t="str">
        <f>'1.Clusters'!$H$15</f>
        <v/>
      </c>
      <c r="E783" s="136" t="str">
        <f t="shared" si="17"/>
        <v>, , </v>
      </c>
      <c r="F783" s="136" t="str">
        <f t="shared" si="18"/>
        <v/>
      </c>
      <c r="G783" s="139">
        <f>IFERROR(AVERAGEIFS('2.Base de Clientes'!$Q$5:$Q$1004,'2.Base de Clientes'!$C$5:$C$1004,Apoio!B783,'2.Base de Clientes'!$D$5:$D$1004,Apoio!C783,'2.Base de Clientes'!$E$5:$E$1004,Apoio!D783)+(ROW()/1000000),0)</f>
        <v>0</v>
      </c>
      <c r="H783" s="139">
        <f>IFERROR(COUNTIFS('2.Base de Clientes'!$C$5:$C$1004,Apoio!B783,'2.Base de Clientes'!$D$5:$D$1004,Apoio!C783,'2.Base de Clientes'!$E$5:$E$1004,Apoio!D783),0)</f>
        <v>0</v>
      </c>
      <c r="I783" s="156">
        <f t="shared" si="19"/>
        <v>0</v>
      </c>
      <c r="J783" s="157">
        <f>IFERROR(AVERAGEIFS('2.Base de Clientes'!$F$5:$F$1004,'2.Base de Clientes'!$C$5:$C$1004,Apoio!B783,'2.Base de Clientes'!$D$5:$D$1004,Apoio!C783,'2.Base de Clientes'!$E$5:$E$1004,Apoio!D783)+(ROW()/1000000),0)</f>
        <v>0</v>
      </c>
      <c r="K783" s="21"/>
      <c r="L783" s="21"/>
      <c r="M783" s="21"/>
    </row>
    <row r="784" ht="12.75" customHeight="1">
      <c r="B784" s="136" t="str">
        <f>'1.Clusters'!$B$13</f>
        <v/>
      </c>
      <c r="C784" s="136" t="str">
        <f>'1.Clusters'!$E$9</f>
        <v/>
      </c>
      <c r="D784" s="136" t="str">
        <f>'1.Clusters'!$H$6</f>
        <v/>
      </c>
      <c r="E784" s="136" t="str">
        <f t="shared" si="17"/>
        <v>, , </v>
      </c>
      <c r="F784" s="136" t="str">
        <f t="shared" si="18"/>
        <v/>
      </c>
      <c r="G784" s="139">
        <f>IFERROR(AVERAGEIFS('2.Base de Clientes'!$Q$5:$Q$1004,'2.Base de Clientes'!$C$5:$C$1004,Apoio!B784,'2.Base de Clientes'!$D$5:$D$1004,Apoio!C784,'2.Base de Clientes'!$E$5:$E$1004,Apoio!D784)+(ROW()/1000000),0)</f>
        <v>0</v>
      </c>
      <c r="H784" s="139">
        <f>IFERROR(COUNTIFS('2.Base de Clientes'!$C$5:$C$1004,Apoio!B784,'2.Base de Clientes'!$D$5:$D$1004,Apoio!C784,'2.Base de Clientes'!$E$5:$E$1004,Apoio!D784),0)</f>
        <v>0</v>
      </c>
      <c r="I784" s="156">
        <f t="shared" si="19"/>
        <v>0</v>
      </c>
      <c r="J784" s="157">
        <f>IFERROR(AVERAGEIFS('2.Base de Clientes'!$F$5:$F$1004,'2.Base de Clientes'!$C$5:$C$1004,Apoio!B784,'2.Base de Clientes'!$D$5:$D$1004,Apoio!C784,'2.Base de Clientes'!$E$5:$E$1004,Apoio!D784)+(ROW()/1000000),0)</f>
        <v>0</v>
      </c>
      <c r="K784" s="21"/>
      <c r="L784" s="21"/>
      <c r="M784" s="21"/>
    </row>
    <row r="785" ht="12.75" customHeight="1">
      <c r="B785" s="136" t="str">
        <f>'1.Clusters'!$B$13</f>
        <v/>
      </c>
      <c r="C785" s="136" t="str">
        <f>'1.Clusters'!$E$9</f>
        <v/>
      </c>
      <c r="D785" s="136" t="str">
        <f>'1.Clusters'!$H$7</f>
        <v/>
      </c>
      <c r="E785" s="136" t="str">
        <f t="shared" si="17"/>
        <v>, , </v>
      </c>
      <c r="F785" s="136" t="str">
        <f t="shared" si="18"/>
        <v/>
      </c>
      <c r="G785" s="139">
        <f>IFERROR(AVERAGEIFS('2.Base de Clientes'!$Q$5:$Q$1004,'2.Base de Clientes'!$C$5:$C$1004,Apoio!B785,'2.Base de Clientes'!$D$5:$D$1004,Apoio!C785,'2.Base de Clientes'!$E$5:$E$1004,Apoio!D785)+(ROW()/1000000),0)</f>
        <v>0</v>
      </c>
      <c r="H785" s="139">
        <f>IFERROR(COUNTIFS('2.Base de Clientes'!$C$5:$C$1004,Apoio!B785,'2.Base de Clientes'!$D$5:$D$1004,Apoio!C785,'2.Base de Clientes'!$E$5:$E$1004,Apoio!D785),0)</f>
        <v>0</v>
      </c>
      <c r="I785" s="156">
        <f t="shared" si="19"/>
        <v>0</v>
      </c>
      <c r="J785" s="157">
        <f>IFERROR(AVERAGEIFS('2.Base de Clientes'!$F$5:$F$1004,'2.Base de Clientes'!$C$5:$C$1004,Apoio!B785,'2.Base de Clientes'!$D$5:$D$1004,Apoio!C785,'2.Base de Clientes'!$E$5:$E$1004,Apoio!D785)+(ROW()/1000000),0)</f>
        <v>0</v>
      </c>
      <c r="K785" s="21"/>
      <c r="L785" s="21"/>
      <c r="M785" s="21"/>
    </row>
    <row r="786" ht="12.75" customHeight="1">
      <c r="B786" s="136" t="str">
        <f>'1.Clusters'!$B$13</f>
        <v/>
      </c>
      <c r="C786" s="136" t="str">
        <f>'1.Clusters'!$E$9</f>
        <v/>
      </c>
      <c r="D786" s="136" t="str">
        <f>'1.Clusters'!$H$8</f>
        <v/>
      </c>
      <c r="E786" s="136" t="str">
        <f t="shared" si="17"/>
        <v>, , </v>
      </c>
      <c r="F786" s="136" t="str">
        <f t="shared" si="18"/>
        <v/>
      </c>
      <c r="G786" s="139">
        <f>IFERROR(AVERAGEIFS('2.Base de Clientes'!$Q$5:$Q$1004,'2.Base de Clientes'!$C$5:$C$1004,Apoio!B786,'2.Base de Clientes'!$D$5:$D$1004,Apoio!C786,'2.Base de Clientes'!$E$5:$E$1004,Apoio!D786)+(ROW()/1000000),0)</f>
        <v>0</v>
      </c>
      <c r="H786" s="139">
        <f>IFERROR(COUNTIFS('2.Base de Clientes'!$C$5:$C$1004,Apoio!B786,'2.Base de Clientes'!$D$5:$D$1004,Apoio!C786,'2.Base de Clientes'!$E$5:$E$1004,Apoio!D786),0)</f>
        <v>0</v>
      </c>
      <c r="I786" s="156">
        <f t="shared" si="19"/>
        <v>0</v>
      </c>
      <c r="J786" s="157">
        <f>IFERROR(AVERAGEIFS('2.Base de Clientes'!$F$5:$F$1004,'2.Base de Clientes'!$C$5:$C$1004,Apoio!B786,'2.Base de Clientes'!$D$5:$D$1004,Apoio!C786,'2.Base de Clientes'!$E$5:$E$1004,Apoio!D786)+(ROW()/1000000),0)</f>
        <v>0</v>
      </c>
      <c r="K786" s="21"/>
      <c r="L786" s="21"/>
      <c r="M786" s="21"/>
    </row>
    <row r="787" ht="12.75" customHeight="1">
      <c r="B787" s="136" t="str">
        <f>'1.Clusters'!$B$13</f>
        <v/>
      </c>
      <c r="C787" s="136" t="str">
        <f>'1.Clusters'!$E$9</f>
        <v/>
      </c>
      <c r="D787" s="136" t="str">
        <f>'1.Clusters'!$H$9</f>
        <v/>
      </c>
      <c r="E787" s="136" t="str">
        <f t="shared" si="17"/>
        <v>, , </v>
      </c>
      <c r="F787" s="136" t="str">
        <f t="shared" si="18"/>
        <v/>
      </c>
      <c r="G787" s="139">
        <f>IFERROR(AVERAGEIFS('2.Base de Clientes'!$Q$5:$Q$1004,'2.Base de Clientes'!$C$5:$C$1004,Apoio!B787,'2.Base de Clientes'!$D$5:$D$1004,Apoio!C787,'2.Base de Clientes'!$E$5:$E$1004,Apoio!D787)+(ROW()/1000000),0)</f>
        <v>0</v>
      </c>
      <c r="H787" s="139">
        <f>IFERROR(COUNTIFS('2.Base de Clientes'!$C$5:$C$1004,Apoio!B787,'2.Base de Clientes'!$D$5:$D$1004,Apoio!C787,'2.Base de Clientes'!$E$5:$E$1004,Apoio!D787),0)</f>
        <v>0</v>
      </c>
      <c r="I787" s="156">
        <f t="shared" si="19"/>
        <v>0</v>
      </c>
      <c r="J787" s="157">
        <f>IFERROR(AVERAGEIFS('2.Base de Clientes'!$F$5:$F$1004,'2.Base de Clientes'!$C$5:$C$1004,Apoio!B787,'2.Base de Clientes'!$D$5:$D$1004,Apoio!C787,'2.Base de Clientes'!$E$5:$E$1004,Apoio!D787)+(ROW()/1000000),0)</f>
        <v>0</v>
      </c>
      <c r="K787" s="21"/>
      <c r="L787" s="21"/>
      <c r="M787" s="21"/>
    </row>
    <row r="788" ht="12.75" customHeight="1">
      <c r="B788" s="136" t="str">
        <f>'1.Clusters'!$B$13</f>
        <v/>
      </c>
      <c r="C788" s="136" t="str">
        <f>'1.Clusters'!$E$9</f>
        <v/>
      </c>
      <c r="D788" s="136" t="str">
        <f>'1.Clusters'!$H$10</f>
        <v/>
      </c>
      <c r="E788" s="136" t="str">
        <f t="shared" si="17"/>
        <v>, , </v>
      </c>
      <c r="F788" s="136" t="str">
        <f t="shared" si="18"/>
        <v/>
      </c>
      <c r="G788" s="139">
        <f>IFERROR(AVERAGEIFS('2.Base de Clientes'!$Q$5:$Q$1004,'2.Base de Clientes'!$C$5:$C$1004,Apoio!B788,'2.Base de Clientes'!$D$5:$D$1004,Apoio!C788,'2.Base de Clientes'!$E$5:$E$1004,Apoio!D788)+(ROW()/1000000),0)</f>
        <v>0</v>
      </c>
      <c r="H788" s="139">
        <f>IFERROR(COUNTIFS('2.Base de Clientes'!$C$5:$C$1004,Apoio!B788,'2.Base de Clientes'!$D$5:$D$1004,Apoio!C788,'2.Base de Clientes'!$E$5:$E$1004,Apoio!D788),0)</f>
        <v>0</v>
      </c>
      <c r="I788" s="156">
        <f t="shared" si="19"/>
        <v>0</v>
      </c>
      <c r="J788" s="157">
        <f>IFERROR(AVERAGEIFS('2.Base de Clientes'!$F$5:$F$1004,'2.Base de Clientes'!$C$5:$C$1004,Apoio!B788,'2.Base de Clientes'!$D$5:$D$1004,Apoio!C788,'2.Base de Clientes'!$E$5:$E$1004,Apoio!D788)+(ROW()/1000000),0)</f>
        <v>0</v>
      </c>
      <c r="K788" s="21"/>
      <c r="L788" s="21"/>
      <c r="M788" s="21"/>
    </row>
    <row r="789" ht="12.75" customHeight="1">
      <c r="B789" s="136" t="str">
        <f>'1.Clusters'!$B$13</f>
        <v/>
      </c>
      <c r="C789" s="136" t="str">
        <f>'1.Clusters'!$E$9</f>
        <v/>
      </c>
      <c r="D789" s="136" t="str">
        <f>'1.Clusters'!$H$11</f>
        <v/>
      </c>
      <c r="E789" s="136" t="str">
        <f t="shared" si="17"/>
        <v>, , </v>
      </c>
      <c r="F789" s="136" t="str">
        <f t="shared" si="18"/>
        <v/>
      </c>
      <c r="G789" s="139">
        <f>IFERROR(AVERAGEIFS('2.Base de Clientes'!$Q$5:$Q$1004,'2.Base de Clientes'!$C$5:$C$1004,Apoio!B789,'2.Base de Clientes'!$D$5:$D$1004,Apoio!C789,'2.Base de Clientes'!$E$5:$E$1004,Apoio!D789)+(ROW()/1000000),0)</f>
        <v>0</v>
      </c>
      <c r="H789" s="139">
        <f>IFERROR(COUNTIFS('2.Base de Clientes'!$C$5:$C$1004,Apoio!B789,'2.Base de Clientes'!$D$5:$D$1004,Apoio!C789,'2.Base de Clientes'!$E$5:$E$1004,Apoio!D789),0)</f>
        <v>0</v>
      </c>
      <c r="I789" s="156">
        <f t="shared" si="19"/>
        <v>0</v>
      </c>
      <c r="J789" s="157">
        <f>IFERROR(AVERAGEIFS('2.Base de Clientes'!$F$5:$F$1004,'2.Base de Clientes'!$C$5:$C$1004,Apoio!B789,'2.Base de Clientes'!$D$5:$D$1004,Apoio!C789,'2.Base de Clientes'!$E$5:$E$1004,Apoio!D789)+(ROW()/1000000),0)</f>
        <v>0</v>
      </c>
      <c r="K789" s="21"/>
      <c r="L789" s="21"/>
      <c r="M789" s="21"/>
    </row>
    <row r="790" ht="12.75" customHeight="1">
      <c r="B790" s="136" t="str">
        <f>'1.Clusters'!$B$13</f>
        <v/>
      </c>
      <c r="C790" s="136" t="str">
        <f>'1.Clusters'!$E$9</f>
        <v/>
      </c>
      <c r="D790" s="136" t="str">
        <f>'1.Clusters'!$H$12</f>
        <v/>
      </c>
      <c r="E790" s="136" t="str">
        <f t="shared" si="17"/>
        <v>, , </v>
      </c>
      <c r="F790" s="136" t="str">
        <f t="shared" si="18"/>
        <v/>
      </c>
      <c r="G790" s="139">
        <f>IFERROR(AVERAGEIFS('2.Base de Clientes'!$Q$5:$Q$1004,'2.Base de Clientes'!$C$5:$C$1004,Apoio!B790,'2.Base de Clientes'!$D$5:$D$1004,Apoio!C790,'2.Base de Clientes'!$E$5:$E$1004,Apoio!D790)+(ROW()/1000000),0)</f>
        <v>0</v>
      </c>
      <c r="H790" s="139">
        <f>IFERROR(COUNTIFS('2.Base de Clientes'!$C$5:$C$1004,Apoio!B790,'2.Base de Clientes'!$D$5:$D$1004,Apoio!C790,'2.Base de Clientes'!$E$5:$E$1004,Apoio!D790),0)</f>
        <v>0</v>
      </c>
      <c r="I790" s="156">
        <f t="shared" si="19"/>
        <v>0</v>
      </c>
      <c r="J790" s="157">
        <f>IFERROR(AVERAGEIFS('2.Base de Clientes'!$F$5:$F$1004,'2.Base de Clientes'!$C$5:$C$1004,Apoio!B790,'2.Base de Clientes'!$D$5:$D$1004,Apoio!C790,'2.Base de Clientes'!$E$5:$E$1004,Apoio!D790)+(ROW()/1000000),0)</f>
        <v>0</v>
      </c>
      <c r="K790" s="21"/>
      <c r="L790" s="21"/>
      <c r="M790" s="21"/>
    </row>
    <row r="791" ht="12.75" customHeight="1">
      <c r="B791" s="136" t="str">
        <f>'1.Clusters'!$B$13</f>
        <v/>
      </c>
      <c r="C791" s="136" t="str">
        <f>'1.Clusters'!$E$9</f>
        <v/>
      </c>
      <c r="D791" s="136" t="str">
        <f>'1.Clusters'!$H$13</f>
        <v/>
      </c>
      <c r="E791" s="136" t="str">
        <f t="shared" si="17"/>
        <v>, , </v>
      </c>
      <c r="F791" s="136" t="str">
        <f t="shared" si="18"/>
        <v/>
      </c>
      <c r="G791" s="139">
        <f>IFERROR(AVERAGEIFS('2.Base de Clientes'!$Q$5:$Q$1004,'2.Base de Clientes'!$C$5:$C$1004,Apoio!B791,'2.Base de Clientes'!$D$5:$D$1004,Apoio!C791,'2.Base de Clientes'!$E$5:$E$1004,Apoio!D791)+(ROW()/1000000),0)</f>
        <v>0</v>
      </c>
      <c r="H791" s="139">
        <f>IFERROR(COUNTIFS('2.Base de Clientes'!$C$5:$C$1004,Apoio!B791,'2.Base de Clientes'!$D$5:$D$1004,Apoio!C791,'2.Base de Clientes'!$E$5:$E$1004,Apoio!D791),0)</f>
        <v>0</v>
      </c>
      <c r="I791" s="156">
        <f t="shared" si="19"/>
        <v>0</v>
      </c>
      <c r="J791" s="157">
        <f>IFERROR(AVERAGEIFS('2.Base de Clientes'!$F$5:$F$1004,'2.Base de Clientes'!$C$5:$C$1004,Apoio!B791,'2.Base de Clientes'!$D$5:$D$1004,Apoio!C791,'2.Base de Clientes'!$E$5:$E$1004,Apoio!D791)+(ROW()/1000000),0)</f>
        <v>0</v>
      </c>
      <c r="K791" s="21"/>
      <c r="L791" s="21"/>
      <c r="M791" s="21"/>
    </row>
    <row r="792" ht="12.75" customHeight="1">
      <c r="B792" s="136" t="str">
        <f>'1.Clusters'!$B$13</f>
        <v/>
      </c>
      <c r="C792" s="136" t="str">
        <f>'1.Clusters'!$E$9</f>
        <v/>
      </c>
      <c r="D792" s="136" t="str">
        <f>'1.Clusters'!$H$14</f>
        <v/>
      </c>
      <c r="E792" s="136" t="str">
        <f t="shared" si="17"/>
        <v>, , </v>
      </c>
      <c r="F792" s="136" t="str">
        <f t="shared" si="18"/>
        <v/>
      </c>
      <c r="G792" s="139">
        <f>IFERROR(AVERAGEIFS('2.Base de Clientes'!$Q$5:$Q$1004,'2.Base de Clientes'!$C$5:$C$1004,Apoio!B792,'2.Base de Clientes'!$D$5:$D$1004,Apoio!C792,'2.Base de Clientes'!$E$5:$E$1004,Apoio!D792)+(ROW()/1000000),0)</f>
        <v>0</v>
      </c>
      <c r="H792" s="139">
        <f>IFERROR(COUNTIFS('2.Base de Clientes'!$C$5:$C$1004,Apoio!B792,'2.Base de Clientes'!$D$5:$D$1004,Apoio!C792,'2.Base de Clientes'!$E$5:$E$1004,Apoio!D792),0)</f>
        <v>0</v>
      </c>
      <c r="I792" s="156">
        <f t="shared" si="19"/>
        <v>0</v>
      </c>
      <c r="J792" s="157">
        <f>IFERROR(AVERAGEIFS('2.Base de Clientes'!$F$5:$F$1004,'2.Base de Clientes'!$C$5:$C$1004,Apoio!B792,'2.Base de Clientes'!$D$5:$D$1004,Apoio!C792,'2.Base de Clientes'!$E$5:$E$1004,Apoio!D792)+(ROW()/1000000),0)</f>
        <v>0</v>
      </c>
      <c r="K792" s="21"/>
      <c r="L792" s="21"/>
      <c r="M792" s="21"/>
    </row>
    <row r="793" ht="12.75" customHeight="1">
      <c r="B793" s="136" t="str">
        <f>'1.Clusters'!$B$13</f>
        <v/>
      </c>
      <c r="C793" s="136" t="str">
        <f>'1.Clusters'!$E$9</f>
        <v/>
      </c>
      <c r="D793" s="136" t="str">
        <f>'1.Clusters'!$H$15</f>
        <v/>
      </c>
      <c r="E793" s="136" t="str">
        <f t="shared" si="17"/>
        <v>, , </v>
      </c>
      <c r="F793" s="136" t="str">
        <f t="shared" si="18"/>
        <v/>
      </c>
      <c r="G793" s="139">
        <f>IFERROR(AVERAGEIFS('2.Base de Clientes'!$Q$5:$Q$1004,'2.Base de Clientes'!$C$5:$C$1004,Apoio!B793,'2.Base de Clientes'!$D$5:$D$1004,Apoio!C793,'2.Base de Clientes'!$E$5:$E$1004,Apoio!D793)+(ROW()/1000000),0)</f>
        <v>0</v>
      </c>
      <c r="H793" s="139">
        <f>IFERROR(COUNTIFS('2.Base de Clientes'!$C$5:$C$1004,Apoio!B793,'2.Base de Clientes'!$D$5:$D$1004,Apoio!C793,'2.Base de Clientes'!$E$5:$E$1004,Apoio!D793),0)</f>
        <v>0</v>
      </c>
      <c r="I793" s="156">
        <f t="shared" si="19"/>
        <v>0</v>
      </c>
      <c r="J793" s="157">
        <f>IFERROR(AVERAGEIFS('2.Base de Clientes'!$F$5:$F$1004,'2.Base de Clientes'!$C$5:$C$1004,Apoio!B793,'2.Base de Clientes'!$D$5:$D$1004,Apoio!C793,'2.Base de Clientes'!$E$5:$E$1004,Apoio!D793)+(ROW()/1000000),0)</f>
        <v>0</v>
      </c>
      <c r="K793" s="21"/>
      <c r="L793" s="21"/>
      <c r="M793" s="21"/>
    </row>
    <row r="794" ht="12.75" customHeight="1">
      <c r="B794" s="136" t="str">
        <f>'1.Clusters'!$B$13</f>
        <v/>
      </c>
      <c r="C794" s="136" t="str">
        <f>'1.Clusters'!$E$10</f>
        <v/>
      </c>
      <c r="D794" s="136" t="str">
        <f>'1.Clusters'!$H$6</f>
        <v/>
      </c>
      <c r="E794" s="136" t="str">
        <f t="shared" si="17"/>
        <v>, , </v>
      </c>
      <c r="F794" s="136" t="str">
        <f t="shared" si="18"/>
        <v/>
      </c>
      <c r="G794" s="139">
        <f>IFERROR(AVERAGEIFS('2.Base de Clientes'!$Q$5:$Q$1004,'2.Base de Clientes'!$C$5:$C$1004,Apoio!B794,'2.Base de Clientes'!$D$5:$D$1004,Apoio!C794,'2.Base de Clientes'!$E$5:$E$1004,Apoio!D794)+(ROW()/1000000),0)</f>
        <v>0</v>
      </c>
      <c r="H794" s="139">
        <f>IFERROR(COUNTIFS('2.Base de Clientes'!$C$5:$C$1004,Apoio!B794,'2.Base de Clientes'!$D$5:$D$1004,Apoio!C794,'2.Base de Clientes'!$E$5:$E$1004,Apoio!D794),0)</f>
        <v>0</v>
      </c>
      <c r="I794" s="156">
        <f t="shared" si="19"/>
        <v>0</v>
      </c>
      <c r="J794" s="157">
        <f>IFERROR(AVERAGEIFS('2.Base de Clientes'!$F$5:$F$1004,'2.Base de Clientes'!$C$5:$C$1004,Apoio!B794,'2.Base de Clientes'!$D$5:$D$1004,Apoio!C794,'2.Base de Clientes'!$E$5:$E$1004,Apoio!D794)+(ROW()/1000000),0)</f>
        <v>0</v>
      </c>
      <c r="K794" s="21"/>
      <c r="L794" s="21"/>
      <c r="M794" s="21"/>
    </row>
    <row r="795" ht="12.75" customHeight="1">
      <c r="B795" s="136" t="str">
        <f>'1.Clusters'!$B$13</f>
        <v/>
      </c>
      <c r="C795" s="136" t="str">
        <f>'1.Clusters'!$E$10</f>
        <v/>
      </c>
      <c r="D795" s="136" t="str">
        <f>'1.Clusters'!$H$7</f>
        <v/>
      </c>
      <c r="E795" s="136" t="str">
        <f t="shared" si="17"/>
        <v>, , </v>
      </c>
      <c r="F795" s="136" t="str">
        <f t="shared" si="18"/>
        <v/>
      </c>
      <c r="G795" s="139">
        <f>IFERROR(AVERAGEIFS('2.Base de Clientes'!$Q$5:$Q$1004,'2.Base de Clientes'!$C$5:$C$1004,Apoio!B795,'2.Base de Clientes'!$D$5:$D$1004,Apoio!C795,'2.Base de Clientes'!$E$5:$E$1004,Apoio!D795)+(ROW()/1000000),0)</f>
        <v>0</v>
      </c>
      <c r="H795" s="139">
        <f>IFERROR(COUNTIFS('2.Base de Clientes'!$C$5:$C$1004,Apoio!B795,'2.Base de Clientes'!$D$5:$D$1004,Apoio!C795,'2.Base de Clientes'!$E$5:$E$1004,Apoio!D795),0)</f>
        <v>0</v>
      </c>
      <c r="I795" s="156">
        <f t="shared" si="19"/>
        <v>0</v>
      </c>
      <c r="J795" s="157">
        <f>IFERROR(AVERAGEIFS('2.Base de Clientes'!$F$5:$F$1004,'2.Base de Clientes'!$C$5:$C$1004,Apoio!B795,'2.Base de Clientes'!$D$5:$D$1004,Apoio!C795,'2.Base de Clientes'!$E$5:$E$1004,Apoio!D795)+(ROW()/1000000),0)</f>
        <v>0</v>
      </c>
      <c r="K795" s="21"/>
      <c r="L795" s="21"/>
      <c r="M795" s="21"/>
    </row>
    <row r="796" ht="12.75" customHeight="1">
      <c r="B796" s="136" t="str">
        <f>'1.Clusters'!$B$13</f>
        <v/>
      </c>
      <c r="C796" s="136" t="str">
        <f>'1.Clusters'!$E$10</f>
        <v/>
      </c>
      <c r="D796" s="136" t="str">
        <f>'1.Clusters'!$H$8</f>
        <v/>
      </c>
      <c r="E796" s="136" t="str">
        <f t="shared" si="17"/>
        <v>, , </v>
      </c>
      <c r="F796" s="136" t="str">
        <f t="shared" si="18"/>
        <v/>
      </c>
      <c r="G796" s="139">
        <f>IFERROR(AVERAGEIFS('2.Base de Clientes'!$Q$5:$Q$1004,'2.Base de Clientes'!$C$5:$C$1004,Apoio!B796,'2.Base de Clientes'!$D$5:$D$1004,Apoio!C796,'2.Base de Clientes'!$E$5:$E$1004,Apoio!D796)+(ROW()/1000000),0)</f>
        <v>0</v>
      </c>
      <c r="H796" s="139">
        <f>IFERROR(COUNTIFS('2.Base de Clientes'!$C$5:$C$1004,Apoio!B796,'2.Base de Clientes'!$D$5:$D$1004,Apoio!C796,'2.Base de Clientes'!$E$5:$E$1004,Apoio!D796),0)</f>
        <v>0</v>
      </c>
      <c r="I796" s="156">
        <f t="shared" si="19"/>
        <v>0</v>
      </c>
      <c r="J796" s="157">
        <f>IFERROR(AVERAGEIFS('2.Base de Clientes'!$F$5:$F$1004,'2.Base de Clientes'!$C$5:$C$1004,Apoio!B796,'2.Base de Clientes'!$D$5:$D$1004,Apoio!C796,'2.Base de Clientes'!$E$5:$E$1004,Apoio!D796)+(ROW()/1000000),0)</f>
        <v>0</v>
      </c>
      <c r="K796" s="21"/>
      <c r="L796" s="21"/>
      <c r="M796" s="21"/>
    </row>
    <row r="797" ht="12.75" customHeight="1">
      <c r="B797" s="136" t="str">
        <f>'1.Clusters'!$B$13</f>
        <v/>
      </c>
      <c r="C797" s="136" t="str">
        <f>'1.Clusters'!$E$10</f>
        <v/>
      </c>
      <c r="D797" s="136" t="str">
        <f>'1.Clusters'!$H$9</f>
        <v/>
      </c>
      <c r="E797" s="136" t="str">
        <f t="shared" si="17"/>
        <v>, , </v>
      </c>
      <c r="F797" s="136" t="str">
        <f t="shared" si="18"/>
        <v/>
      </c>
      <c r="G797" s="139">
        <f>IFERROR(AVERAGEIFS('2.Base de Clientes'!$Q$5:$Q$1004,'2.Base de Clientes'!$C$5:$C$1004,Apoio!B797,'2.Base de Clientes'!$D$5:$D$1004,Apoio!C797,'2.Base de Clientes'!$E$5:$E$1004,Apoio!D797)+(ROW()/1000000),0)</f>
        <v>0</v>
      </c>
      <c r="H797" s="139">
        <f>IFERROR(COUNTIFS('2.Base de Clientes'!$C$5:$C$1004,Apoio!B797,'2.Base de Clientes'!$D$5:$D$1004,Apoio!C797,'2.Base de Clientes'!$E$5:$E$1004,Apoio!D797),0)</f>
        <v>0</v>
      </c>
      <c r="I797" s="156">
        <f t="shared" si="19"/>
        <v>0</v>
      </c>
      <c r="J797" s="157">
        <f>IFERROR(AVERAGEIFS('2.Base de Clientes'!$F$5:$F$1004,'2.Base de Clientes'!$C$5:$C$1004,Apoio!B797,'2.Base de Clientes'!$D$5:$D$1004,Apoio!C797,'2.Base de Clientes'!$E$5:$E$1004,Apoio!D797)+(ROW()/1000000),0)</f>
        <v>0</v>
      </c>
      <c r="K797" s="21"/>
      <c r="L797" s="21"/>
      <c r="M797" s="21"/>
    </row>
    <row r="798" ht="12.75" customHeight="1">
      <c r="B798" s="136" t="str">
        <f>'1.Clusters'!$B$13</f>
        <v/>
      </c>
      <c r="C798" s="136" t="str">
        <f>'1.Clusters'!$E$10</f>
        <v/>
      </c>
      <c r="D798" s="136" t="str">
        <f>'1.Clusters'!$H$10</f>
        <v/>
      </c>
      <c r="E798" s="136" t="str">
        <f t="shared" si="17"/>
        <v>, , </v>
      </c>
      <c r="F798" s="136" t="str">
        <f t="shared" si="18"/>
        <v/>
      </c>
      <c r="G798" s="139">
        <f>IFERROR(AVERAGEIFS('2.Base de Clientes'!$Q$5:$Q$1004,'2.Base de Clientes'!$C$5:$C$1004,Apoio!B798,'2.Base de Clientes'!$D$5:$D$1004,Apoio!C798,'2.Base de Clientes'!$E$5:$E$1004,Apoio!D798)+(ROW()/1000000),0)</f>
        <v>0</v>
      </c>
      <c r="H798" s="139">
        <f>IFERROR(COUNTIFS('2.Base de Clientes'!$C$5:$C$1004,Apoio!B798,'2.Base de Clientes'!$D$5:$D$1004,Apoio!C798,'2.Base de Clientes'!$E$5:$E$1004,Apoio!D798),0)</f>
        <v>0</v>
      </c>
      <c r="I798" s="156">
        <f t="shared" si="19"/>
        <v>0</v>
      </c>
      <c r="J798" s="157">
        <f>IFERROR(AVERAGEIFS('2.Base de Clientes'!$F$5:$F$1004,'2.Base de Clientes'!$C$5:$C$1004,Apoio!B798,'2.Base de Clientes'!$D$5:$D$1004,Apoio!C798,'2.Base de Clientes'!$E$5:$E$1004,Apoio!D798)+(ROW()/1000000),0)</f>
        <v>0</v>
      </c>
      <c r="K798" s="21"/>
      <c r="L798" s="21"/>
      <c r="M798" s="21"/>
    </row>
    <row r="799" ht="12.75" customHeight="1">
      <c r="B799" s="136" t="str">
        <f>'1.Clusters'!$B$13</f>
        <v/>
      </c>
      <c r="C799" s="136" t="str">
        <f>'1.Clusters'!$E$10</f>
        <v/>
      </c>
      <c r="D799" s="136" t="str">
        <f>'1.Clusters'!$H$11</f>
        <v/>
      </c>
      <c r="E799" s="136" t="str">
        <f t="shared" si="17"/>
        <v>, , </v>
      </c>
      <c r="F799" s="136" t="str">
        <f t="shared" si="18"/>
        <v/>
      </c>
      <c r="G799" s="139">
        <f>IFERROR(AVERAGEIFS('2.Base de Clientes'!$Q$5:$Q$1004,'2.Base de Clientes'!$C$5:$C$1004,Apoio!B799,'2.Base de Clientes'!$D$5:$D$1004,Apoio!C799,'2.Base de Clientes'!$E$5:$E$1004,Apoio!D799)+(ROW()/1000000),0)</f>
        <v>0</v>
      </c>
      <c r="H799" s="139">
        <f>IFERROR(COUNTIFS('2.Base de Clientes'!$C$5:$C$1004,Apoio!B799,'2.Base de Clientes'!$D$5:$D$1004,Apoio!C799,'2.Base de Clientes'!$E$5:$E$1004,Apoio!D799),0)</f>
        <v>0</v>
      </c>
      <c r="I799" s="156">
        <f t="shared" si="19"/>
        <v>0</v>
      </c>
      <c r="J799" s="157">
        <f>IFERROR(AVERAGEIFS('2.Base de Clientes'!$F$5:$F$1004,'2.Base de Clientes'!$C$5:$C$1004,Apoio!B799,'2.Base de Clientes'!$D$5:$D$1004,Apoio!C799,'2.Base de Clientes'!$E$5:$E$1004,Apoio!D799)+(ROW()/1000000),0)</f>
        <v>0</v>
      </c>
      <c r="K799" s="21"/>
      <c r="L799" s="21"/>
      <c r="M799" s="21"/>
    </row>
    <row r="800" ht="12.75" customHeight="1">
      <c r="B800" s="136" t="str">
        <f>'1.Clusters'!$B$13</f>
        <v/>
      </c>
      <c r="C800" s="136" t="str">
        <f>'1.Clusters'!$E$10</f>
        <v/>
      </c>
      <c r="D800" s="136" t="str">
        <f>'1.Clusters'!$H$12</f>
        <v/>
      </c>
      <c r="E800" s="136" t="str">
        <f t="shared" si="17"/>
        <v>, , </v>
      </c>
      <c r="F800" s="136" t="str">
        <f t="shared" si="18"/>
        <v/>
      </c>
      <c r="G800" s="139">
        <f>IFERROR(AVERAGEIFS('2.Base de Clientes'!$Q$5:$Q$1004,'2.Base de Clientes'!$C$5:$C$1004,Apoio!B800,'2.Base de Clientes'!$D$5:$D$1004,Apoio!C800,'2.Base de Clientes'!$E$5:$E$1004,Apoio!D800)+(ROW()/1000000),0)</f>
        <v>0</v>
      </c>
      <c r="H800" s="139">
        <f>IFERROR(COUNTIFS('2.Base de Clientes'!$C$5:$C$1004,Apoio!B800,'2.Base de Clientes'!$D$5:$D$1004,Apoio!C800,'2.Base de Clientes'!$E$5:$E$1004,Apoio!D800),0)</f>
        <v>0</v>
      </c>
      <c r="I800" s="156">
        <f t="shared" si="19"/>
        <v>0</v>
      </c>
      <c r="J800" s="157">
        <f>IFERROR(AVERAGEIFS('2.Base de Clientes'!$F$5:$F$1004,'2.Base de Clientes'!$C$5:$C$1004,Apoio!B800,'2.Base de Clientes'!$D$5:$D$1004,Apoio!C800,'2.Base de Clientes'!$E$5:$E$1004,Apoio!D800)+(ROW()/1000000),0)</f>
        <v>0</v>
      </c>
      <c r="K800" s="21"/>
      <c r="L800" s="21"/>
      <c r="M800" s="21"/>
    </row>
    <row r="801" ht="12.75" customHeight="1">
      <c r="B801" s="136" t="str">
        <f>'1.Clusters'!$B$13</f>
        <v/>
      </c>
      <c r="C801" s="136" t="str">
        <f>'1.Clusters'!$E$10</f>
        <v/>
      </c>
      <c r="D801" s="136" t="str">
        <f>'1.Clusters'!$H$13</f>
        <v/>
      </c>
      <c r="E801" s="136" t="str">
        <f t="shared" si="17"/>
        <v>, , </v>
      </c>
      <c r="F801" s="136" t="str">
        <f t="shared" si="18"/>
        <v/>
      </c>
      <c r="G801" s="139">
        <f>IFERROR(AVERAGEIFS('2.Base de Clientes'!$Q$5:$Q$1004,'2.Base de Clientes'!$C$5:$C$1004,Apoio!B801,'2.Base de Clientes'!$D$5:$D$1004,Apoio!C801,'2.Base de Clientes'!$E$5:$E$1004,Apoio!D801)+(ROW()/1000000),0)</f>
        <v>0</v>
      </c>
      <c r="H801" s="139">
        <f>IFERROR(COUNTIFS('2.Base de Clientes'!$C$5:$C$1004,Apoio!B801,'2.Base de Clientes'!$D$5:$D$1004,Apoio!C801,'2.Base de Clientes'!$E$5:$E$1004,Apoio!D801),0)</f>
        <v>0</v>
      </c>
      <c r="I801" s="156">
        <f t="shared" si="19"/>
        <v>0</v>
      </c>
      <c r="J801" s="157">
        <f>IFERROR(AVERAGEIFS('2.Base de Clientes'!$F$5:$F$1004,'2.Base de Clientes'!$C$5:$C$1004,Apoio!B801,'2.Base de Clientes'!$D$5:$D$1004,Apoio!C801,'2.Base de Clientes'!$E$5:$E$1004,Apoio!D801)+(ROW()/1000000),0)</f>
        <v>0</v>
      </c>
      <c r="K801" s="21"/>
      <c r="L801" s="21"/>
      <c r="M801" s="21"/>
    </row>
    <row r="802" ht="12.75" customHeight="1">
      <c r="B802" s="136" t="str">
        <f>'1.Clusters'!$B$13</f>
        <v/>
      </c>
      <c r="C802" s="136" t="str">
        <f>'1.Clusters'!$E$10</f>
        <v/>
      </c>
      <c r="D802" s="136" t="str">
        <f>'1.Clusters'!$H$14</f>
        <v/>
      </c>
      <c r="E802" s="136" t="str">
        <f t="shared" si="17"/>
        <v>, , </v>
      </c>
      <c r="F802" s="136" t="str">
        <f t="shared" si="18"/>
        <v/>
      </c>
      <c r="G802" s="139">
        <f>IFERROR(AVERAGEIFS('2.Base de Clientes'!$Q$5:$Q$1004,'2.Base de Clientes'!$C$5:$C$1004,Apoio!B802,'2.Base de Clientes'!$D$5:$D$1004,Apoio!C802,'2.Base de Clientes'!$E$5:$E$1004,Apoio!D802)+(ROW()/1000000),0)</f>
        <v>0</v>
      </c>
      <c r="H802" s="139">
        <f>IFERROR(COUNTIFS('2.Base de Clientes'!$C$5:$C$1004,Apoio!B802,'2.Base de Clientes'!$D$5:$D$1004,Apoio!C802,'2.Base de Clientes'!$E$5:$E$1004,Apoio!D802),0)</f>
        <v>0</v>
      </c>
      <c r="I802" s="156">
        <f t="shared" si="19"/>
        <v>0</v>
      </c>
      <c r="J802" s="157">
        <f>IFERROR(AVERAGEIFS('2.Base de Clientes'!$F$5:$F$1004,'2.Base de Clientes'!$C$5:$C$1004,Apoio!B802,'2.Base de Clientes'!$D$5:$D$1004,Apoio!C802,'2.Base de Clientes'!$E$5:$E$1004,Apoio!D802)+(ROW()/1000000),0)</f>
        <v>0</v>
      </c>
      <c r="K802" s="21"/>
      <c r="L802" s="21"/>
      <c r="M802" s="21"/>
    </row>
    <row r="803" ht="12.75" customHeight="1">
      <c r="B803" s="136" t="str">
        <f>'1.Clusters'!$B$13</f>
        <v/>
      </c>
      <c r="C803" s="136" t="str">
        <f>'1.Clusters'!$E$10</f>
        <v/>
      </c>
      <c r="D803" s="136" t="str">
        <f>'1.Clusters'!$H$15</f>
        <v/>
      </c>
      <c r="E803" s="136" t="str">
        <f t="shared" si="17"/>
        <v>, , </v>
      </c>
      <c r="F803" s="136" t="str">
        <f t="shared" si="18"/>
        <v/>
      </c>
      <c r="G803" s="139">
        <f>IFERROR(AVERAGEIFS('2.Base de Clientes'!$Q$5:$Q$1004,'2.Base de Clientes'!$C$5:$C$1004,Apoio!B803,'2.Base de Clientes'!$D$5:$D$1004,Apoio!C803,'2.Base de Clientes'!$E$5:$E$1004,Apoio!D803)+(ROW()/1000000),0)</f>
        <v>0</v>
      </c>
      <c r="H803" s="139">
        <f>IFERROR(COUNTIFS('2.Base de Clientes'!$C$5:$C$1004,Apoio!B803,'2.Base de Clientes'!$D$5:$D$1004,Apoio!C803,'2.Base de Clientes'!$E$5:$E$1004,Apoio!D803),0)</f>
        <v>0</v>
      </c>
      <c r="I803" s="156">
        <f t="shared" si="19"/>
        <v>0</v>
      </c>
      <c r="J803" s="157">
        <f>IFERROR(AVERAGEIFS('2.Base de Clientes'!$F$5:$F$1004,'2.Base de Clientes'!$C$5:$C$1004,Apoio!B803,'2.Base de Clientes'!$D$5:$D$1004,Apoio!C803,'2.Base de Clientes'!$E$5:$E$1004,Apoio!D803)+(ROW()/1000000),0)</f>
        <v>0</v>
      </c>
      <c r="K803" s="21"/>
      <c r="L803" s="21"/>
      <c r="M803" s="21"/>
    </row>
    <row r="804" ht="12.75" customHeight="1">
      <c r="B804" s="136" t="str">
        <f>'1.Clusters'!$B$13</f>
        <v/>
      </c>
      <c r="C804" s="136" t="str">
        <f>'1.Clusters'!$E$11</f>
        <v/>
      </c>
      <c r="D804" s="136" t="str">
        <f>'1.Clusters'!$H$6</f>
        <v/>
      </c>
      <c r="E804" s="136" t="str">
        <f t="shared" si="17"/>
        <v>, , </v>
      </c>
      <c r="F804" s="136" t="str">
        <f t="shared" si="18"/>
        <v/>
      </c>
      <c r="G804" s="139">
        <f>IFERROR(AVERAGEIFS('2.Base de Clientes'!$Q$5:$Q$1004,'2.Base de Clientes'!$C$5:$C$1004,Apoio!B804,'2.Base de Clientes'!$D$5:$D$1004,Apoio!C804,'2.Base de Clientes'!$E$5:$E$1004,Apoio!D804)+(ROW()/1000000),0)</f>
        <v>0</v>
      </c>
      <c r="H804" s="139">
        <f>IFERROR(COUNTIFS('2.Base de Clientes'!$C$5:$C$1004,Apoio!B804,'2.Base de Clientes'!$D$5:$D$1004,Apoio!C804,'2.Base de Clientes'!$E$5:$E$1004,Apoio!D804),0)</f>
        <v>0</v>
      </c>
      <c r="I804" s="156">
        <f t="shared" si="19"/>
        <v>0</v>
      </c>
      <c r="J804" s="157">
        <f>IFERROR(AVERAGEIFS('2.Base de Clientes'!$F$5:$F$1004,'2.Base de Clientes'!$C$5:$C$1004,Apoio!B804,'2.Base de Clientes'!$D$5:$D$1004,Apoio!C804,'2.Base de Clientes'!$E$5:$E$1004,Apoio!D804)+(ROW()/1000000),0)</f>
        <v>0</v>
      </c>
      <c r="K804" s="21"/>
      <c r="L804" s="21"/>
      <c r="M804" s="21"/>
    </row>
    <row r="805" ht="12.75" customHeight="1">
      <c r="B805" s="136" t="str">
        <f>'1.Clusters'!$B$13</f>
        <v/>
      </c>
      <c r="C805" s="136" t="str">
        <f>'1.Clusters'!$E$11</f>
        <v/>
      </c>
      <c r="D805" s="136" t="str">
        <f>'1.Clusters'!$H$7</f>
        <v/>
      </c>
      <c r="E805" s="136" t="str">
        <f t="shared" si="17"/>
        <v>, , </v>
      </c>
      <c r="F805" s="136" t="str">
        <f t="shared" si="18"/>
        <v/>
      </c>
      <c r="G805" s="139">
        <f>IFERROR(AVERAGEIFS('2.Base de Clientes'!$Q$5:$Q$1004,'2.Base de Clientes'!$C$5:$C$1004,Apoio!B805,'2.Base de Clientes'!$D$5:$D$1004,Apoio!C805,'2.Base de Clientes'!$E$5:$E$1004,Apoio!D805)+(ROW()/1000000),0)</f>
        <v>0</v>
      </c>
      <c r="H805" s="139">
        <f>IFERROR(COUNTIFS('2.Base de Clientes'!$C$5:$C$1004,Apoio!B805,'2.Base de Clientes'!$D$5:$D$1004,Apoio!C805,'2.Base de Clientes'!$E$5:$E$1004,Apoio!D805),0)</f>
        <v>0</v>
      </c>
      <c r="I805" s="156">
        <f t="shared" si="19"/>
        <v>0</v>
      </c>
      <c r="J805" s="157">
        <f>IFERROR(AVERAGEIFS('2.Base de Clientes'!$F$5:$F$1004,'2.Base de Clientes'!$C$5:$C$1004,Apoio!B805,'2.Base de Clientes'!$D$5:$D$1004,Apoio!C805,'2.Base de Clientes'!$E$5:$E$1004,Apoio!D805)+(ROW()/1000000),0)</f>
        <v>0</v>
      </c>
      <c r="K805" s="21"/>
      <c r="L805" s="21"/>
      <c r="M805" s="21"/>
    </row>
    <row r="806" ht="12.75" customHeight="1">
      <c r="B806" s="136" t="str">
        <f>'1.Clusters'!$B$13</f>
        <v/>
      </c>
      <c r="C806" s="136" t="str">
        <f>'1.Clusters'!$E$11</f>
        <v/>
      </c>
      <c r="D806" s="136" t="str">
        <f>'1.Clusters'!$H$8</f>
        <v/>
      </c>
      <c r="E806" s="136" t="str">
        <f t="shared" si="17"/>
        <v>, , </v>
      </c>
      <c r="F806" s="136" t="str">
        <f t="shared" si="18"/>
        <v/>
      </c>
      <c r="G806" s="139">
        <f>IFERROR(AVERAGEIFS('2.Base de Clientes'!$Q$5:$Q$1004,'2.Base de Clientes'!$C$5:$C$1004,Apoio!B806,'2.Base de Clientes'!$D$5:$D$1004,Apoio!C806,'2.Base de Clientes'!$E$5:$E$1004,Apoio!D806)+(ROW()/1000000),0)</f>
        <v>0</v>
      </c>
      <c r="H806" s="139">
        <f>IFERROR(COUNTIFS('2.Base de Clientes'!$C$5:$C$1004,Apoio!B806,'2.Base de Clientes'!$D$5:$D$1004,Apoio!C806,'2.Base de Clientes'!$E$5:$E$1004,Apoio!D806),0)</f>
        <v>0</v>
      </c>
      <c r="I806" s="156">
        <f t="shared" si="19"/>
        <v>0</v>
      </c>
      <c r="J806" s="157">
        <f>IFERROR(AVERAGEIFS('2.Base de Clientes'!$F$5:$F$1004,'2.Base de Clientes'!$C$5:$C$1004,Apoio!B806,'2.Base de Clientes'!$D$5:$D$1004,Apoio!C806,'2.Base de Clientes'!$E$5:$E$1004,Apoio!D806)+(ROW()/1000000),0)</f>
        <v>0</v>
      </c>
      <c r="K806" s="21"/>
      <c r="L806" s="21"/>
      <c r="M806" s="21"/>
    </row>
    <row r="807" ht="12.75" customHeight="1">
      <c r="B807" s="136" t="str">
        <f>'1.Clusters'!$B$13</f>
        <v/>
      </c>
      <c r="C807" s="136" t="str">
        <f>'1.Clusters'!$E$11</f>
        <v/>
      </c>
      <c r="D807" s="136" t="str">
        <f>'1.Clusters'!$H$9</f>
        <v/>
      </c>
      <c r="E807" s="136" t="str">
        <f t="shared" si="17"/>
        <v>, , </v>
      </c>
      <c r="F807" s="136" t="str">
        <f t="shared" si="18"/>
        <v/>
      </c>
      <c r="G807" s="139">
        <f>IFERROR(AVERAGEIFS('2.Base de Clientes'!$Q$5:$Q$1004,'2.Base de Clientes'!$C$5:$C$1004,Apoio!B807,'2.Base de Clientes'!$D$5:$D$1004,Apoio!C807,'2.Base de Clientes'!$E$5:$E$1004,Apoio!D807)+(ROW()/1000000),0)</f>
        <v>0</v>
      </c>
      <c r="H807" s="139">
        <f>IFERROR(COUNTIFS('2.Base de Clientes'!$C$5:$C$1004,Apoio!B807,'2.Base de Clientes'!$D$5:$D$1004,Apoio!C807,'2.Base de Clientes'!$E$5:$E$1004,Apoio!D807),0)</f>
        <v>0</v>
      </c>
      <c r="I807" s="156">
        <f t="shared" si="19"/>
        <v>0</v>
      </c>
      <c r="J807" s="157">
        <f>IFERROR(AVERAGEIFS('2.Base de Clientes'!$F$5:$F$1004,'2.Base de Clientes'!$C$5:$C$1004,Apoio!B807,'2.Base de Clientes'!$D$5:$D$1004,Apoio!C807,'2.Base de Clientes'!$E$5:$E$1004,Apoio!D807)+(ROW()/1000000),0)</f>
        <v>0</v>
      </c>
      <c r="K807" s="21"/>
      <c r="L807" s="21"/>
      <c r="M807" s="21"/>
    </row>
    <row r="808" ht="12.75" customHeight="1">
      <c r="B808" s="136" t="str">
        <f>'1.Clusters'!$B$13</f>
        <v/>
      </c>
      <c r="C808" s="136" t="str">
        <f>'1.Clusters'!$E$11</f>
        <v/>
      </c>
      <c r="D808" s="136" t="str">
        <f>'1.Clusters'!$H$10</f>
        <v/>
      </c>
      <c r="E808" s="136" t="str">
        <f t="shared" si="17"/>
        <v>, , </v>
      </c>
      <c r="F808" s="136" t="str">
        <f t="shared" si="18"/>
        <v/>
      </c>
      <c r="G808" s="139">
        <f>IFERROR(AVERAGEIFS('2.Base de Clientes'!$Q$5:$Q$1004,'2.Base de Clientes'!$C$5:$C$1004,Apoio!B808,'2.Base de Clientes'!$D$5:$D$1004,Apoio!C808,'2.Base de Clientes'!$E$5:$E$1004,Apoio!D808)+(ROW()/1000000),0)</f>
        <v>0</v>
      </c>
      <c r="H808" s="139">
        <f>IFERROR(COUNTIFS('2.Base de Clientes'!$C$5:$C$1004,Apoio!B808,'2.Base de Clientes'!$D$5:$D$1004,Apoio!C808,'2.Base de Clientes'!$E$5:$E$1004,Apoio!D808),0)</f>
        <v>0</v>
      </c>
      <c r="I808" s="156">
        <f t="shared" si="19"/>
        <v>0</v>
      </c>
      <c r="J808" s="157">
        <f>IFERROR(AVERAGEIFS('2.Base de Clientes'!$F$5:$F$1004,'2.Base de Clientes'!$C$5:$C$1004,Apoio!B808,'2.Base de Clientes'!$D$5:$D$1004,Apoio!C808,'2.Base de Clientes'!$E$5:$E$1004,Apoio!D808)+(ROW()/1000000),0)</f>
        <v>0</v>
      </c>
      <c r="K808" s="21"/>
      <c r="L808" s="21"/>
      <c r="M808" s="21"/>
    </row>
    <row r="809" ht="12.75" customHeight="1">
      <c r="B809" s="136" t="str">
        <f>'1.Clusters'!$B$13</f>
        <v/>
      </c>
      <c r="C809" s="136" t="str">
        <f>'1.Clusters'!$E$11</f>
        <v/>
      </c>
      <c r="D809" s="136" t="str">
        <f>'1.Clusters'!$H$11</f>
        <v/>
      </c>
      <c r="E809" s="136" t="str">
        <f t="shared" si="17"/>
        <v>, , </v>
      </c>
      <c r="F809" s="136" t="str">
        <f t="shared" si="18"/>
        <v/>
      </c>
      <c r="G809" s="139">
        <f>IFERROR(AVERAGEIFS('2.Base de Clientes'!$Q$5:$Q$1004,'2.Base de Clientes'!$C$5:$C$1004,Apoio!B809,'2.Base de Clientes'!$D$5:$D$1004,Apoio!C809,'2.Base de Clientes'!$E$5:$E$1004,Apoio!D809)+(ROW()/1000000),0)</f>
        <v>0</v>
      </c>
      <c r="H809" s="139">
        <f>IFERROR(COUNTIFS('2.Base de Clientes'!$C$5:$C$1004,Apoio!B809,'2.Base de Clientes'!$D$5:$D$1004,Apoio!C809,'2.Base de Clientes'!$E$5:$E$1004,Apoio!D809),0)</f>
        <v>0</v>
      </c>
      <c r="I809" s="156">
        <f t="shared" si="19"/>
        <v>0</v>
      </c>
      <c r="J809" s="157">
        <f>IFERROR(AVERAGEIFS('2.Base de Clientes'!$F$5:$F$1004,'2.Base de Clientes'!$C$5:$C$1004,Apoio!B809,'2.Base de Clientes'!$D$5:$D$1004,Apoio!C809,'2.Base de Clientes'!$E$5:$E$1004,Apoio!D809)+(ROW()/1000000),0)</f>
        <v>0</v>
      </c>
      <c r="K809" s="21"/>
      <c r="L809" s="21"/>
      <c r="M809" s="21"/>
    </row>
    <row r="810" ht="12.75" customHeight="1">
      <c r="B810" s="136" t="str">
        <f>'1.Clusters'!$B$13</f>
        <v/>
      </c>
      <c r="C810" s="136" t="str">
        <f>'1.Clusters'!$E$11</f>
        <v/>
      </c>
      <c r="D810" s="136" t="str">
        <f>'1.Clusters'!$H$12</f>
        <v/>
      </c>
      <c r="E810" s="136" t="str">
        <f t="shared" si="17"/>
        <v>, , </v>
      </c>
      <c r="F810" s="136" t="str">
        <f t="shared" si="18"/>
        <v/>
      </c>
      <c r="G810" s="139">
        <f>IFERROR(AVERAGEIFS('2.Base de Clientes'!$Q$5:$Q$1004,'2.Base de Clientes'!$C$5:$C$1004,Apoio!B810,'2.Base de Clientes'!$D$5:$D$1004,Apoio!C810,'2.Base de Clientes'!$E$5:$E$1004,Apoio!D810)+(ROW()/1000000),0)</f>
        <v>0</v>
      </c>
      <c r="H810" s="139">
        <f>IFERROR(COUNTIFS('2.Base de Clientes'!$C$5:$C$1004,Apoio!B810,'2.Base de Clientes'!$D$5:$D$1004,Apoio!C810,'2.Base de Clientes'!$E$5:$E$1004,Apoio!D810),0)</f>
        <v>0</v>
      </c>
      <c r="I810" s="156">
        <f t="shared" si="19"/>
        <v>0</v>
      </c>
      <c r="J810" s="157">
        <f>IFERROR(AVERAGEIFS('2.Base de Clientes'!$F$5:$F$1004,'2.Base de Clientes'!$C$5:$C$1004,Apoio!B810,'2.Base de Clientes'!$D$5:$D$1004,Apoio!C810,'2.Base de Clientes'!$E$5:$E$1004,Apoio!D810)+(ROW()/1000000),0)</f>
        <v>0</v>
      </c>
      <c r="K810" s="21"/>
      <c r="L810" s="21"/>
      <c r="M810" s="21"/>
    </row>
    <row r="811" ht="12.75" customHeight="1">
      <c r="B811" s="136" t="str">
        <f>'1.Clusters'!$B$13</f>
        <v/>
      </c>
      <c r="C811" s="136" t="str">
        <f>'1.Clusters'!$E$11</f>
        <v/>
      </c>
      <c r="D811" s="136" t="str">
        <f>'1.Clusters'!$H$13</f>
        <v/>
      </c>
      <c r="E811" s="136" t="str">
        <f t="shared" si="17"/>
        <v>, , </v>
      </c>
      <c r="F811" s="136" t="str">
        <f t="shared" si="18"/>
        <v/>
      </c>
      <c r="G811" s="139">
        <f>IFERROR(AVERAGEIFS('2.Base de Clientes'!$Q$5:$Q$1004,'2.Base de Clientes'!$C$5:$C$1004,Apoio!B811,'2.Base de Clientes'!$D$5:$D$1004,Apoio!C811,'2.Base de Clientes'!$E$5:$E$1004,Apoio!D811)+(ROW()/1000000),0)</f>
        <v>0</v>
      </c>
      <c r="H811" s="139">
        <f>IFERROR(COUNTIFS('2.Base de Clientes'!$C$5:$C$1004,Apoio!B811,'2.Base de Clientes'!$D$5:$D$1004,Apoio!C811,'2.Base de Clientes'!$E$5:$E$1004,Apoio!D811),0)</f>
        <v>0</v>
      </c>
      <c r="I811" s="156">
        <f t="shared" si="19"/>
        <v>0</v>
      </c>
      <c r="J811" s="157">
        <f>IFERROR(AVERAGEIFS('2.Base de Clientes'!$F$5:$F$1004,'2.Base de Clientes'!$C$5:$C$1004,Apoio!B811,'2.Base de Clientes'!$D$5:$D$1004,Apoio!C811,'2.Base de Clientes'!$E$5:$E$1004,Apoio!D811)+(ROW()/1000000),0)</f>
        <v>0</v>
      </c>
      <c r="K811" s="21"/>
      <c r="L811" s="21"/>
      <c r="M811" s="21"/>
    </row>
    <row r="812" ht="12.75" customHeight="1">
      <c r="B812" s="136" t="str">
        <f>'1.Clusters'!$B$13</f>
        <v/>
      </c>
      <c r="C812" s="136" t="str">
        <f>'1.Clusters'!$E$11</f>
        <v/>
      </c>
      <c r="D812" s="136" t="str">
        <f>'1.Clusters'!$H$14</f>
        <v/>
      </c>
      <c r="E812" s="136" t="str">
        <f t="shared" si="17"/>
        <v>, , </v>
      </c>
      <c r="F812" s="136" t="str">
        <f t="shared" si="18"/>
        <v/>
      </c>
      <c r="G812" s="139">
        <f>IFERROR(AVERAGEIFS('2.Base de Clientes'!$Q$5:$Q$1004,'2.Base de Clientes'!$C$5:$C$1004,Apoio!B812,'2.Base de Clientes'!$D$5:$D$1004,Apoio!C812,'2.Base de Clientes'!$E$5:$E$1004,Apoio!D812)+(ROW()/1000000),0)</f>
        <v>0</v>
      </c>
      <c r="H812" s="139">
        <f>IFERROR(COUNTIFS('2.Base de Clientes'!$C$5:$C$1004,Apoio!B812,'2.Base de Clientes'!$D$5:$D$1004,Apoio!C812,'2.Base de Clientes'!$E$5:$E$1004,Apoio!D812),0)</f>
        <v>0</v>
      </c>
      <c r="I812" s="156">
        <f t="shared" si="19"/>
        <v>0</v>
      </c>
      <c r="J812" s="157">
        <f>IFERROR(AVERAGEIFS('2.Base de Clientes'!$F$5:$F$1004,'2.Base de Clientes'!$C$5:$C$1004,Apoio!B812,'2.Base de Clientes'!$D$5:$D$1004,Apoio!C812,'2.Base de Clientes'!$E$5:$E$1004,Apoio!D812)+(ROW()/1000000),0)</f>
        <v>0</v>
      </c>
      <c r="K812" s="21"/>
      <c r="L812" s="21"/>
      <c r="M812" s="21"/>
    </row>
    <row r="813" ht="12.75" customHeight="1">
      <c r="B813" s="136" t="str">
        <f>'1.Clusters'!$B$13</f>
        <v/>
      </c>
      <c r="C813" s="136" t="str">
        <f>'1.Clusters'!$E$11</f>
        <v/>
      </c>
      <c r="D813" s="136" t="str">
        <f>'1.Clusters'!$H$15</f>
        <v/>
      </c>
      <c r="E813" s="136" t="str">
        <f t="shared" si="17"/>
        <v>, , </v>
      </c>
      <c r="F813" s="136" t="str">
        <f t="shared" si="18"/>
        <v/>
      </c>
      <c r="G813" s="139">
        <f>IFERROR(AVERAGEIFS('2.Base de Clientes'!$Q$5:$Q$1004,'2.Base de Clientes'!$C$5:$C$1004,Apoio!B813,'2.Base de Clientes'!$D$5:$D$1004,Apoio!C813,'2.Base de Clientes'!$E$5:$E$1004,Apoio!D813)+(ROW()/1000000),0)</f>
        <v>0</v>
      </c>
      <c r="H813" s="139">
        <f>IFERROR(COUNTIFS('2.Base de Clientes'!$C$5:$C$1004,Apoio!B813,'2.Base de Clientes'!$D$5:$D$1004,Apoio!C813,'2.Base de Clientes'!$E$5:$E$1004,Apoio!D813),0)</f>
        <v>0</v>
      </c>
      <c r="I813" s="156">
        <f t="shared" si="19"/>
        <v>0</v>
      </c>
      <c r="J813" s="157">
        <f>IFERROR(AVERAGEIFS('2.Base de Clientes'!$F$5:$F$1004,'2.Base de Clientes'!$C$5:$C$1004,Apoio!B813,'2.Base de Clientes'!$D$5:$D$1004,Apoio!C813,'2.Base de Clientes'!$E$5:$E$1004,Apoio!D813)+(ROW()/1000000),0)</f>
        <v>0</v>
      </c>
      <c r="K813" s="21"/>
      <c r="L813" s="21"/>
      <c r="M813" s="21"/>
    </row>
    <row r="814" ht="12.75" customHeight="1">
      <c r="B814" s="136" t="str">
        <f>'1.Clusters'!$B$13</f>
        <v/>
      </c>
      <c r="C814" s="136" t="str">
        <f>'1.Clusters'!$E$12</f>
        <v/>
      </c>
      <c r="D814" s="136" t="str">
        <f>'1.Clusters'!$H$6</f>
        <v/>
      </c>
      <c r="E814" s="136" t="str">
        <f t="shared" si="17"/>
        <v>, , </v>
      </c>
      <c r="F814" s="136" t="str">
        <f t="shared" si="18"/>
        <v/>
      </c>
      <c r="G814" s="139">
        <f>IFERROR(AVERAGEIFS('2.Base de Clientes'!$Q$5:$Q$1004,'2.Base de Clientes'!$C$5:$C$1004,Apoio!B814,'2.Base de Clientes'!$D$5:$D$1004,Apoio!C814,'2.Base de Clientes'!$E$5:$E$1004,Apoio!D814)+(ROW()/1000000),0)</f>
        <v>0</v>
      </c>
      <c r="H814" s="139">
        <f>IFERROR(COUNTIFS('2.Base de Clientes'!$C$5:$C$1004,Apoio!B814,'2.Base de Clientes'!$D$5:$D$1004,Apoio!C814,'2.Base de Clientes'!$E$5:$E$1004,Apoio!D814),0)</f>
        <v>0</v>
      </c>
      <c r="I814" s="156">
        <f t="shared" si="19"/>
        <v>0</v>
      </c>
      <c r="J814" s="157">
        <f>IFERROR(AVERAGEIFS('2.Base de Clientes'!$F$5:$F$1004,'2.Base de Clientes'!$C$5:$C$1004,Apoio!B814,'2.Base de Clientes'!$D$5:$D$1004,Apoio!C814,'2.Base de Clientes'!$E$5:$E$1004,Apoio!D814)+(ROW()/1000000),0)</f>
        <v>0</v>
      </c>
      <c r="K814" s="21"/>
      <c r="L814" s="21"/>
      <c r="M814" s="21"/>
    </row>
    <row r="815" ht="12.75" customHeight="1">
      <c r="B815" s="136" t="str">
        <f>'1.Clusters'!$B$13</f>
        <v/>
      </c>
      <c r="C815" s="136" t="str">
        <f>'1.Clusters'!$E$12</f>
        <v/>
      </c>
      <c r="D815" s="136" t="str">
        <f>'1.Clusters'!$H$7</f>
        <v/>
      </c>
      <c r="E815" s="136" t="str">
        <f t="shared" si="17"/>
        <v>, , </v>
      </c>
      <c r="F815" s="136" t="str">
        <f t="shared" si="18"/>
        <v/>
      </c>
      <c r="G815" s="139">
        <f>IFERROR(AVERAGEIFS('2.Base de Clientes'!$Q$5:$Q$1004,'2.Base de Clientes'!$C$5:$C$1004,Apoio!B815,'2.Base de Clientes'!$D$5:$D$1004,Apoio!C815,'2.Base de Clientes'!$E$5:$E$1004,Apoio!D815)+(ROW()/1000000),0)</f>
        <v>0</v>
      </c>
      <c r="H815" s="139">
        <f>IFERROR(COUNTIFS('2.Base de Clientes'!$C$5:$C$1004,Apoio!B815,'2.Base de Clientes'!$D$5:$D$1004,Apoio!C815,'2.Base de Clientes'!$E$5:$E$1004,Apoio!D815),0)</f>
        <v>0</v>
      </c>
      <c r="I815" s="156">
        <f t="shared" si="19"/>
        <v>0</v>
      </c>
      <c r="J815" s="157">
        <f>IFERROR(AVERAGEIFS('2.Base de Clientes'!$F$5:$F$1004,'2.Base de Clientes'!$C$5:$C$1004,Apoio!B815,'2.Base de Clientes'!$D$5:$D$1004,Apoio!C815,'2.Base de Clientes'!$E$5:$E$1004,Apoio!D815)+(ROW()/1000000),0)</f>
        <v>0</v>
      </c>
      <c r="K815" s="21"/>
      <c r="L815" s="21"/>
      <c r="M815" s="21"/>
    </row>
    <row r="816" ht="12.75" customHeight="1">
      <c r="B816" s="136" t="str">
        <f>'1.Clusters'!$B$13</f>
        <v/>
      </c>
      <c r="C816" s="136" t="str">
        <f>'1.Clusters'!$E$12</f>
        <v/>
      </c>
      <c r="D816" s="136" t="str">
        <f>'1.Clusters'!$H$8</f>
        <v/>
      </c>
      <c r="E816" s="136" t="str">
        <f t="shared" si="17"/>
        <v>, , </v>
      </c>
      <c r="F816" s="136" t="str">
        <f t="shared" si="18"/>
        <v/>
      </c>
      <c r="G816" s="139">
        <f>IFERROR(AVERAGEIFS('2.Base de Clientes'!$Q$5:$Q$1004,'2.Base de Clientes'!$C$5:$C$1004,Apoio!B816,'2.Base de Clientes'!$D$5:$D$1004,Apoio!C816,'2.Base de Clientes'!$E$5:$E$1004,Apoio!D816)+(ROW()/1000000),0)</f>
        <v>0</v>
      </c>
      <c r="H816" s="139">
        <f>IFERROR(COUNTIFS('2.Base de Clientes'!$C$5:$C$1004,Apoio!B816,'2.Base de Clientes'!$D$5:$D$1004,Apoio!C816,'2.Base de Clientes'!$E$5:$E$1004,Apoio!D816),0)</f>
        <v>0</v>
      </c>
      <c r="I816" s="156">
        <f t="shared" si="19"/>
        <v>0</v>
      </c>
      <c r="J816" s="157">
        <f>IFERROR(AVERAGEIFS('2.Base de Clientes'!$F$5:$F$1004,'2.Base de Clientes'!$C$5:$C$1004,Apoio!B816,'2.Base de Clientes'!$D$5:$D$1004,Apoio!C816,'2.Base de Clientes'!$E$5:$E$1004,Apoio!D816)+(ROW()/1000000),0)</f>
        <v>0</v>
      </c>
      <c r="K816" s="21"/>
      <c r="L816" s="21"/>
      <c r="M816" s="21"/>
    </row>
    <row r="817" ht="12.75" customHeight="1">
      <c r="B817" s="136" t="str">
        <f>'1.Clusters'!$B$13</f>
        <v/>
      </c>
      <c r="C817" s="136" t="str">
        <f>'1.Clusters'!$E$12</f>
        <v/>
      </c>
      <c r="D817" s="136" t="str">
        <f>'1.Clusters'!$H$9</f>
        <v/>
      </c>
      <c r="E817" s="136" t="str">
        <f t="shared" si="17"/>
        <v>, , </v>
      </c>
      <c r="F817" s="136" t="str">
        <f t="shared" si="18"/>
        <v/>
      </c>
      <c r="G817" s="139">
        <f>IFERROR(AVERAGEIFS('2.Base de Clientes'!$Q$5:$Q$1004,'2.Base de Clientes'!$C$5:$C$1004,Apoio!B817,'2.Base de Clientes'!$D$5:$D$1004,Apoio!C817,'2.Base de Clientes'!$E$5:$E$1004,Apoio!D817)+(ROW()/1000000),0)</f>
        <v>0</v>
      </c>
      <c r="H817" s="139">
        <f>IFERROR(COUNTIFS('2.Base de Clientes'!$C$5:$C$1004,Apoio!B817,'2.Base de Clientes'!$D$5:$D$1004,Apoio!C817,'2.Base de Clientes'!$E$5:$E$1004,Apoio!D817),0)</f>
        <v>0</v>
      </c>
      <c r="I817" s="156">
        <f t="shared" si="19"/>
        <v>0</v>
      </c>
      <c r="J817" s="157">
        <f>IFERROR(AVERAGEIFS('2.Base de Clientes'!$F$5:$F$1004,'2.Base de Clientes'!$C$5:$C$1004,Apoio!B817,'2.Base de Clientes'!$D$5:$D$1004,Apoio!C817,'2.Base de Clientes'!$E$5:$E$1004,Apoio!D817)+(ROW()/1000000),0)</f>
        <v>0</v>
      </c>
      <c r="K817" s="21"/>
      <c r="L817" s="21"/>
      <c r="M817" s="21"/>
    </row>
    <row r="818" ht="12.75" customHeight="1">
      <c r="B818" s="136" t="str">
        <f>'1.Clusters'!$B$13</f>
        <v/>
      </c>
      <c r="C818" s="136" t="str">
        <f>'1.Clusters'!$E$12</f>
        <v/>
      </c>
      <c r="D818" s="136" t="str">
        <f>'1.Clusters'!$H$10</f>
        <v/>
      </c>
      <c r="E818" s="136" t="str">
        <f t="shared" si="17"/>
        <v>, , </v>
      </c>
      <c r="F818" s="136" t="str">
        <f t="shared" si="18"/>
        <v/>
      </c>
      <c r="G818" s="139">
        <f>IFERROR(AVERAGEIFS('2.Base de Clientes'!$Q$5:$Q$1004,'2.Base de Clientes'!$C$5:$C$1004,Apoio!B818,'2.Base de Clientes'!$D$5:$D$1004,Apoio!C818,'2.Base de Clientes'!$E$5:$E$1004,Apoio!D818)+(ROW()/1000000),0)</f>
        <v>0</v>
      </c>
      <c r="H818" s="139">
        <f>IFERROR(COUNTIFS('2.Base de Clientes'!$C$5:$C$1004,Apoio!B818,'2.Base de Clientes'!$D$5:$D$1004,Apoio!C818,'2.Base de Clientes'!$E$5:$E$1004,Apoio!D818),0)</f>
        <v>0</v>
      </c>
      <c r="I818" s="156">
        <f t="shared" si="19"/>
        <v>0</v>
      </c>
      <c r="J818" s="157">
        <f>IFERROR(AVERAGEIFS('2.Base de Clientes'!$F$5:$F$1004,'2.Base de Clientes'!$C$5:$C$1004,Apoio!B818,'2.Base de Clientes'!$D$5:$D$1004,Apoio!C818,'2.Base de Clientes'!$E$5:$E$1004,Apoio!D818)+(ROW()/1000000),0)</f>
        <v>0</v>
      </c>
      <c r="K818" s="21"/>
      <c r="L818" s="21"/>
      <c r="M818" s="21"/>
    </row>
    <row r="819" ht="12.75" customHeight="1">
      <c r="B819" s="136" t="str">
        <f>'1.Clusters'!$B$13</f>
        <v/>
      </c>
      <c r="C819" s="136" t="str">
        <f>'1.Clusters'!$E$12</f>
        <v/>
      </c>
      <c r="D819" s="136" t="str">
        <f>'1.Clusters'!$H$11</f>
        <v/>
      </c>
      <c r="E819" s="136" t="str">
        <f t="shared" si="17"/>
        <v>, , </v>
      </c>
      <c r="F819" s="136" t="str">
        <f t="shared" si="18"/>
        <v/>
      </c>
      <c r="G819" s="139">
        <f>IFERROR(AVERAGEIFS('2.Base de Clientes'!$Q$5:$Q$1004,'2.Base de Clientes'!$C$5:$C$1004,Apoio!B819,'2.Base de Clientes'!$D$5:$D$1004,Apoio!C819,'2.Base de Clientes'!$E$5:$E$1004,Apoio!D819)+(ROW()/1000000),0)</f>
        <v>0</v>
      </c>
      <c r="H819" s="139">
        <f>IFERROR(COUNTIFS('2.Base de Clientes'!$C$5:$C$1004,Apoio!B819,'2.Base de Clientes'!$D$5:$D$1004,Apoio!C819,'2.Base de Clientes'!$E$5:$E$1004,Apoio!D819),0)</f>
        <v>0</v>
      </c>
      <c r="I819" s="156">
        <f t="shared" si="19"/>
        <v>0</v>
      </c>
      <c r="J819" s="157">
        <f>IFERROR(AVERAGEIFS('2.Base de Clientes'!$F$5:$F$1004,'2.Base de Clientes'!$C$5:$C$1004,Apoio!B819,'2.Base de Clientes'!$D$5:$D$1004,Apoio!C819,'2.Base de Clientes'!$E$5:$E$1004,Apoio!D819)+(ROW()/1000000),0)</f>
        <v>0</v>
      </c>
      <c r="K819" s="21"/>
      <c r="L819" s="21"/>
      <c r="M819" s="21"/>
    </row>
    <row r="820" ht="12.75" customHeight="1">
      <c r="B820" s="136" t="str">
        <f>'1.Clusters'!$B$13</f>
        <v/>
      </c>
      <c r="C820" s="136" t="str">
        <f>'1.Clusters'!$E$12</f>
        <v/>
      </c>
      <c r="D820" s="136" t="str">
        <f>'1.Clusters'!$H$12</f>
        <v/>
      </c>
      <c r="E820" s="136" t="str">
        <f t="shared" si="17"/>
        <v>, , </v>
      </c>
      <c r="F820" s="136" t="str">
        <f t="shared" si="18"/>
        <v/>
      </c>
      <c r="G820" s="139">
        <f>IFERROR(AVERAGEIFS('2.Base de Clientes'!$Q$5:$Q$1004,'2.Base de Clientes'!$C$5:$C$1004,Apoio!B820,'2.Base de Clientes'!$D$5:$D$1004,Apoio!C820,'2.Base de Clientes'!$E$5:$E$1004,Apoio!D820)+(ROW()/1000000),0)</f>
        <v>0</v>
      </c>
      <c r="H820" s="139">
        <f>IFERROR(COUNTIFS('2.Base de Clientes'!$C$5:$C$1004,Apoio!B820,'2.Base de Clientes'!$D$5:$D$1004,Apoio!C820,'2.Base de Clientes'!$E$5:$E$1004,Apoio!D820),0)</f>
        <v>0</v>
      </c>
      <c r="I820" s="156">
        <f t="shared" si="19"/>
        <v>0</v>
      </c>
      <c r="J820" s="157">
        <f>IFERROR(AVERAGEIFS('2.Base de Clientes'!$F$5:$F$1004,'2.Base de Clientes'!$C$5:$C$1004,Apoio!B820,'2.Base de Clientes'!$D$5:$D$1004,Apoio!C820,'2.Base de Clientes'!$E$5:$E$1004,Apoio!D820)+(ROW()/1000000),0)</f>
        <v>0</v>
      </c>
      <c r="K820" s="21"/>
      <c r="L820" s="21"/>
      <c r="M820" s="21"/>
    </row>
    <row r="821" ht="12.75" customHeight="1">
      <c r="B821" s="136" t="str">
        <f>'1.Clusters'!$B$13</f>
        <v/>
      </c>
      <c r="C821" s="136" t="str">
        <f>'1.Clusters'!$E$12</f>
        <v/>
      </c>
      <c r="D821" s="136" t="str">
        <f>'1.Clusters'!$H$13</f>
        <v/>
      </c>
      <c r="E821" s="136" t="str">
        <f t="shared" si="17"/>
        <v>, , </v>
      </c>
      <c r="F821" s="136" t="str">
        <f t="shared" si="18"/>
        <v/>
      </c>
      <c r="G821" s="139">
        <f>IFERROR(AVERAGEIFS('2.Base de Clientes'!$Q$5:$Q$1004,'2.Base de Clientes'!$C$5:$C$1004,Apoio!B821,'2.Base de Clientes'!$D$5:$D$1004,Apoio!C821,'2.Base de Clientes'!$E$5:$E$1004,Apoio!D821)+(ROW()/1000000),0)</f>
        <v>0</v>
      </c>
      <c r="H821" s="139">
        <f>IFERROR(COUNTIFS('2.Base de Clientes'!$C$5:$C$1004,Apoio!B821,'2.Base de Clientes'!$D$5:$D$1004,Apoio!C821,'2.Base de Clientes'!$E$5:$E$1004,Apoio!D821),0)</f>
        <v>0</v>
      </c>
      <c r="I821" s="156">
        <f t="shared" si="19"/>
        <v>0</v>
      </c>
      <c r="J821" s="157">
        <f>IFERROR(AVERAGEIFS('2.Base de Clientes'!$F$5:$F$1004,'2.Base de Clientes'!$C$5:$C$1004,Apoio!B821,'2.Base de Clientes'!$D$5:$D$1004,Apoio!C821,'2.Base de Clientes'!$E$5:$E$1004,Apoio!D821)+(ROW()/1000000),0)</f>
        <v>0</v>
      </c>
      <c r="K821" s="21"/>
      <c r="L821" s="21"/>
      <c r="M821" s="21"/>
    </row>
    <row r="822" ht="12.75" customHeight="1">
      <c r="B822" s="136" t="str">
        <f>'1.Clusters'!$B$13</f>
        <v/>
      </c>
      <c r="C822" s="136" t="str">
        <f>'1.Clusters'!$E$12</f>
        <v/>
      </c>
      <c r="D822" s="136" t="str">
        <f>'1.Clusters'!$H$14</f>
        <v/>
      </c>
      <c r="E822" s="136" t="str">
        <f t="shared" si="17"/>
        <v>, , </v>
      </c>
      <c r="F822" s="136" t="str">
        <f t="shared" si="18"/>
        <v/>
      </c>
      <c r="G822" s="139">
        <f>IFERROR(AVERAGEIFS('2.Base de Clientes'!$Q$5:$Q$1004,'2.Base de Clientes'!$C$5:$C$1004,Apoio!B822,'2.Base de Clientes'!$D$5:$D$1004,Apoio!C822,'2.Base de Clientes'!$E$5:$E$1004,Apoio!D822)+(ROW()/1000000),0)</f>
        <v>0</v>
      </c>
      <c r="H822" s="139">
        <f>IFERROR(COUNTIFS('2.Base de Clientes'!$C$5:$C$1004,Apoio!B822,'2.Base de Clientes'!$D$5:$D$1004,Apoio!C822,'2.Base de Clientes'!$E$5:$E$1004,Apoio!D822),0)</f>
        <v>0</v>
      </c>
      <c r="I822" s="156">
        <f t="shared" si="19"/>
        <v>0</v>
      </c>
      <c r="J822" s="157">
        <f>IFERROR(AVERAGEIFS('2.Base de Clientes'!$F$5:$F$1004,'2.Base de Clientes'!$C$5:$C$1004,Apoio!B822,'2.Base de Clientes'!$D$5:$D$1004,Apoio!C822,'2.Base de Clientes'!$E$5:$E$1004,Apoio!D822)+(ROW()/1000000),0)</f>
        <v>0</v>
      </c>
      <c r="K822" s="21"/>
      <c r="L822" s="21"/>
      <c r="M822" s="21"/>
    </row>
    <row r="823" ht="12.75" customHeight="1">
      <c r="B823" s="136" t="str">
        <f>'1.Clusters'!$B$13</f>
        <v/>
      </c>
      <c r="C823" s="136" t="str">
        <f>'1.Clusters'!$E$12</f>
        <v/>
      </c>
      <c r="D823" s="136" t="str">
        <f>'1.Clusters'!$H$15</f>
        <v/>
      </c>
      <c r="E823" s="136" t="str">
        <f t="shared" si="17"/>
        <v>, , </v>
      </c>
      <c r="F823" s="136" t="str">
        <f t="shared" si="18"/>
        <v/>
      </c>
      <c r="G823" s="139">
        <f>IFERROR(AVERAGEIFS('2.Base de Clientes'!$Q$5:$Q$1004,'2.Base de Clientes'!$C$5:$C$1004,Apoio!B823,'2.Base de Clientes'!$D$5:$D$1004,Apoio!C823,'2.Base de Clientes'!$E$5:$E$1004,Apoio!D823)+(ROW()/1000000),0)</f>
        <v>0</v>
      </c>
      <c r="H823" s="139">
        <f>IFERROR(COUNTIFS('2.Base de Clientes'!$C$5:$C$1004,Apoio!B823,'2.Base de Clientes'!$D$5:$D$1004,Apoio!C823,'2.Base de Clientes'!$E$5:$E$1004,Apoio!D823),0)</f>
        <v>0</v>
      </c>
      <c r="I823" s="156">
        <f t="shared" si="19"/>
        <v>0</v>
      </c>
      <c r="J823" s="157">
        <f>IFERROR(AVERAGEIFS('2.Base de Clientes'!$F$5:$F$1004,'2.Base de Clientes'!$C$5:$C$1004,Apoio!B823,'2.Base de Clientes'!$D$5:$D$1004,Apoio!C823,'2.Base de Clientes'!$E$5:$E$1004,Apoio!D823)+(ROW()/1000000),0)</f>
        <v>0</v>
      </c>
      <c r="K823" s="21"/>
      <c r="L823" s="21"/>
      <c r="M823" s="21"/>
    </row>
    <row r="824" ht="12.75" customHeight="1">
      <c r="B824" s="136" t="str">
        <f>'1.Clusters'!$B$13</f>
        <v/>
      </c>
      <c r="C824" s="136" t="str">
        <f>'1.Clusters'!$E$13</f>
        <v/>
      </c>
      <c r="D824" s="136" t="str">
        <f>'1.Clusters'!$H$6</f>
        <v/>
      </c>
      <c r="E824" s="136" t="str">
        <f t="shared" si="17"/>
        <v>, , </v>
      </c>
      <c r="F824" s="136" t="str">
        <f t="shared" si="18"/>
        <v/>
      </c>
      <c r="G824" s="139">
        <f>IFERROR(AVERAGEIFS('2.Base de Clientes'!$Q$5:$Q$1004,'2.Base de Clientes'!$C$5:$C$1004,Apoio!B824,'2.Base de Clientes'!$D$5:$D$1004,Apoio!C824,'2.Base de Clientes'!$E$5:$E$1004,Apoio!D824)+(ROW()/1000000),0)</f>
        <v>0</v>
      </c>
      <c r="H824" s="139">
        <f>IFERROR(COUNTIFS('2.Base de Clientes'!$C$5:$C$1004,Apoio!B824,'2.Base de Clientes'!$D$5:$D$1004,Apoio!C824,'2.Base de Clientes'!$E$5:$E$1004,Apoio!D824),0)</f>
        <v>0</v>
      </c>
      <c r="I824" s="156">
        <f t="shared" si="19"/>
        <v>0</v>
      </c>
      <c r="J824" s="157">
        <f>IFERROR(AVERAGEIFS('2.Base de Clientes'!$F$5:$F$1004,'2.Base de Clientes'!$C$5:$C$1004,Apoio!B824,'2.Base de Clientes'!$D$5:$D$1004,Apoio!C824,'2.Base de Clientes'!$E$5:$E$1004,Apoio!D824)+(ROW()/1000000),0)</f>
        <v>0</v>
      </c>
      <c r="K824" s="21"/>
      <c r="L824" s="21"/>
      <c r="M824" s="21"/>
    </row>
    <row r="825" ht="12.75" customHeight="1">
      <c r="B825" s="136" t="str">
        <f>'1.Clusters'!$B$13</f>
        <v/>
      </c>
      <c r="C825" s="136" t="str">
        <f>'1.Clusters'!$E$13</f>
        <v/>
      </c>
      <c r="D825" s="136" t="str">
        <f>'1.Clusters'!$H$7</f>
        <v/>
      </c>
      <c r="E825" s="136" t="str">
        <f t="shared" si="17"/>
        <v>, , </v>
      </c>
      <c r="F825" s="136" t="str">
        <f t="shared" si="18"/>
        <v/>
      </c>
      <c r="G825" s="139">
        <f>IFERROR(AVERAGEIFS('2.Base de Clientes'!$Q$5:$Q$1004,'2.Base de Clientes'!$C$5:$C$1004,Apoio!B825,'2.Base de Clientes'!$D$5:$D$1004,Apoio!C825,'2.Base de Clientes'!$E$5:$E$1004,Apoio!D825)+(ROW()/1000000),0)</f>
        <v>0</v>
      </c>
      <c r="H825" s="139">
        <f>IFERROR(COUNTIFS('2.Base de Clientes'!$C$5:$C$1004,Apoio!B825,'2.Base de Clientes'!$D$5:$D$1004,Apoio!C825,'2.Base de Clientes'!$E$5:$E$1004,Apoio!D825),0)</f>
        <v>0</v>
      </c>
      <c r="I825" s="156">
        <f t="shared" si="19"/>
        <v>0</v>
      </c>
      <c r="J825" s="157">
        <f>IFERROR(AVERAGEIFS('2.Base de Clientes'!$F$5:$F$1004,'2.Base de Clientes'!$C$5:$C$1004,Apoio!B825,'2.Base de Clientes'!$D$5:$D$1004,Apoio!C825,'2.Base de Clientes'!$E$5:$E$1004,Apoio!D825)+(ROW()/1000000),0)</f>
        <v>0</v>
      </c>
      <c r="K825" s="21"/>
      <c r="L825" s="21"/>
      <c r="M825" s="21"/>
    </row>
    <row r="826" ht="12.75" customHeight="1">
      <c r="B826" s="136" t="str">
        <f>'1.Clusters'!$B$13</f>
        <v/>
      </c>
      <c r="C826" s="136" t="str">
        <f>'1.Clusters'!$E$13</f>
        <v/>
      </c>
      <c r="D826" s="136" t="str">
        <f>'1.Clusters'!$H$8</f>
        <v/>
      </c>
      <c r="E826" s="136" t="str">
        <f t="shared" si="17"/>
        <v>, , </v>
      </c>
      <c r="F826" s="136" t="str">
        <f t="shared" si="18"/>
        <v/>
      </c>
      <c r="G826" s="139">
        <f>IFERROR(AVERAGEIFS('2.Base de Clientes'!$Q$5:$Q$1004,'2.Base de Clientes'!$C$5:$C$1004,Apoio!B826,'2.Base de Clientes'!$D$5:$D$1004,Apoio!C826,'2.Base de Clientes'!$E$5:$E$1004,Apoio!D826)+(ROW()/1000000),0)</f>
        <v>0</v>
      </c>
      <c r="H826" s="139">
        <f>IFERROR(COUNTIFS('2.Base de Clientes'!$C$5:$C$1004,Apoio!B826,'2.Base de Clientes'!$D$5:$D$1004,Apoio!C826,'2.Base de Clientes'!$E$5:$E$1004,Apoio!D826),0)</f>
        <v>0</v>
      </c>
      <c r="I826" s="156">
        <f t="shared" si="19"/>
        <v>0</v>
      </c>
      <c r="J826" s="157">
        <f>IFERROR(AVERAGEIFS('2.Base de Clientes'!$F$5:$F$1004,'2.Base de Clientes'!$C$5:$C$1004,Apoio!B826,'2.Base de Clientes'!$D$5:$D$1004,Apoio!C826,'2.Base de Clientes'!$E$5:$E$1004,Apoio!D826)+(ROW()/1000000),0)</f>
        <v>0</v>
      </c>
      <c r="K826" s="21"/>
      <c r="L826" s="21"/>
      <c r="M826" s="21"/>
    </row>
    <row r="827" ht="12.75" customHeight="1">
      <c r="B827" s="136" t="str">
        <f>'1.Clusters'!$B$13</f>
        <v/>
      </c>
      <c r="C827" s="136" t="str">
        <f>'1.Clusters'!$E$13</f>
        <v/>
      </c>
      <c r="D827" s="136" t="str">
        <f>'1.Clusters'!$H$9</f>
        <v/>
      </c>
      <c r="E827" s="136" t="str">
        <f t="shared" si="17"/>
        <v>, , </v>
      </c>
      <c r="F827" s="136" t="str">
        <f t="shared" si="18"/>
        <v/>
      </c>
      <c r="G827" s="139">
        <f>IFERROR(AVERAGEIFS('2.Base de Clientes'!$Q$5:$Q$1004,'2.Base de Clientes'!$C$5:$C$1004,Apoio!B827,'2.Base de Clientes'!$D$5:$D$1004,Apoio!C827,'2.Base de Clientes'!$E$5:$E$1004,Apoio!D827)+(ROW()/1000000),0)</f>
        <v>0</v>
      </c>
      <c r="H827" s="139">
        <f>IFERROR(COUNTIFS('2.Base de Clientes'!$C$5:$C$1004,Apoio!B827,'2.Base de Clientes'!$D$5:$D$1004,Apoio!C827,'2.Base de Clientes'!$E$5:$E$1004,Apoio!D827),0)</f>
        <v>0</v>
      </c>
      <c r="I827" s="156">
        <f t="shared" si="19"/>
        <v>0</v>
      </c>
      <c r="J827" s="157">
        <f>IFERROR(AVERAGEIFS('2.Base de Clientes'!$F$5:$F$1004,'2.Base de Clientes'!$C$5:$C$1004,Apoio!B827,'2.Base de Clientes'!$D$5:$D$1004,Apoio!C827,'2.Base de Clientes'!$E$5:$E$1004,Apoio!D827)+(ROW()/1000000),0)</f>
        <v>0</v>
      </c>
      <c r="K827" s="21"/>
      <c r="L827" s="21"/>
      <c r="M827" s="21"/>
    </row>
    <row r="828" ht="12.75" customHeight="1">
      <c r="B828" s="136" t="str">
        <f>'1.Clusters'!$B$13</f>
        <v/>
      </c>
      <c r="C828" s="136" t="str">
        <f>'1.Clusters'!$E$13</f>
        <v/>
      </c>
      <c r="D828" s="136" t="str">
        <f>'1.Clusters'!$H$10</f>
        <v/>
      </c>
      <c r="E828" s="136" t="str">
        <f t="shared" si="17"/>
        <v>, , </v>
      </c>
      <c r="F828" s="136" t="str">
        <f t="shared" si="18"/>
        <v/>
      </c>
      <c r="G828" s="139">
        <f>IFERROR(AVERAGEIFS('2.Base de Clientes'!$Q$5:$Q$1004,'2.Base de Clientes'!$C$5:$C$1004,Apoio!B828,'2.Base de Clientes'!$D$5:$D$1004,Apoio!C828,'2.Base de Clientes'!$E$5:$E$1004,Apoio!D828)+(ROW()/1000000),0)</f>
        <v>0</v>
      </c>
      <c r="H828" s="139">
        <f>IFERROR(COUNTIFS('2.Base de Clientes'!$C$5:$C$1004,Apoio!B828,'2.Base de Clientes'!$D$5:$D$1004,Apoio!C828,'2.Base de Clientes'!$E$5:$E$1004,Apoio!D828),0)</f>
        <v>0</v>
      </c>
      <c r="I828" s="156">
        <f t="shared" si="19"/>
        <v>0</v>
      </c>
      <c r="J828" s="157">
        <f>IFERROR(AVERAGEIFS('2.Base de Clientes'!$F$5:$F$1004,'2.Base de Clientes'!$C$5:$C$1004,Apoio!B828,'2.Base de Clientes'!$D$5:$D$1004,Apoio!C828,'2.Base de Clientes'!$E$5:$E$1004,Apoio!D828)+(ROW()/1000000),0)</f>
        <v>0</v>
      </c>
      <c r="K828" s="21"/>
      <c r="L828" s="21"/>
      <c r="M828" s="21"/>
    </row>
    <row r="829" ht="12.75" customHeight="1">
      <c r="B829" s="136" t="str">
        <f>'1.Clusters'!$B$13</f>
        <v/>
      </c>
      <c r="C829" s="136" t="str">
        <f>'1.Clusters'!$E$13</f>
        <v/>
      </c>
      <c r="D829" s="136" t="str">
        <f>'1.Clusters'!$H$11</f>
        <v/>
      </c>
      <c r="E829" s="136" t="str">
        <f t="shared" si="17"/>
        <v>, , </v>
      </c>
      <c r="F829" s="136" t="str">
        <f t="shared" si="18"/>
        <v/>
      </c>
      <c r="G829" s="139">
        <f>IFERROR(AVERAGEIFS('2.Base de Clientes'!$Q$5:$Q$1004,'2.Base de Clientes'!$C$5:$C$1004,Apoio!B829,'2.Base de Clientes'!$D$5:$D$1004,Apoio!C829,'2.Base de Clientes'!$E$5:$E$1004,Apoio!D829)+(ROW()/1000000),0)</f>
        <v>0</v>
      </c>
      <c r="H829" s="139">
        <f>IFERROR(COUNTIFS('2.Base de Clientes'!$C$5:$C$1004,Apoio!B829,'2.Base de Clientes'!$D$5:$D$1004,Apoio!C829,'2.Base de Clientes'!$E$5:$E$1004,Apoio!D829),0)</f>
        <v>0</v>
      </c>
      <c r="I829" s="156">
        <f t="shared" si="19"/>
        <v>0</v>
      </c>
      <c r="J829" s="157">
        <f>IFERROR(AVERAGEIFS('2.Base de Clientes'!$F$5:$F$1004,'2.Base de Clientes'!$C$5:$C$1004,Apoio!B829,'2.Base de Clientes'!$D$5:$D$1004,Apoio!C829,'2.Base de Clientes'!$E$5:$E$1004,Apoio!D829)+(ROW()/1000000),0)</f>
        <v>0</v>
      </c>
      <c r="K829" s="21"/>
      <c r="L829" s="21"/>
      <c r="M829" s="21"/>
    </row>
    <row r="830" ht="12.75" customHeight="1">
      <c r="B830" s="136" t="str">
        <f>'1.Clusters'!$B$13</f>
        <v/>
      </c>
      <c r="C830" s="136" t="str">
        <f>'1.Clusters'!$E$13</f>
        <v/>
      </c>
      <c r="D830" s="136" t="str">
        <f>'1.Clusters'!$H$12</f>
        <v/>
      </c>
      <c r="E830" s="136" t="str">
        <f t="shared" si="17"/>
        <v>, , </v>
      </c>
      <c r="F830" s="136" t="str">
        <f t="shared" si="18"/>
        <v/>
      </c>
      <c r="G830" s="139">
        <f>IFERROR(AVERAGEIFS('2.Base de Clientes'!$Q$5:$Q$1004,'2.Base de Clientes'!$C$5:$C$1004,Apoio!B830,'2.Base de Clientes'!$D$5:$D$1004,Apoio!C830,'2.Base de Clientes'!$E$5:$E$1004,Apoio!D830)+(ROW()/1000000),0)</f>
        <v>0</v>
      </c>
      <c r="H830" s="139">
        <f>IFERROR(COUNTIFS('2.Base de Clientes'!$C$5:$C$1004,Apoio!B830,'2.Base de Clientes'!$D$5:$D$1004,Apoio!C830,'2.Base de Clientes'!$E$5:$E$1004,Apoio!D830),0)</f>
        <v>0</v>
      </c>
      <c r="I830" s="156">
        <f t="shared" si="19"/>
        <v>0</v>
      </c>
      <c r="J830" s="157">
        <f>IFERROR(AVERAGEIFS('2.Base de Clientes'!$F$5:$F$1004,'2.Base de Clientes'!$C$5:$C$1004,Apoio!B830,'2.Base de Clientes'!$D$5:$D$1004,Apoio!C830,'2.Base de Clientes'!$E$5:$E$1004,Apoio!D830)+(ROW()/1000000),0)</f>
        <v>0</v>
      </c>
      <c r="K830" s="21"/>
      <c r="L830" s="21"/>
      <c r="M830" s="21"/>
    </row>
    <row r="831" ht="12.75" customHeight="1">
      <c r="B831" s="136" t="str">
        <f>'1.Clusters'!$B$13</f>
        <v/>
      </c>
      <c r="C831" s="136" t="str">
        <f>'1.Clusters'!$E$13</f>
        <v/>
      </c>
      <c r="D831" s="136" t="str">
        <f>'1.Clusters'!$H$13</f>
        <v/>
      </c>
      <c r="E831" s="136" t="str">
        <f t="shared" si="17"/>
        <v>, , </v>
      </c>
      <c r="F831" s="136" t="str">
        <f t="shared" si="18"/>
        <v/>
      </c>
      <c r="G831" s="139">
        <f>IFERROR(AVERAGEIFS('2.Base de Clientes'!$Q$5:$Q$1004,'2.Base de Clientes'!$C$5:$C$1004,Apoio!B831,'2.Base de Clientes'!$D$5:$D$1004,Apoio!C831,'2.Base de Clientes'!$E$5:$E$1004,Apoio!D831)+(ROW()/1000000),0)</f>
        <v>0</v>
      </c>
      <c r="H831" s="139">
        <f>IFERROR(COUNTIFS('2.Base de Clientes'!$C$5:$C$1004,Apoio!B831,'2.Base de Clientes'!$D$5:$D$1004,Apoio!C831,'2.Base de Clientes'!$E$5:$E$1004,Apoio!D831),0)</f>
        <v>0</v>
      </c>
      <c r="I831" s="156">
        <f t="shared" si="19"/>
        <v>0</v>
      </c>
      <c r="J831" s="157">
        <f>IFERROR(AVERAGEIFS('2.Base de Clientes'!$F$5:$F$1004,'2.Base de Clientes'!$C$5:$C$1004,Apoio!B831,'2.Base de Clientes'!$D$5:$D$1004,Apoio!C831,'2.Base de Clientes'!$E$5:$E$1004,Apoio!D831)+(ROW()/1000000),0)</f>
        <v>0</v>
      </c>
      <c r="K831" s="21"/>
      <c r="L831" s="21"/>
      <c r="M831" s="21"/>
    </row>
    <row r="832" ht="12.75" customHeight="1">
      <c r="B832" s="136" t="str">
        <f>'1.Clusters'!$B$13</f>
        <v/>
      </c>
      <c r="C832" s="136" t="str">
        <f>'1.Clusters'!$E$13</f>
        <v/>
      </c>
      <c r="D832" s="136" t="str">
        <f>'1.Clusters'!$H$14</f>
        <v/>
      </c>
      <c r="E832" s="136" t="str">
        <f t="shared" si="17"/>
        <v>, , </v>
      </c>
      <c r="F832" s="136" t="str">
        <f t="shared" si="18"/>
        <v/>
      </c>
      <c r="G832" s="139">
        <f>IFERROR(AVERAGEIFS('2.Base de Clientes'!$Q$5:$Q$1004,'2.Base de Clientes'!$C$5:$C$1004,Apoio!B832,'2.Base de Clientes'!$D$5:$D$1004,Apoio!C832,'2.Base de Clientes'!$E$5:$E$1004,Apoio!D832)+(ROW()/1000000),0)</f>
        <v>0</v>
      </c>
      <c r="H832" s="139">
        <f>IFERROR(COUNTIFS('2.Base de Clientes'!$C$5:$C$1004,Apoio!B832,'2.Base de Clientes'!$D$5:$D$1004,Apoio!C832,'2.Base de Clientes'!$E$5:$E$1004,Apoio!D832),0)</f>
        <v>0</v>
      </c>
      <c r="I832" s="156">
        <f t="shared" si="19"/>
        <v>0</v>
      </c>
      <c r="J832" s="157">
        <f>IFERROR(AVERAGEIFS('2.Base de Clientes'!$F$5:$F$1004,'2.Base de Clientes'!$C$5:$C$1004,Apoio!B832,'2.Base de Clientes'!$D$5:$D$1004,Apoio!C832,'2.Base de Clientes'!$E$5:$E$1004,Apoio!D832)+(ROW()/1000000),0)</f>
        <v>0</v>
      </c>
      <c r="K832" s="21"/>
      <c r="L832" s="21"/>
      <c r="M832" s="21"/>
    </row>
    <row r="833" ht="12.75" customHeight="1">
      <c r="B833" s="136" t="str">
        <f>'1.Clusters'!$B$13</f>
        <v/>
      </c>
      <c r="C833" s="136" t="str">
        <f>'1.Clusters'!$E$13</f>
        <v/>
      </c>
      <c r="D833" s="136" t="str">
        <f>'1.Clusters'!$H$15</f>
        <v/>
      </c>
      <c r="E833" s="136" t="str">
        <f t="shared" si="17"/>
        <v>, , </v>
      </c>
      <c r="F833" s="136" t="str">
        <f t="shared" si="18"/>
        <v/>
      </c>
      <c r="G833" s="139">
        <f>IFERROR(AVERAGEIFS('2.Base de Clientes'!$Q$5:$Q$1004,'2.Base de Clientes'!$C$5:$C$1004,Apoio!B833,'2.Base de Clientes'!$D$5:$D$1004,Apoio!C833,'2.Base de Clientes'!$E$5:$E$1004,Apoio!D833)+(ROW()/1000000),0)</f>
        <v>0</v>
      </c>
      <c r="H833" s="139">
        <f>IFERROR(COUNTIFS('2.Base de Clientes'!$C$5:$C$1004,Apoio!B833,'2.Base de Clientes'!$D$5:$D$1004,Apoio!C833,'2.Base de Clientes'!$E$5:$E$1004,Apoio!D833),0)</f>
        <v>0</v>
      </c>
      <c r="I833" s="156">
        <f t="shared" si="19"/>
        <v>0</v>
      </c>
      <c r="J833" s="157">
        <f>IFERROR(AVERAGEIFS('2.Base de Clientes'!$F$5:$F$1004,'2.Base de Clientes'!$C$5:$C$1004,Apoio!B833,'2.Base de Clientes'!$D$5:$D$1004,Apoio!C833,'2.Base de Clientes'!$E$5:$E$1004,Apoio!D833)+(ROW()/1000000),0)</f>
        <v>0</v>
      </c>
      <c r="K833" s="21"/>
      <c r="L833" s="21"/>
      <c r="M833" s="21"/>
    </row>
    <row r="834" ht="12.75" customHeight="1">
      <c r="B834" s="136" t="str">
        <f>'1.Clusters'!$B$13</f>
        <v/>
      </c>
      <c r="C834" s="136" t="str">
        <f>'1.Clusters'!$E$14</f>
        <v/>
      </c>
      <c r="D834" s="136" t="str">
        <f>'1.Clusters'!$H$6</f>
        <v/>
      </c>
      <c r="E834" s="136" t="str">
        <f t="shared" si="17"/>
        <v>, , </v>
      </c>
      <c r="F834" s="136" t="str">
        <f t="shared" si="18"/>
        <v/>
      </c>
      <c r="G834" s="139">
        <f>IFERROR(AVERAGEIFS('2.Base de Clientes'!$Q$5:$Q$1004,'2.Base de Clientes'!$C$5:$C$1004,Apoio!B834,'2.Base de Clientes'!$D$5:$D$1004,Apoio!C834,'2.Base de Clientes'!$E$5:$E$1004,Apoio!D834)+(ROW()/1000000),0)</f>
        <v>0</v>
      </c>
      <c r="H834" s="139">
        <f>IFERROR(COUNTIFS('2.Base de Clientes'!$C$5:$C$1004,Apoio!B834,'2.Base de Clientes'!$D$5:$D$1004,Apoio!C834,'2.Base de Clientes'!$E$5:$E$1004,Apoio!D834),0)</f>
        <v>0</v>
      </c>
      <c r="I834" s="156">
        <f t="shared" si="19"/>
        <v>0</v>
      </c>
      <c r="J834" s="157">
        <f>IFERROR(AVERAGEIFS('2.Base de Clientes'!$F$5:$F$1004,'2.Base de Clientes'!$C$5:$C$1004,Apoio!B834,'2.Base de Clientes'!$D$5:$D$1004,Apoio!C834,'2.Base de Clientes'!$E$5:$E$1004,Apoio!D834)+(ROW()/1000000),0)</f>
        <v>0</v>
      </c>
      <c r="K834" s="21"/>
      <c r="L834" s="21"/>
      <c r="M834" s="21"/>
    </row>
    <row r="835" ht="12.75" customHeight="1">
      <c r="B835" s="136" t="str">
        <f>'1.Clusters'!$B$13</f>
        <v/>
      </c>
      <c r="C835" s="136" t="str">
        <f>'1.Clusters'!$E$14</f>
        <v/>
      </c>
      <c r="D835" s="136" t="str">
        <f>'1.Clusters'!$H$7</f>
        <v/>
      </c>
      <c r="E835" s="136" t="str">
        <f t="shared" si="17"/>
        <v>, , </v>
      </c>
      <c r="F835" s="136" t="str">
        <f t="shared" si="18"/>
        <v/>
      </c>
      <c r="G835" s="139">
        <f>IFERROR(AVERAGEIFS('2.Base de Clientes'!$Q$5:$Q$1004,'2.Base de Clientes'!$C$5:$C$1004,Apoio!B835,'2.Base de Clientes'!$D$5:$D$1004,Apoio!C835,'2.Base de Clientes'!$E$5:$E$1004,Apoio!D835)+(ROW()/1000000),0)</f>
        <v>0</v>
      </c>
      <c r="H835" s="139">
        <f>IFERROR(COUNTIFS('2.Base de Clientes'!$C$5:$C$1004,Apoio!B835,'2.Base de Clientes'!$D$5:$D$1004,Apoio!C835,'2.Base de Clientes'!$E$5:$E$1004,Apoio!D835),0)</f>
        <v>0</v>
      </c>
      <c r="I835" s="156">
        <f t="shared" si="19"/>
        <v>0</v>
      </c>
      <c r="J835" s="157">
        <f>IFERROR(AVERAGEIFS('2.Base de Clientes'!$F$5:$F$1004,'2.Base de Clientes'!$C$5:$C$1004,Apoio!B835,'2.Base de Clientes'!$D$5:$D$1004,Apoio!C835,'2.Base de Clientes'!$E$5:$E$1004,Apoio!D835)+(ROW()/1000000),0)</f>
        <v>0</v>
      </c>
      <c r="K835" s="21"/>
      <c r="L835" s="21"/>
      <c r="M835" s="21"/>
    </row>
    <row r="836" ht="12.75" customHeight="1">
      <c r="B836" s="136" t="str">
        <f>'1.Clusters'!$B$13</f>
        <v/>
      </c>
      <c r="C836" s="136" t="str">
        <f>'1.Clusters'!$E$14</f>
        <v/>
      </c>
      <c r="D836" s="136" t="str">
        <f>'1.Clusters'!$H$8</f>
        <v/>
      </c>
      <c r="E836" s="136" t="str">
        <f t="shared" si="17"/>
        <v>, , </v>
      </c>
      <c r="F836" s="136" t="str">
        <f t="shared" si="18"/>
        <v/>
      </c>
      <c r="G836" s="139">
        <f>IFERROR(AVERAGEIFS('2.Base de Clientes'!$Q$5:$Q$1004,'2.Base de Clientes'!$C$5:$C$1004,Apoio!B836,'2.Base de Clientes'!$D$5:$D$1004,Apoio!C836,'2.Base de Clientes'!$E$5:$E$1004,Apoio!D836)+(ROW()/1000000),0)</f>
        <v>0</v>
      </c>
      <c r="H836" s="139">
        <f>IFERROR(COUNTIFS('2.Base de Clientes'!$C$5:$C$1004,Apoio!B836,'2.Base de Clientes'!$D$5:$D$1004,Apoio!C836,'2.Base de Clientes'!$E$5:$E$1004,Apoio!D836),0)</f>
        <v>0</v>
      </c>
      <c r="I836" s="156">
        <f t="shared" si="19"/>
        <v>0</v>
      </c>
      <c r="J836" s="157">
        <f>IFERROR(AVERAGEIFS('2.Base de Clientes'!$F$5:$F$1004,'2.Base de Clientes'!$C$5:$C$1004,Apoio!B836,'2.Base de Clientes'!$D$5:$D$1004,Apoio!C836,'2.Base de Clientes'!$E$5:$E$1004,Apoio!D836)+(ROW()/1000000),0)</f>
        <v>0</v>
      </c>
      <c r="K836" s="21"/>
      <c r="L836" s="21"/>
      <c r="M836" s="21"/>
    </row>
    <row r="837" ht="12.75" customHeight="1">
      <c r="B837" s="136" t="str">
        <f>'1.Clusters'!$B$13</f>
        <v/>
      </c>
      <c r="C837" s="136" t="str">
        <f>'1.Clusters'!$E$14</f>
        <v/>
      </c>
      <c r="D837" s="136" t="str">
        <f>'1.Clusters'!$H$9</f>
        <v/>
      </c>
      <c r="E837" s="136" t="str">
        <f t="shared" si="17"/>
        <v>, , </v>
      </c>
      <c r="F837" s="136" t="str">
        <f t="shared" si="18"/>
        <v/>
      </c>
      <c r="G837" s="139">
        <f>IFERROR(AVERAGEIFS('2.Base de Clientes'!$Q$5:$Q$1004,'2.Base de Clientes'!$C$5:$C$1004,Apoio!B837,'2.Base de Clientes'!$D$5:$D$1004,Apoio!C837,'2.Base de Clientes'!$E$5:$E$1004,Apoio!D837)+(ROW()/1000000),0)</f>
        <v>0</v>
      </c>
      <c r="H837" s="139">
        <f>IFERROR(COUNTIFS('2.Base de Clientes'!$C$5:$C$1004,Apoio!B837,'2.Base de Clientes'!$D$5:$D$1004,Apoio!C837,'2.Base de Clientes'!$E$5:$E$1004,Apoio!D837),0)</f>
        <v>0</v>
      </c>
      <c r="I837" s="156">
        <f t="shared" si="19"/>
        <v>0</v>
      </c>
      <c r="J837" s="157">
        <f>IFERROR(AVERAGEIFS('2.Base de Clientes'!$F$5:$F$1004,'2.Base de Clientes'!$C$5:$C$1004,Apoio!B837,'2.Base de Clientes'!$D$5:$D$1004,Apoio!C837,'2.Base de Clientes'!$E$5:$E$1004,Apoio!D837)+(ROW()/1000000),0)</f>
        <v>0</v>
      </c>
      <c r="K837" s="21"/>
      <c r="L837" s="21"/>
      <c r="M837" s="21"/>
    </row>
    <row r="838" ht="12.75" customHeight="1">
      <c r="B838" s="136" t="str">
        <f>'1.Clusters'!$B$13</f>
        <v/>
      </c>
      <c r="C838" s="136" t="str">
        <f>'1.Clusters'!$E$14</f>
        <v/>
      </c>
      <c r="D838" s="136" t="str">
        <f>'1.Clusters'!$H$10</f>
        <v/>
      </c>
      <c r="E838" s="136" t="str">
        <f t="shared" si="17"/>
        <v>, , </v>
      </c>
      <c r="F838" s="136" t="str">
        <f t="shared" si="18"/>
        <v/>
      </c>
      <c r="G838" s="139">
        <f>IFERROR(AVERAGEIFS('2.Base de Clientes'!$Q$5:$Q$1004,'2.Base de Clientes'!$C$5:$C$1004,Apoio!B838,'2.Base de Clientes'!$D$5:$D$1004,Apoio!C838,'2.Base de Clientes'!$E$5:$E$1004,Apoio!D838)+(ROW()/1000000),0)</f>
        <v>0</v>
      </c>
      <c r="H838" s="139">
        <f>IFERROR(COUNTIFS('2.Base de Clientes'!$C$5:$C$1004,Apoio!B838,'2.Base de Clientes'!$D$5:$D$1004,Apoio!C838,'2.Base de Clientes'!$E$5:$E$1004,Apoio!D838),0)</f>
        <v>0</v>
      </c>
      <c r="I838" s="156">
        <f t="shared" si="19"/>
        <v>0</v>
      </c>
      <c r="J838" s="157">
        <f>IFERROR(AVERAGEIFS('2.Base de Clientes'!$F$5:$F$1004,'2.Base de Clientes'!$C$5:$C$1004,Apoio!B838,'2.Base de Clientes'!$D$5:$D$1004,Apoio!C838,'2.Base de Clientes'!$E$5:$E$1004,Apoio!D838)+(ROW()/1000000),0)</f>
        <v>0</v>
      </c>
      <c r="K838" s="21"/>
      <c r="L838" s="21"/>
      <c r="M838" s="21"/>
    </row>
    <row r="839" ht="12.75" customHeight="1">
      <c r="B839" s="136" t="str">
        <f>'1.Clusters'!$B$13</f>
        <v/>
      </c>
      <c r="C839" s="136" t="str">
        <f>'1.Clusters'!$E$14</f>
        <v/>
      </c>
      <c r="D839" s="136" t="str">
        <f>'1.Clusters'!$H$11</f>
        <v/>
      </c>
      <c r="E839" s="136" t="str">
        <f t="shared" si="17"/>
        <v>, , </v>
      </c>
      <c r="F839" s="136" t="str">
        <f t="shared" si="18"/>
        <v/>
      </c>
      <c r="G839" s="139">
        <f>IFERROR(AVERAGEIFS('2.Base de Clientes'!$Q$5:$Q$1004,'2.Base de Clientes'!$C$5:$C$1004,Apoio!B839,'2.Base de Clientes'!$D$5:$D$1004,Apoio!C839,'2.Base de Clientes'!$E$5:$E$1004,Apoio!D839)+(ROW()/1000000),0)</f>
        <v>0</v>
      </c>
      <c r="H839" s="139">
        <f>IFERROR(COUNTIFS('2.Base de Clientes'!$C$5:$C$1004,Apoio!B839,'2.Base de Clientes'!$D$5:$D$1004,Apoio!C839,'2.Base de Clientes'!$E$5:$E$1004,Apoio!D839),0)</f>
        <v>0</v>
      </c>
      <c r="I839" s="156">
        <f t="shared" si="19"/>
        <v>0</v>
      </c>
      <c r="J839" s="157">
        <f>IFERROR(AVERAGEIFS('2.Base de Clientes'!$F$5:$F$1004,'2.Base de Clientes'!$C$5:$C$1004,Apoio!B839,'2.Base de Clientes'!$D$5:$D$1004,Apoio!C839,'2.Base de Clientes'!$E$5:$E$1004,Apoio!D839)+(ROW()/1000000),0)</f>
        <v>0</v>
      </c>
      <c r="K839" s="21"/>
      <c r="L839" s="21"/>
      <c r="M839" s="21"/>
    </row>
    <row r="840" ht="12.75" customHeight="1">
      <c r="B840" s="136" t="str">
        <f>'1.Clusters'!$B$13</f>
        <v/>
      </c>
      <c r="C840" s="136" t="str">
        <f>'1.Clusters'!$E$14</f>
        <v/>
      </c>
      <c r="D840" s="136" t="str">
        <f>'1.Clusters'!$H$12</f>
        <v/>
      </c>
      <c r="E840" s="136" t="str">
        <f t="shared" si="17"/>
        <v>, , </v>
      </c>
      <c r="F840" s="136" t="str">
        <f t="shared" si="18"/>
        <v/>
      </c>
      <c r="G840" s="139">
        <f>IFERROR(AVERAGEIFS('2.Base de Clientes'!$Q$5:$Q$1004,'2.Base de Clientes'!$C$5:$C$1004,Apoio!B840,'2.Base de Clientes'!$D$5:$D$1004,Apoio!C840,'2.Base de Clientes'!$E$5:$E$1004,Apoio!D840)+(ROW()/1000000),0)</f>
        <v>0</v>
      </c>
      <c r="H840" s="139">
        <f>IFERROR(COUNTIFS('2.Base de Clientes'!$C$5:$C$1004,Apoio!B840,'2.Base de Clientes'!$D$5:$D$1004,Apoio!C840,'2.Base de Clientes'!$E$5:$E$1004,Apoio!D840),0)</f>
        <v>0</v>
      </c>
      <c r="I840" s="156">
        <f t="shared" si="19"/>
        <v>0</v>
      </c>
      <c r="J840" s="157">
        <f>IFERROR(AVERAGEIFS('2.Base de Clientes'!$F$5:$F$1004,'2.Base de Clientes'!$C$5:$C$1004,Apoio!B840,'2.Base de Clientes'!$D$5:$D$1004,Apoio!C840,'2.Base de Clientes'!$E$5:$E$1004,Apoio!D840)+(ROW()/1000000),0)</f>
        <v>0</v>
      </c>
      <c r="K840" s="21"/>
      <c r="L840" s="21"/>
      <c r="M840" s="21"/>
    </row>
    <row r="841" ht="12.75" customHeight="1">
      <c r="B841" s="136" t="str">
        <f>'1.Clusters'!$B$13</f>
        <v/>
      </c>
      <c r="C841" s="136" t="str">
        <f>'1.Clusters'!$E$14</f>
        <v/>
      </c>
      <c r="D841" s="136" t="str">
        <f>'1.Clusters'!$H$13</f>
        <v/>
      </c>
      <c r="E841" s="136" t="str">
        <f t="shared" si="17"/>
        <v>, , </v>
      </c>
      <c r="F841" s="136" t="str">
        <f t="shared" si="18"/>
        <v/>
      </c>
      <c r="G841" s="139">
        <f>IFERROR(AVERAGEIFS('2.Base de Clientes'!$Q$5:$Q$1004,'2.Base de Clientes'!$C$5:$C$1004,Apoio!B841,'2.Base de Clientes'!$D$5:$D$1004,Apoio!C841,'2.Base de Clientes'!$E$5:$E$1004,Apoio!D841)+(ROW()/1000000),0)</f>
        <v>0</v>
      </c>
      <c r="H841" s="139">
        <f>IFERROR(COUNTIFS('2.Base de Clientes'!$C$5:$C$1004,Apoio!B841,'2.Base de Clientes'!$D$5:$D$1004,Apoio!C841,'2.Base de Clientes'!$E$5:$E$1004,Apoio!D841),0)</f>
        <v>0</v>
      </c>
      <c r="I841" s="156">
        <f t="shared" si="19"/>
        <v>0</v>
      </c>
      <c r="J841" s="157">
        <f>IFERROR(AVERAGEIFS('2.Base de Clientes'!$F$5:$F$1004,'2.Base de Clientes'!$C$5:$C$1004,Apoio!B841,'2.Base de Clientes'!$D$5:$D$1004,Apoio!C841,'2.Base de Clientes'!$E$5:$E$1004,Apoio!D841)+(ROW()/1000000),0)</f>
        <v>0</v>
      </c>
      <c r="K841" s="21"/>
      <c r="L841" s="21"/>
      <c r="M841" s="21"/>
    </row>
    <row r="842" ht="12.75" customHeight="1">
      <c r="B842" s="136" t="str">
        <f>'1.Clusters'!$B$13</f>
        <v/>
      </c>
      <c r="C842" s="136" t="str">
        <f>'1.Clusters'!$E$14</f>
        <v/>
      </c>
      <c r="D842" s="136" t="str">
        <f>'1.Clusters'!$H$14</f>
        <v/>
      </c>
      <c r="E842" s="136" t="str">
        <f t="shared" si="17"/>
        <v>, , </v>
      </c>
      <c r="F842" s="136" t="str">
        <f t="shared" si="18"/>
        <v/>
      </c>
      <c r="G842" s="139">
        <f>IFERROR(AVERAGEIFS('2.Base de Clientes'!$Q$5:$Q$1004,'2.Base de Clientes'!$C$5:$C$1004,Apoio!B842,'2.Base de Clientes'!$D$5:$D$1004,Apoio!C842,'2.Base de Clientes'!$E$5:$E$1004,Apoio!D842)+(ROW()/1000000),0)</f>
        <v>0</v>
      </c>
      <c r="H842" s="139">
        <f>IFERROR(COUNTIFS('2.Base de Clientes'!$C$5:$C$1004,Apoio!B842,'2.Base de Clientes'!$D$5:$D$1004,Apoio!C842,'2.Base de Clientes'!$E$5:$E$1004,Apoio!D842),0)</f>
        <v>0</v>
      </c>
      <c r="I842" s="156">
        <f t="shared" si="19"/>
        <v>0</v>
      </c>
      <c r="J842" s="157">
        <f>IFERROR(AVERAGEIFS('2.Base de Clientes'!$F$5:$F$1004,'2.Base de Clientes'!$C$5:$C$1004,Apoio!B842,'2.Base de Clientes'!$D$5:$D$1004,Apoio!C842,'2.Base de Clientes'!$E$5:$E$1004,Apoio!D842)+(ROW()/1000000),0)</f>
        <v>0</v>
      </c>
      <c r="K842" s="21"/>
      <c r="L842" s="21"/>
      <c r="M842" s="21"/>
    </row>
    <row r="843" ht="12.75" customHeight="1">
      <c r="B843" s="136" t="str">
        <f>'1.Clusters'!$B$13</f>
        <v/>
      </c>
      <c r="C843" s="136" t="str">
        <f>'1.Clusters'!$E$14</f>
        <v/>
      </c>
      <c r="D843" s="136" t="str">
        <f>'1.Clusters'!$H$15</f>
        <v/>
      </c>
      <c r="E843" s="136" t="str">
        <f t="shared" si="17"/>
        <v>, , </v>
      </c>
      <c r="F843" s="136" t="str">
        <f t="shared" si="18"/>
        <v/>
      </c>
      <c r="G843" s="139">
        <f>IFERROR(AVERAGEIFS('2.Base de Clientes'!$Q$5:$Q$1004,'2.Base de Clientes'!$C$5:$C$1004,Apoio!B843,'2.Base de Clientes'!$D$5:$D$1004,Apoio!C843,'2.Base de Clientes'!$E$5:$E$1004,Apoio!D843)+(ROW()/1000000),0)</f>
        <v>0</v>
      </c>
      <c r="H843" s="139">
        <f>IFERROR(COUNTIFS('2.Base de Clientes'!$C$5:$C$1004,Apoio!B843,'2.Base de Clientes'!$D$5:$D$1004,Apoio!C843,'2.Base de Clientes'!$E$5:$E$1004,Apoio!D843),0)</f>
        <v>0</v>
      </c>
      <c r="I843" s="156">
        <f t="shared" si="19"/>
        <v>0</v>
      </c>
      <c r="J843" s="157">
        <f>IFERROR(AVERAGEIFS('2.Base de Clientes'!$F$5:$F$1004,'2.Base de Clientes'!$C$5:$C$1004,Apoio!B843,'2.Base de Clientes'!$D$5:$D$1004,Apoio!C843,'2.Base de Clientes'!$E$5:$E$1004,Apoio!D843)+(ROW()/1000000),0)</f>
        <v>0</v>
      </c>
      <c r="K843" s="21"/>
      <c r="L843" s="21"/>
      <c r="M843" s="21"/>
    </row>
    <row r="844" ht="12.75" customHeight="1">
      <c r="B844" s="136" t="str">
        <f>'1.Clusters'!$B$13</f>
        <v/>
      </c>
      <c r="C844" s="136" t="str">
        <f>'1.Clusters'!$E$15</f>
        <v/>
      </c>
      <c r="D844" s="136" t="str">
        <f>'1.Clusters'!$H$6</f>
        <v/>
      </c>
      <c r="E844" s="136" t="str">
        <f t="shared" si="17"/>
        <v>, , </v>
      </c>
      <c r="F844" s="136" t="str">
        <f t="shared" si="18"/>
        <v/>
      </c>
      <c r="G844" s="139">
        <f>IFERROR(AVERAGEIFS('2.Base de Clientes'!$Q$5:$Q$1004,'2.Base de Clientes'!$C$5:$C$1004,Apoio!B844,'2.Base de Clientes'!$D$5:$D$1004,Apoio!C844,'2.Base de Clientes'!$E$5:$E$1004,Apoio!D844)+(ROW()/1000000),0)</f>
        <v>0</v>
      </c>
      <c r="H844" s="139">
        <f>IFERROR(COUNTIFS('2.Base de Clientes'!$C$5:$C$1004,Apoio!B844,'2.Base de Clientes'!$D$5:$D$1004,Apoio!C844,'2.Base de Clientes'!$E$5:$E$1004,Apoio!D844),0)</f>
        <v>0</v>
      </c>
      <c r="I844" s="156">
        <f t="shared" si="19"/>
        <v>0</v>
      </c>
      <c r="J844" s="157">
        <f>IFERROR(AVERAGEIFS('2.Base de Clientes'!$F$5:$F$1004,'2.Base de Clientes'!$C$5:$C$1004,Apoio!B844,'2.Base de Clientes'!$D$5:$D$1004,Apoio!C844,'2.Base de Clientes'!$E$5:$E$1004,Apoio!D844)+(ROW()/1000000),0)</f>
        <v>0</v>
      </c>
      <c r="K844" s="21"/>
      <c r="L844" s="21"/>
      <c r="M844" s="21"/>
    </row>
    <row r="845" ht="12.75" customHeight="1">
      <c r="B845" s="136" t="str">
        <f>'1.Clusters'!$B$13</f>
        <v/>
      </c>
      <c r="C845" s="136" t="str">
        <f>'1.Clusters'!$E$15</f>
        <v/>
      </c>
      <c r="D845" s="136" t="str">
        <f>'1.Clusters'!$H$7</f>
        <v/>
      </c>
      <c r="E845" s="136" t="str">
        <f t="shared" si="17"/>
        <v>, , </v>
      </c>
      <c r="F845" s="136" t="str">
        <f t="shared" si="18"/>
        <v/>
      </c>
      <c r="G845" s="139">
        <f>IFERROR(AVERAGEIFS('2.Base de Clientes'!$Q$5:$Q$1004,'2.Base de Clientes'!$C$5:$C$1004,Apoio!B845,'2.Base de Clientes'!$D$5:$D$1004,Apoio!C845,'2.Base de Clientes'!$E$5:$E$1004,Apoio!D845)+(ROW()/1000000),0)</f>
        <v>0</v>
      </c>
      <c r="H845" s="139">
        <f>IFERROR(COUNTIFS('2.Base de Clientes'!$C$5:$C$1004,Apoio!B845,'2.Base de Clientes'!$D$5:$D$1004,Apoio!C845,'2.Base de Clientes'!$E$5:$E$1004,Apoio!D845),0)</f>
        <v>0</v>
      </c>
      <c r="I845" s="156">
        <f t="shared" si="19"/>
        <v>0</v>
      </c>
      <c r="J845" s="157">
        <f>IFERROR(AVERAGEIFS('2.Base de Clientes'!$F$5:$F$1004,'2.Base de Clientes'!$C$5:$C$1004,Apoio!B845,'2.Base de Clientes'!$D$5:$D$1004,Apoio!C845,'2.Base de Clientes'!$E$5:$E$1004,Apoio!D845)+(ROW()/1000000),0)</f>
        <v>0</v>
      </c>
      <c r="K845" s="21"/>
      <c r="L845" s="21"/>
      <c r="M845" s="21"/>
    </row>
    <row r="846" ht="12.75" customHeight="1">
      <c r="B846" s="136" t="str">
        <f>'1.Clusters'!$B$13</f>
        <v/>
      </c>
      <c r="C846" s="136" t="str">
        <f>'1.Clusters'!$E$15</f>
        <v/>
      </c>
      <c r="D846" s="136" t="str">
        <f>'1.Clusters'!$H$8</f>
        <v/>
      </c>
      <c r="E846" s="136" t="str">
        <f t="shared" si="17"/>
        <v>, , </v>
      </c>
      <c r="F846" s="136" t="str">
        <f t="shared" si="18"/>
        <v/>
      </c>
      <c r="G846" s="139">
        <f>IFERROR(AVERAGEIFS('2.Base de Clientes'!$Q$5:$Q$1004,'2.Base de Clientes'!$C$5:$C$1004,Apoio!B846,'2.Base de Clientes'!$D$5:$D$1004,Apoio!C846,'2.Base de Clientes'!$E$5:$E$1004,Apoio!D846)+(ROW()/1000000),0)</f>
        <v>0</v>
      </c>
      <c r="H846" s="139">
        <f>IFERROR(COUNTIFS('2.Base de Clientes'!$C$5:$C$1004,Apoio!B846,'2.Base de Clientes'!$D$5:$D$1004,Apoio!C846,'2.Base de Clientes'!$E$5:$E$1004,Apoio!D846),0)</f>
        <v>0</v>
      </c>
      <c r="I846" s="156">
        <f t="shared" si="19"/>
        <v>0</v>
      </c>
      <c r="J846" s="157">
        <f>IFERROR(AVERAGEIFS('2.Base de Clientes'!$F$5:$F$1004,'2.Base de Clientes'!$C$5:$C$1004,Apoio!B846,'2.Base de Clientes'!$D$5:$D$1004,Apoio!C846,'2.Base de Clientes'!$E$5:$E$1004,Apoio!D846)+(ROW()/1000000),0)</f>
        <v>0</v>
      </c>
      <c r="K846" s="21"/>
      <c r="L846" s="21"/>
      <c r="M846" s="21"/>
    </row>
    <row r="847" ht="12.75" customHeight="1">
      <c r="B847" s="136" t="str">
        <f>'1.Clusters'!$B$13</f>
        <v/>
      </c>
      <c r="C847" s="136" t="str">
        <f>'1.Clusters'!$E$15</f>
        <v/>
      </c>
      <c r="D847" s="136" t="str">
        <f>'1.Clusters'!$H$9</f>
        <v/>
      </c>
      <c r="E847" s="136" t="str">
        <f t="shared" si="17"/>
        <v>, , </v>
      </c>
      <c r="F847" s="136" t="str">
        <f t="shared" si="18"/>
        <v/>
      </c>
      <c r="G847" s="139">
        <f>IFERROR(AVERAGEIFS('2.Base de Clientes'!$Q$5:$Q$1004,'2.Base de Clientes'!$C$5:$C$1004,Apoio!B847,'2.Base de Clientes'!$D$5:$D$1004,Apoio!C847,'2.Base de Clientes'!$E$5:$E$1004,Apoio!D847)+(ROW()/1000000),0)</f>
        <v>0</v>
      </c>
      <c r="H847" s="139">
        <f>IFERROR(COUNTIFS('2.Base de Clientes'!$C$5:$C$1004,Apoio!B847,'2.Base de Clientes'!$D$5:$D$1004,Apoio!C847,'2.Base de Clientes'!$E$5:$E$1004,Apoio!D847),0)</f>
        <v>0</v>
      </c>
      <c r="I847" s="156">
        <f t="shared" si="19"/>
        <v>0</v>
      </c>
      <c r="J847" s="157">
        <f>IFERROR(AVERAGEIFS('2.Base de Clientes'!$F$5:$F$1004,'2.Base de Clientes'!$C$5:$C$1004,Apoio!B847,'2.Base de Clientes'!$D$5:$D$1004,Apoio!C847,'2.Base de Clientes'!$E$5:$E$1004,Apoio!D847)+(ROW()/1000000),0)</f>
        <v>0</v>
      </c>
      <c r="K847" s="21"/>
      <c r="L847" s="21"/>
      <c r="M847" s="21"/>
    </row>
    <row r="848" ht="12.75" customHeight="1">
      <c r="B848" s="136" t="str">
        <f>'1.Clusters'!$B$13</f>
        <v/>
      </c>
      <c r="C848" s="136" t="str">
        <f>'1.Clusters'!$E$15</f>
        <v/>
      </c>
      <c r="D848" s="136" t="str">
        <f>'1.Clusters'!$H$10</f>
        <v/>
      </c>
      <c r="E848" s="136" t="str">
        <f t="shared" si="17"/>
        <v>, , </v>
      </c>
      <c r="F848" s="136" t="str">
        <f t="shared" si="18"/>
        <v/>
      </c>
      <c r="G848" s="139">
        <f>IFERROR(AVERAGEIFS('2.Base de Clientes'!$Q$5:$Q$1004,'2.Base de Clientes'!$C$5:$C$1004,Apoio!B848,'2.Base de Clientes'!$D$5:$D$1004,Apoio!C848,'2.Base de Clientes'!$E$5:$E$1004,Apoio!D848)+(ROW()/1000000),0)</f>
        <v>0</v>
      </c>
      <c r="H848" s="139">
        <f>IFERROR(COUNTIFS('2.Base de Clientes'!$C$5:$C$1004,Apoio!B848,'2.Base de Clientes'!$D$5:$D$1004,Apoio!C848,'2.Base de Clientes'!$E$5:$E$1004,Apoio!D848),0)</f>
        <v>0</v>
      </c>
      <c r="I848" s="156">
        <f t="shared" si="19"/>
        <v>0</v>
      </c>
      <c r="J848" s="157">
        <f>IFERROR(AVERAGEIFS('2.Base de Clientes'!$F$5:$F$1004,'2.Base de Clientes'!$C$5:$C$1004,Apoio!B848,'2.Base de Clientes'!$D$5:$D$1004,Apoio!C848,'2.Base de Clientes'!$E$5:$E$1004,Apoio!D848)+(ROW()/1000000),0)</f>
        <v>0</v>
      </c>
      <c r="K848" s="21"/>
      <c r="L848" s="21"/>
      <c r="M848" s="21"/>
    </row>
    <row r="849" ht="12.75" customHeight="1">
      <c r="B849" s="136" t="str">
        <f>'1.Clusters'!$B$13</f>
        <v/>
      </c>
      <c r="C849" s="136" t="str">
        <f>'1.Clusters'!$E$15</f>
        <v/>
      </c>
      <c r="D849" s="136" t="str">
        <f>'1.Clusters'!$H$11</f>
        <v/>
      </c>
      <c r="E849" s="136" t="str">
        <f t="shared" si="17"/>
        <v>, , </v>
      </c>
      <c r="F849" s="136" t="str">
        <f t="shared" si="18"/>
        <v/>
      </c>
      <c r="G849" s="139">
        <f>IFERROR(AVERAGEIFS('2.Base de Clientes'!$Q$5:$Q$1004,'2.Base de Clientes'!$C$5:$C$1004,Apoio!B849,'2.Base de Clientes'!$D$5:$D$1004,Apoio!C849,'2.Base de Clientes'!$E$5:$E$1004,Apoio!D849)+(ROW()/1000000),0)</f>
        <v>0</v>
      </c>
      <c r="H849" s="139">
        <f>IFERROR(COUNTIFS('2.Base de Clientes'!$C$5:$C$1004,Apoio!B849,'2.Base de Clientes'!$D$5:$D$1004,Apoio!C849,'2.Base de Clientes'!$E$5:$E$1004,Apoio!D849),0)</f>
        <v>0</v>
      </c>
      <c r="I849" s="156">
        <f t="shared" si="19"/>
        <v>0</v>
      </c>
      <c r="J849" s="157">
        <f>IFERROR(AVERAGEIFS('2.Base de Clientes'!$F$5:$F$1004,'2.Base de Clientes'!$C$5:$C$1004,Apoio!B849,'2.Base de Clientes'!$D$5:$D$1004,Apoio!C849,'2.Base de Clientes'!$E$5:$E$1004,Apoio!D849)+(ROW()/1000000),0)</f>
        <v>0</v>
      </c>
      <c r="K849" s="21"/>
      <c r="L849" s="21"/>
      <c r="M849" s="21"/>
    </row>
    <row r="850" ht="12.75" customHeight="1">
      <c r="B850" s="136" t="str">
        <f>'1.Clusters'!$B$13</f>
        <v/>
      </c>
      <c r="C850" s="136" t="str">
        <f>'1.Clusters'!$E$15</f>
        <v/>
      </c>
      <c r="D850" s="136" t="str">
        <f>'1.Clusters'!$H$12</f>
        <v/>
      </c>
      <c r="E850" s="136" t="str">
        <f t="shared" si="17"/>
        <v>, , </v>
      </c>
      <c r="F850" s="136" t="str">
        <f t="shared" si="18"/>
        <v/>
      </c>
      <c r="G850" s="139">
        <f>IFERROR(AVERAGEIFS('2.Base de Clientes'!$Q$5:$Q$1004,'2.Base de Clientes'!$C$5:$C$1004,Apoio!B850,'2.Base de Clientes'!$D$5:$D$1004,Apoio!C850,'2.Base de Clientes'!$E$5:$E$1004,Apoio!D850)+(ROW()/1000000),0)</f>
        <v>0</v>
      </c>
      <c r="H850" s="139">
        <f>IFERROR(COUNTIFS('2.Base de Clientes'!$C$5:$C$1004,Apoio!B850,'2.Base de Clientes'!$D$5:$D$1004,Apoio!C850,'2.Base de Clientes'!$E$5:$E$1004,Apoio!D850),0)</f>
        <v>0</v>
      </c>
      <c r="I850" s="156">
        <f t="shared" si="19"/>
        <v>0</v>
      </c>
      <c r="J850" s="157">
        <f>IFERROR(AVERAGEIFS('2.Base de Clientes'!$F$5:$F$1004,'2.Base de Clientes'!$C$5:$C$1004,Apoio!B850,'2.Base de Clientes'!$D$5:$D$1004,Apoio!C850,'2.Base de Clientes'!$E$5:$E$1004,Apoio!D850)+(ROW()/1000000),0)</f>
        <v>0</v>
      </c>
      <c r="K850" s="21"/>
      <c r="L850" s="21"/>
      <c r="M850" s="21"/>
    </row>
    <row r="851" ht="12.75" customHeight="1">
      <c r="B851" s="136" t="str">
        <f>'1.Clusters'!$B$13</f>
        <v/>
      </c>
      <c r="C851" s="136" t="str">
        <f>'1.Clusters'!$E$15</f>
        <v/>
      </c>
      <c r="D851" s="136" t="str">
        <f>'1.Clusters'!$H$13</f>
        <v/>
      </c>
      <c r="E851" s="136" t="str">
        <f t="shared" si="17"/>
        <v>, , </v>
      </c>
      <c r="F851" s="136" t="str">
        <f t="shared" si="18"/>
        <v/>
      </c>
      <c r="G851" s="139">
        <f>IFERROR(AVERAGEIFS('2.Base de Clientes'!$Q$5:$Q$1004,'2.Base de Clientes'!$C$5:$C$1004,Apoio!B851,'2.Base de Clientes'!$D$5:$D$1004,Apoio!C851,'2.Base de Clientes'!$E$5:$E$1004,Apoio!D851)+(ROW()/1000000),0)</f>
        <v>0</v>
      </c>
      <c r="H851" s="139">
        <f>IFERROR(COUNTIFS('2.Base de Clientes'!$C$5:$C$1004,Apoio!B851,'2.Base de Clientes'!$D$5:$D$1004,Apoio!C851,'2.Base de Clientes'!$E$5:$E$1004,Apoio!D851),0)</f>
        <v>0</v>
      </c>
      <c r="I851" s="156">
        <f t="shared" si="19"/>
        <v>0</v>
      </c>
      <c r="J851" s="157">
        <f>IFERROR(AVERAGEIFS('2.Base de Clientes'!$F$5:$F$1004,'2.Base de Clientes'!$C$5:$C$1004,Apoio!B851,'2.Base de Clientes'!$D$5:$D$1004,Apoio!C851,'2.Base de Clientes'!$E$5:$E$1004,Apoio!D851)+(ROW()/1000000),0)</f>
        <v>0</v>
      </c>
      <c r="K851" s="21"/>
      <c r="L851" s="21"/>
      <c r="M851" s="21"/>
    </row>
    <row r="852" ht="12.75" customHeight="1">
      <c r="B852" s="136" t="str">
        <f>'1.Clusters'!$B$13</f>
        <v/>
      </c>
      <c r="C852" s="136" t="str">
        <f>'1.Clusters'!$E$15</f>
        <v/>
      </c>
      <c r="D852" s="136" t="str">
        <f>'1.Clusters'!$H$14</f>
        <v/>
      </c>
      <c r="E852" s="136" t="str">
        <f t="shared" si="17"/>
        <v>, , </v>
      </c>
      <c r="F852" s="136" t="str">
        <f t="shared" si="18"/>
        <v/>
      </c>
      <c r="G852" s="139">
        <f>IFERROR(AVERAGEIFS('2.Base de Clientes'!$Q$5:$Q$1004,'2.Base de Clientes'!$C$5:$C$1004,Apoio!B852,'2.Base de Clientes'!$D$5:$D$1004,Apoio!C852,'2.Base de Clientes'!$E$5:$E$1004,Apoio!D852)+(ROW()/1000000),0)</f>
        <v>0</v>
      </c>
      <c r="H852" s="139">
        <f>IFERROR(COUNTIFS('2.Base de Clientes'!$C$5:$C$1004,Apoio!B852,'2.Base de Clientes'!$D$5:$D$1004,Apoio!C852,'2.Base de Clientes'!$E$5:$E$1004,Apoio!D852),0)</f>
        <v>0</v>
      </c>
      <c r="I852" s="156">
        <f t="shared" si="19"/>
        <v>0</v>
      </c>
      <c r="J852" s="157">
        <f>IFERROR(AVERAGEIFS('2.Base de Clientes'!$F$5:$F$1004,'2.Base de Clientes'!$C$5:$C$1004,Apoio!B852,'2.Base de Clientes'!$D$5:$D$1004,Apoio!C852,'2.Base de Clientes'!$E$5:$E$1004,Apoio!D852)+(ROW()/1000000),0)</f>
        <v>0</v>
      </c>
      <c r="K852" s="21"/>
      <c r="L852" s="21"/>
      <c r="M852" s="21"/>
    </row>
    <row r="853" ht="12.75" customHeight="1">
      <c r="B853" s="136" t="str">
        <f>'1.Clusters'!$B$13</f>
        <v/>
      </c>
      <c r="C853" s="136" t="str">
        <f>'1.Clusters'!$E$15</f>
        <v/>
      </c>
      <c r="D853" s="136" t="str">
        <f>'1.Clusters'!$H$15</f>
        <v/>
      </c>
      <c r="E853" s="136" t="str">
        <f t="shared" si="17"/>
        <v>, , </v>
      </c>
      <c r="F853" s="136" t="str">
        <f t="shared" si="18"/>
        <v/>
      </c>
      <c r="G853" s="139">
        <f>IFERROR(AVERAGEIFS('2.Base de Clientes'!$Q$5:$Q$1004,'2.Base de Clientes'!$C$5:$C$1004,Apoio!B853,'2.Base de Clientes'!$D$5:$D$1004,Apoio!C853,'2.Base de Clientes'!$E$5:$E$1004,Apoio!D853)+(ROW()/1000000),0)</f>
        <v>0</v>
      </c>
      <c r="H853" s="139">
        <f>IFERROR(COUNTIFS('2.Base de Clientes'!$C$5:$C$1004,Apoio!B853,'2.Base de Clientes'!$D$5:$D$1004,Apoio!C853,'2.Base de Clientes'!$E$5:$E$1004,Apoio!D853),0)</f>
        <v>0</v>
      </c>
      <c r="I853" s="156">
        <f t="shared" si="19"/>
        <v>0</v>
      </c>
      <c r="J853" s="157">
        <f>IFERROR(AVERAGEIFS('2.Base de Clientes'!$F$5:$F$1004,'2.Base de Clientes'!$C$5:$C$1004,Apoio!B853,'2.Base de Clientes'!$D$5:$D$1004,Apoio!C853,'2.Base de Clientes'!$E$5:$E$1004,Apoio!D853)+(ROW()/1000000),0)</f>
        <v>0</v>
      </c>
      <c r="K853" s="21"/>
      <c r="L853" s="21"/>
      <c r="M853" s="21"/>
    </row>
    <row r="854" ht="12.75" customHeight="1">
      <c r="B854" s="136" t="str">
        <f>'1.Clusters'!$B$14</f>
        <v/>
      </c>
      <c r="C854" s="136" t="str">
        <f>'1.Clusters'!$E$6</f>
        <v/>
      </c>
      <c r="D854" s="136" t="str">
        <f>'1.Clusters'!$H$6</f>
        <v/>
      </c>
      <c r="E854" s="136" t="str">
        <f t="shared" si="17"/>
        <v>, , </v>
      </c>
      <c r="F854" s="136" t="str">
        <f t="shared" si="18"/>
        <v/>
      </c>
      <c r="G854" s="139">
        <f>IFERROR(AVERAGEIFS('2.Base de Clientes'!$Q$5:$Q$1004,'2.Base de Clientes'!$C$5:$C$1004,Apoio!B854,'2.Base de Clientes'!$D$5:$D$1004,Apoio!C854,'2.Base de Clientes'!$E$5:$E$1004,Apoio!D854)+(ROW()/1000000),0)</f>
        <v>0</v>
      </c>
      <c r="H854" s="139">
        <f>IFERROR(COUNTIFS('2.Base de Clientes'!$C$5:$C$1004,Apoio!B854,'2.Base de Clientes'!$D$5:$D$1004,Apoio!C854,'2.Base de Clientes'!$E$5:$E$1004,Apoio!D854),0)</f>
        <v>0</v>
      </c>
      <c r="I854" s="156">
        <f t="shared" si="19"/>
        <v>0</v>
      </c>
      <c r="J854" s="157">
        <f>IFERROR(AVERAGEIFS('2.Base de Clientes'!$F$5:$F$1004,'2.Base de Clientes'!$C$5:$C$1004,Apoio!B854,'2.Base de Clientes'!$D$5:$D$1004,Apoio!C854,'2.Base de Clientes'!$E$5:$E$1004,Apoio!D854)+(ROW()/1000000),0)</f>
        <v>0</v>
      </c>
      <c r="K854" s="21"/>
      <c r="L854" s="21"/>
      <c r="M854" s="21"/>
    </row>
    <row r="855" ht="12.75" customHeight="1">
      <c r="B855" s="136" t="str">
        <f>'1.Clusters'!$B$14</f>
        <v/>
      </c>
      <c r="C855" s="136" t="str">
        <f>'1.Clusters'!$E$6</f>
        <v/>
      </c>
      <c r="D855" s="136" t="str">
        <f>'1.Clusters'!$H$7</f>
        <v/>
      </c>
      <c r="E855" s="136" t="str">
        <f t="shared" si="17"/>
        <v>, , </v>
      </c>
      <c r="F855" s="136" t="str">
        <f t="shared" si="18"/>
        <v/>
      </c>
      <c r="G855" s="139">
        <f>IFERROR(AVERAGEIFS('2.Base de Clientes'!$Q$5:$Q$1004,'2.Base de Clientes'!$C$5:$C$1004,Apoio!B855,'2.Base de Clientes'!$D$5:$D$1004,Apoio!C855,'2.Base de Clientes'!$E$5:$E$1004,Apoio!D855)+(ROW()/1000000),0)</f>
        <v>0</v>
      </c>
      <c r="H855" s="139">
        <f>IFERROR(COUNTIFS('2.Base de Clientes'!$C$5:$C$1004,Apoio!B855,'2.Base de Clientes'!$D$5:$D$1004,Apoio!C855,'2.Base de Clientes'!$E$5:$E$1004,Apoio!D855),0)</f>
        <v>0</v>
      </c>
      <c r="I855" s="156">
        <f t="shared" si="19"/>
        <v>0</v>
      </c>
      <c r="J855" s="157">
        <f>IFERROR(AVERAGEIFS('2.Base de Clientes'!$F$5:$F$1004,'2.Base de Clientes'!$C$5:$C$1004,Apoio!B855,'2.Base de Clientes'!$D$5:$D$1004,Apoio!C855,'2.Base de Clientes'!$E$5:$E$1004,Apoio!D855)+(ROW()/1000000),0)</f>
        <v>0</v>
      </c>
      <c r="K855" s="21"/>
      <c r="L855" s="21"/>
      <c r="M855" s="21"/>
    </row>
    <row r="856" ht="12.75" customHeight="1">
      <c r="B856" s="136" t="str">
        <f>'1.Clusters'!$B$14</f>
        <v/>
      </c>
      <c r="C856" s="136" t="str">
        <f>'1.Clusters'!$E$6</f>
        <v/>
      </c>
      <c r="D856" s="136" t="str">
        <f>'1.Clusters'!$H$8</f>
        <v/>
      </c>
      <c r="E856" s="136" t="str">
        <f t="shared" si="17"/>
        <v>, , </v>
      </c>
      <c r="F856" s="136" t="str">
        <f t="shared" si="18"/>
        <v/>
      </c>
      <c r="G856" s="139">
        <f>IFERROR(AVERAGEIFS('2.Base de Clientes'!$Q$5:$Q$1004,'2.Base de Clientes'!$C$5:$C$1004,Apoio!B856,'2.Base de Clientes'!$D$5:$D$1004,Apoio!C856,'2.Base de Clientes'!$E$5:$E$1004,Apoio!D856)+(ROW()/1000000),0)</f>
        <v>0</v>
      </c>
      <c r="H856" s="139">
        <f>IFERROR(COUNTIFS('2.Base de Clientes'!$C$5:$C$1004,Apoio!B856,'2.Base de Clientes'!$D$5:$D$1004,Apoio!C856,'2.Base de Clientes'!$E$5:$E$1004,Apoio!D856),0)</f>
        <v>0</v>
      </c>
      <c r="I856" s="156">
        <f t="shared" si="19"/>
        <v>0</v>
      </c>
      <c r="J856" s="157">
        <f>IFERROR(AVERAGEIFS('2.Base de Clientes'!$F$5:$F$1004,'2.Base de Clientes'!$C$5:$C$1004,Apoio!B856,'2.Base de Clientes'!$D$5:$D$1004,Apoio!C856,'2.Base de Clientes'!$E$5:$E$1004,Apoio!D856)+(ROW()/1000000),0)</f>
        <v>0</v>
      </c>
      <c r="K856" s="21"/>
      <c r="L856" s="21"/>
      <c r="M856" s="21"/>
    </row>
    <row r="857" ht="12.75" customHeight="1">
      <c r="B857" s="136" t="str">
        <f>'1.Clusters'!$B$14</f>
        <v/>
      </c>
      <c r="C857" s="136" t="str">
        <f>'1.Clusters'!$E$6</f>
        <v/>
      </c>
      <c r="D857" s="136" t="str">
        <f>'1.Clusters'!$H$9</f>
        <v/>
      </c>
      <c r="E857" s="136" t="str">
        <f t="shared" si="17"/>
        <v>, , </v>
      </c>
      <c r="F857" s="136" t="str">
        <f t="shared" si="18"/>
        <v/>
      </c>
      <c r="G857" s="139">
        <f>IFERROR(AVERAGEIFS('2.Base de Clientes'!$Q$5:$Q$1004,'2.Base de Clientes'!$C$5:$C$1004,Apoio!B857,'2.Base de Clientes'!$D$5:$D$1004,Apoio!C857,'2.Base de Clientes'!$E$5:$E$1004,Apoio!D857)+(ROW()/1000000),0)</f>
        <v>0</v>
      </c>
      <c r="H857" s="139">
        <f>IFERROR(COUNTIFS('2.Base de Clientes'!$C$5:$C$1004,Apoio!B857,'2.Base de Clientes'!$D$5:$D$1004,Apoio!C857,'2.Base de Clientes'!$E$5:$E$1004,Apoio!D857),0)</f>
        <v>0</v>
      </c>
      <c r="I857" s="156">
        <f t="shared" si="19"/>
        <v>0</v>
      </c>
      <c r="J857" s="157">
        <f>IFERROR(AVERAGEIFS('2.Base de Clientes'!$F$5:$F$1004,'2.Base de Clientes'!$C$5:$C$1004,Apoio!B857,'2.Base de Clientes'!$D$5:$D$1004,Apoio!C857,'2.Base de Clientes'!$E$5:$E$1004,Apoio!D857)+(ROW()/1000000),0)</f>
        <v>0</v>
      </c>
      <c r="K857" s="21"/>
      <c r="L857" s="21"/>
      <c r="M857" s="21"/>
    </row>
    <row r="858" ht="12.75" customHeight="1">
      <c r="B858" s="136" t="str">
        <f>'1.Clusters'!$B$14</f>
        <v/>
      </c>
      <c r="C858" s="136" t="str">
        <f>'1.Clusters'!$E$6</f>
        <v/>
      </c>
      <c r="D858" s="136" t="str">
        <f>'1.Clusters'!$H$10</f>
        <v/>
      </c>
      <c r="E858" s="136" t="str">
        <f t="shared" si="17"/>
        <v>, , </v>
      </c>
      <c r="F858" s="136" t="str">
        <f t="shared" si="18"/>
        <v/>
      </c>
      <c r="G858" s="139">
        <f>IFERROR(AVERAGEIFS('2.Base de Clientes'!$Q$5:$Q$1004,'2.Base de Clientes'!$C$5:$C$1004,Apoio!B858,'2.Base de Clientes'!$D$5:$D$1004,Apoio!C858,'2.Base de Clientes'!$E$5:$E$1004,Apoio!D858)+(ROW()/1000000),0)</f>
        <v>0</v>
      </c>
      <c r="H858" s="139">
        <f>IFERROR(COUNTIFS('2.Base de Clientes'!$C$5:$C$1004,Apoio!B858,'2.Base de Clientes'!$D$5:$D$1004,Apoio!C858,'2.Base de Clientes'!$E$5:$E$1004,Apoio!D858),0)</f>
        <v>0</v>
      </c>
      <c r="I858" s="156">
        <f t="shared" si="19"/>
        <v>0</v>
      </c>
      <c r="J858" s="157">
        <f>IFERROR(AVERAGEIFS('2.Base de Clientes'!$F$5:$F$1004,'2.Base de Clientes'!$C$5:$C$1004,Apoio!B858,'2.Base de Clientes'!$D$5:$D$1004,Apoio!C858,'2.Base de Clientes'!$E$5:$E$1004,Apoio!D858)+(ROW()/1000000),0)</f>
        <v>0</v>
      </c>
      <c r="K858" s="21"/>
      <c r="L858" s="21"/>
      <c r="M858" s="21"/>
    </row>
    <row r="859" ht="12.75" customHeight="1">
      <c r="B859" s="136" t="str">
        <f>'1.Clusters'!$B$14</f>
        <v/>
      </c>
      <c r="C859" s="136" t="str">
        <f>'1.Clusters'!$E$6</f>
        <v/>
      </c>
      <c r="D859" s="136" t="str">
        <f>'1.Clusters'!$H$11</f>
        <v/>
      </c>
      <c r="E859" s="136" t="str">
        <f t="shared" si="17"/>
        <v>, , </v>
      </c>
      <c r="F859" s="136" t="str">
        <f t="shared" si="18"/>
        <v/>
      </c>
      <c r="G859" s="139">
        <f>IFERROR(AVERAGEIFS('2.Base de Clientes'!$Q$5:$Q$1004,'2.Base de Clientes'!$C$5:$C$1004,Apoio!B859,'2.Base de Clientes'!$D$5:$D$1004,Apoio!C859,'2.Base de Clientes'!$E$5:$E$1004,Apoio!D859)+(ROW()/1000000),0)</f>
        <v>0</v>
      </c>
      <c r="H859" s="139">
        <f>IFERROR(COUNTIFS('2.Base de Clientes'!$C$5:$C$1004,Apoio!B859,'2.Base de Clientes'!$D$5:$D$1004,Apoio!C859,'2.Base de Clientes'!$E$5:$E$1004,Apoio!D859),0)</f>
        <v>0</v>
      </c>
      <c r="I859" s="156">
        <f t="shared" si="19"/>
        <v>0</v>
      </c>
      <c r="J859" s="157">
        <f>IFERROR(AVERAGEIFS('2.Base de Clientes'!$F$5:$F$1004,'2.Base de Clientes'!$C$5:$C$1004,Apoio!B859,'2.Base de Clientes'!$D$5:$D$1004,Apoio!C859,'2.Base de Clientes'!$E$5:$E$1004,Apoio!D859)+(ROW()/1000000),0)</f>
        <v>0</v>
      </c>
      <c r="K859" s="21"/>
      <c r="L859" s="21"/>
      <c r="M859" s="21"/>
    </row>
    <row r="860" ht="12.75" customHeight="1">
      <c r="B860" s="136" t="str">
        <f>'1.Clusters'!$B$14</f>
        <v/>
      </c>
      <c r="C860" s="136" t="str">
        <f>'1.Clusters'!$E$6</f>
        <v/>
      </c>
      <c r="D860" s="136" t="str">
        <f>'1.Clusters'!$H$12</f>
        <v/>
      </c>
      <c r="E860" s="136" t="str">
        <f t="shared" si="17"/>
        <v>, , </v>
      </c>
      <c r="F860" s="136" t="str">
        <f t="shared" si="18"/>
        <v/>
      </c>
      <c r="G860" s="139">
        <f>IFERROR(AVERAGEIFS('2.Base de Clientes'!$Q$5:$Q$1004,'2.Base de Clientes'!$C$5:$C$1004,Apoio!B860,'2.Base de Clientes'!$D$5:$D$1004,Apoio!C860,'2.Base de Clientes'!$E$5:$E$1004,Apoio!D860)+(ROW()/1000000),0)</f>
        <v>0</v>
      </c>
      <c r="H860" s="139">
        <f>IFERROR(COUNTIFS('2.Base de Clientes'!$C$5:$C$1004,Apoio!B860,'2.Base de Clientes'!$D$5:$D$1004,Apoio!C860,'2.Base de Clientes'!$E$5:$E$1004,Apoio!D860),0)</f>
        <v>0</v>
      </c>
      <c r="I860" s="156">
        <f t="shared" si="19"/>
        <v>0</v>
      </c>
      <c r="J860" s="157">
        <f>IFERROR(AVERAGEIFS('2.Base de Clientes'!$F$5:$F$1004,'2.Base de Clientes'!$C$5:$C$1004,Apoio!B860,'2.Base de Clientes'!$D$5:$D$1004,Apoio!C860,'2.Base de Clientes'!$E$5:$E$1004,Apoio!D860)+(ROW()/1000000),0)</f>
        <v>0</v>
      </c>
      <c r="K860" s="21"/>
      <c r="L860" s="21"/>
      <c r="M860" s="21"/>
    </row>
    <row r="861" ht="12.75" customHeight="1">
      <c r="B861" s="136" t="str">
        <f>'1.Clusters'!$B$14</f>
        <v/>
      </c>
      <c r="C861" s="136" t="str">
        <f>'1.Clusters'!$E$6</f>
        <v/>
      </c>
      <c r="D861" s="136" t="str">
        <f>'1.Clusters'!$H$13</f>
        <v/>
      </c>
      <c r="E861" s="136" t="str">
        <f t="shared" si="17"/>
        <v>, , </v>
      </c>
      <c r="F861" s="136" t="str">
        <f t="shared" si="18"/>
        <v/>
      </c>
      <c r="G861" s="139">
        <f>IFERROR(AVERAGEIFS('2.Base de Clientes'!$Q$5:$Q$1004,'2.Base de Clientes'!$C$5:$C$1004,Apoio!B861,'2.Base de Clientes'!$D$5:$D$1004,Apoio!C861,'2.Base de Clientes'!$E$5:$E$1004,Apoio!D861)+(ROW()/1000000),0)</f>
        <v>0</v>
      </c>
      <c r="H861" s="139">
        <f>IFERROR(COUNTIFS('2.Base de Clientes'!$C$5:$C$1004,Apoio!B861,'2.Base de Clientes'!$D$5:$D$1004,Apoio!C861,'2.Base de Clientes'!$E$5:$E$1004,Apoio!D861),0)</f>
        <v>0</v>
      </c>
      <c r="I861" s="156">
        <f t="shared" si="19"/>
        <v>0</v>
      </c>
      <c r="J861" s="157">
        <f>IFERROR(AVERAGEIFS('2.Base de Clientes'!$F$5:$F$1004,'2.Base de Clientes'!$C$5:$C$1004,Apoio!B861,'2.Base de Clientes'!$D$5:$D$1004,Apoio!C861,'2.Base de Clientes'!$E$5:$E$1004,Apoio!D861)+(ROW()/1000000),0)</f>
        <v>0</v>
      </c>
      <c r="K861" s="21"/>
      <c r="L861" s="21"/>
      <c r="M861" s="21"/>
    </row>
    <row r="862" ht="12.75" customHeight="1">
      <c r="B862" s="136" t="str">
        <f>'1.Clusters'!$B$14</f>
        <v/>
      </c>
      <c r="C862" s="136" t="str">
        <f>'1.Clusters'!$E$6</f>
        <v/>
      </c>
      <c r="D862" s="136" t="str">
        <f>'1.Clusters'!$H$14</f>
        <v/>
      </c>
      <c r="E862" s="136" t="str">
        <f t="shared" si="17"/>
        <v>, , </v>
      </c>
      <c r="F862" s="136" t="str">
        <f t="shared" si="18"/>
        <v/>
      </c>
      <c r="G862" s="139">
        <f>IFERROR(AVERAGEIFS('2.Base de Clientes'!$Q$5:$Q$1004,'2.Base de Clientes'!$C$5:$C$1004,Apoio!B862,'2.Base de Clientes'!$D$5:$D$1004,Apoio!C862,'2.Base de Clientes'!$E$5:$E$1004,Apoio!D862)+(ROW()/1000000),0)</f>
        <v>0</v>
      </c>
      <c r="H862" s="139">
        <f>IFERROR(COUNTIFS('2.Base de Clientes'!$C$5:$C$1004,Apoio!B862,'2.Base de Clientes'!$D$5:$D$1004,Apoio!C862,'2.Base de Clientes'!$E$5:$E$1004,Apoio!D862),0)</f>
        <v>0</v>
      </c>
      <c r="I862" s="156">
        <f t="shared" si="19"/>
        <v>0</v>
      </c>
      <c r="J862" s="157">
        <f>IFERROR(AVERAGEIFS('2.Base de Clientes'!$F$5:$F$1004,'2.Base de Clientes'!$C$5:$C$1004,Apoio!B862,'2.Base de Clientes'!$D$5:$D$1004,Apoio!C862,'2.Base de Clientes'!$E$5:$E$1004,Apoio!D862)+(ROW()/1000000),0)</f>
        <v>0</v>
      </c>
      <c r="K862" s="21"/>
      <c r="L862" s="21"/>
      <c r="M862" s="21"/>
    </row>
    <row r="863" ht="12.75" customHeight="1">
      <c r="B863" s="136" t="str">
        <f>'1.Clusters'!$B$14</f>
        <v/>
      </c>
      <c r="C863" s="136" t="str">
        <f>'1.Clusters'!$E$6</f>
        <v/>
      </c>
      <c r="D863" s="136" t="str">
        <f>'1.Clusters'!$H$15</f>
        <v/>
      </c>
      <c r="E863" s="136" t="str">
        <f t="shared" si="17"/>
        <v>, , </v>
      </c>
      <c r="F863" s="136" t="str">
        <f t="shared" si="18"/>
        <v/>
      </c>
      <c r="G863" s="139">
        <f>IFERROR(AVERAGEIFS('2.Base de Clientes'!$Q$5:$Q$1004,'2.Base de Clientes'!$C$5:$C$1004,Apoio!B863,'2.Base de Clientes'!$D$5:$D$1004,Apoio!C863,'2.Base de Clientes'!$E$5:$E$1004,Apoio!D863)+(ROW()/1000000),0)</f>
        <v>0</v>
      </c>
      <c r="H863" s="139">
        <f>IFERROR(COUNTIFS('2.Base de Clientes'!$C$5:$C$1004,Apoio!B863,'2.Base de Clientes'!$D$5:$D$1004,Apoio!C863,'2.Base de Clientes'!$E$5:$E$1004,Apoio!D863),0)</f>
        <v>0</v>
      </c>
      <c r="I863" s="156">
        <f t="shared" si="19"/>
        <v>0</v>
      </c>
      <c r="J863" s="157">
        <f>IFERROR(AVERAGEIFS('2.Base de Clientes'!$F$5:$F$1004,'2.Base de Clientes'!$C$5:$C$1004,Apoio!B863,'2.Base de Clientes'!$D$5:$D$1004,Apoio!C863,'2.Base de Clientes'!$E$5:$E$1004,Apoio!D863)+(ROW()/1000000),0)</f>
        <v>0</v>
      </c>
      <c r="K863" s="21"/>
      <c r="L863" s="21"/>
      <c r="M863" s="21"/>
    </row>
    <row r="864" ht="12.75" customHeight="1">
      <c r="B864" s="136" t="str">
        <f>'1.Clusters'!$B$14</f>
        <v/>
      </c>
      <c r="C864" s="136" t="str">
        <f>'1.Clusters'!$E$7</f>
        <v/>
      </c>
      <c r="D864" s="136" t="str">
        <f>'1.Clusters'!$H$6</f>
        <v/>
      </c>
      <c r="E864" s="136" t="str">
        <f t="shared" si="17"/>
        <v>, , </v>
      </c>
      <c r="F864" s="136" t="str">
        <f t="shared" si="18"/>
        <v/>
      </c>
      <c r="G864" s="139">
        <f>IFERROR(AVERAGEIFS('2.Base de Clientes'!$Q$5:$Q$1004,'2.Base de Clientes'!$C$5:$C$1004,Apoio!B864,'2.Base de Clientes'!$D$5:$D$1004,Apoio!C864,'2.Base de Clientes'!$E$5:$E$1004,Apoio!D864)+(ROW()/1000000),0)</f>
        <v>0</v>
      </c>
      <c r="H864" s="139">
        <f>IFERROR(COUNTIFS('2.Base de Clientes'!$C$5:$C$1004,Apoio!B864,'2.Base de Clientes'!$D$5:$D$1004,Apoio!C864,'2.Base de Clientes'!$E$5:$E$1004,Apoio!D864),0)</f>
        <v>0</v>
      </c>
      <c r="I864" s="156">
        <f t="shared" si="19"/>
        <v>0</v>
      </c>
      <c r="J864" s="157">
        <f>IFERROR(AVERAGEIFS('2.Base de Clientes'!$F$5:$F$1004,'2.Base de Clientes'!$C$5:$C$1004,Apoio!B864,'2.Base de Clientes'!$D$5:$D$1004,Apoio!C864,'2.Base de Clientes'!$E$5:$E$1004,Apoio!D864)+(ROW()/1000000),0)</f>
        <v>0</v>
      </c>
      <c r="K864" s="21"/>
      <c r="L864" s="21"/>
      <c r="M864" s="21"/>
    </row>
    <row r="865" ht="12.75" customHeight="1">
      <c r="B865" s="136" t="str">
        <f>'1.Clusters'!$B$14</f>
        <v/>
      </c>
      <c r="C865" s="136" t="str">
        <f>'1.Clusters'!$E$7</f>
        <v/>
      </c>
      <c r="D865" s="136" t="str">
        <f>'1.Clusters'!$H$7</f>
        <v/>
      </c>
      <c r="E865" s="136" t="str">
        <f t="shared" si="17"/>
        <v>, , </v>
      </c>
      <c r="F865" s="136" t="str">
        <f t="shared" si="18"/>
        <v/>
      </c>
      <c r="G865" s="139">
        <f>IFERROR(AVERAGEIFS('2.Base de Clientes'!$Q$5:$Q$1004,'2.Base de Clientes'!$C$5:$C$1004,Apoio!B865,'2.Base de Clientes'!$D$5:$D$1004,Apoio!C865,'2.Base de Clientes'!$E$5:$E$1004,Apoio!D865)+(ROW()/1000000),0)</f>
        <v>0</v>
      </c>
      <c r="H865" s="139">
        <f>IFERROR(COUNTIFS('2.Base de Clientes'!$C$5:$C$1004,Apoio!B865,'2.Base de Clientes'!$D$5:$D$1004,Apoio!C865,'2.Base de Clientes'!$E$5:$E$1004,Apoio!D865),0)</f>
        <v>0</v>
      </c>
      <c r="I865" s="156">
        <f t="shared" si="19"/>
        <v>0</v>
      </c>
      <c r="J865" s="157">
        <f>IFERROR(AVERAGEIFS('2.Base de Clientes'!$F$5:$F$1004,'2.Base de Clientes'!$C$5:$C$1004,Apoio!B865,'2.Base de Clientes'!$D$5:$D$1004,Apoio!C865,'2.Base de Clientes'!$E$5:$E$1004,Apoio!D865)+(ROW()/1000000),0)</f>
        <v>0</v>
      </c>
      <c r="K865" s="21"/>
      <c r="L865" s="21"/>
      <c r="M865" s="21"/>
    </row>
    <row r="866" ht="12.75" customHeight="1">
      <c r="B866" s="136" t="str">
        <f>'1.Clusters'!$B$14</f>
        <v/>
      </c>
      <c r="C866" s="136" t="str">
        <f>'1.Clusters'!$E$7</f>
        <v/>
      </c>
      <c r="D866" s="136" t="str">
        <f>'1.Clusters'!$H$8</f>
        <v/>
      </c>
      <c r="E866" s="136" t="str">
        <f t="shared" si="17"/>
        <v>, , </v>
      </c>
      <c r="F866" s="136" t="str">
        <f t="shared" si="18"/>
        <v/>
      </c>
      <c r="G866" s="139">
        <f>IFERROR(AVERAGEIFS('2.Base de Clientes'!$Q$5:$Q$1004,'2.Base de Clientes'!$C$5:$C$1004,Apoio!B866,'2.Base de Clientes'!$D$5:$D$1004,Apoio!C866,'2.Base de Clientes'!$E$5:$E$1004,Apoio!D866)+(ROW()/1000000),0)</f>
        <v>0</v>
      </c>
      <c r="H866" s="139">
        <f>IFERROR(COUNTIFS('2.Base de Clientes'!$C$5:$C$1004,Apoio!B866,'2.Base de Clientes'!$D$5:$D$1004,Apoio!C866,'2.Base de Clientes'!$E$5:$E$1004,Apoio!D866),0)</f>
        <v>0</v>
      </c>
      <c r="I866" s="156">
        <f t="shared" si="19"/>
        <v>0</v>
      </c>
      <c r="J866" s="157">
        <f>IFERROR(AVERAGEIFS('2.Base de Clientes'!$F$5:$F$1004,'2.Base de Clientes'!$C$5:$C$1004,Apoio!B866,'2.Base de Clientes'!$D$5:$D$1004,Apoio!C866,'2.Base de Clientes'!$E$5:$E$1004,Apoio!D866)+(ROW()/1000000),0)</f>
        <v>0</v>
      </c>
      <c r="K866" s="21"/>
      <c r="L866" s="21"/>
      <c r="M866" s="21"/>
    </row>
    <row r="867" ht="12.75" customHeight="1">
      <c r="B867" s="136" t="str">
        <f>'1.Clusters'!$B$14</f>
        <v/>
      </c>
      <c r="C867" s="136" t="str">
        <f>'1.Clusters'!$E$7</f>
        <v/>
      </c>
      <c r="D867" s="136" t="str">
        <f>'1.Clusters'!$H$9</f>
        <v/>
      </c>
      <c r="E867" s="136" t="str">
        <f t="shared" si="17"/>
        <v>, , </v>
      </c>
      <c r="F867" s="136" t="str">
        <f t="shared" si="18"/>
        <v/>
      </c>
      <c r="G867" s="139">
        <f>IFERROR(AVERAGEIFS('2.Base de Clientes'!$Q$5:$Q$1004,'2.Base de Clientes'!$C$5:$C$1004,Apoio!B867,'2.Base de Clientes'!$D$5:$D$1004,Apoio!C867,'2.Base de Clientes'!$E$5:$E$1004,Apoio!D867)+(ROW()/1000000),0)</f>
        <v>0</v>
      </c>
      <c r="H867" s="139">
        <f>IFERROR(COUNTIFS('2.Base de Clientes'!$C$5:$C$1004,Apoio!B867,'2.Base de Clientes'!$D$5:$D$1004,Apoio!C867,'2.Base de Clientes'!$E$5:$E$1004,Apoio!D867),0)</f>
        <v>0</v>
      </c>
      <c r="I867" s="156">
        <f t="shared" si="19"/>
        <v>0</v>
      </c>
      <c r="J867" s="157">
        <f>IFERROR(AVERAGEIFS('2.Base de Clientes'!$F$5:$F$1004,'2.Base de Clientes'!$C$5:$C$1004,Apoio!B867,'2.Base de Clientes'!$D$5:$D$1004,Apoio!C867,'2.Base de Clientes'!$E$5:$E$1004,Apoio!D867)+(ROW()/1000000),0)</f>
        <v>0</v>
      </c>
      <c r="K867" s="21"/>
      <c r="L867" s="21"/>
      <c r="M867" s="21"/>
    </row>
    <row r="868" ht="12.75" customHeight="1">
      <c r="B868" s="136" t="str">
        <f>'1.Clusters'!$B$14</f>
        <v/>
      </c>
      <c r="C868" s="136" t="str">
        <f>'1.Clusters'!$E$7</f>
        <v/>
      </c>
      <c r="D868" s="136" t="str">
        <f>'1.Clusters'!$H$10</f>
        <v/>
      </c>
      <c r="E868" s="136" t="str">
        <f t="shared" si="17"/>
        <v>, , </v>
      </c>
      <c r="F868" s="136" t="str">
        <f t="shared" si="18"/>
        <v/>
      </c>
      <c r="G868" s="139">
        <f>IFERROR(AVERAGEIFS('2.Base de Clientes'!$Q$5:$Q$1004,'2.Base de Clientes'!$C$5:$C$1004,Apoio!B868,'2.Base de Clientes'!$D$5:$D$1004,Apoio!C868,'2.Base de Clientes'!$E$5:$E$1004,Apoio!D868)+(ROW()/1000000),0)</f>
        <v>0</v>
      </c>
      <c r="H868" s="139">
        <f>IFERROR(COUNTIFS('2.Base de Clientes'!$C$5:$C$1004,Apoio!B868,'2.Base de Clientes'!$D$5:$D$1004,Apoio!C868,'2.Base de Clientes'!$E$5:$E$1004,Apoio!D868),0)</f>
        <v>0</v>
      </c>
      <c r="I868" s="156">
        <f t="shared" si="19"/>
        <v>0</v>
      </c>
      <c r="J868" s="157">
        <f>IFERROR(AVERAGEIFS('2.Base de Clientes'!$F$5:$F$1004,'2.Base de Clientes'!$C$5:$C$1004,Apoio!B868,'2.Base de Clientes'!$D$5:$D$1004,Apoio!C868,'2.Base de Clientes'!$E$5:$E$1004,Apoio!D868)+(ROW()/1000000),0)</f>
        <v>0</v>
      </c>
      <c r="K868" s="21"/>
      <c r="L868" s="21"/>
      <c r="M868" s="21"/>
    </row>
    <row r="869" ht="12.75" customHeight="1">
      <c r="B869" s="136" t="str">
        <f>'1.Clusters'!$B$14</f>
        <v/>
      </c>
      <c r="C869" s="136" t="str">
        <f>'1.Clusters'!$E$7</f>
        <v/>
      </c>
      <c r="D869" s="136" t="str">
        <f>'1.Clusters'!$H$11</f>
        <v/>
      </c>
      <c r="E869" s="136" t="str">
        <f t="shared" si="17"/>
        <v>, , </v>
      </c>
      <c r="F869" s="136" t="str">
        <f t="shared" si="18"/>
        <v/>
      </c>
      <c r="G869" s="139">
        <f>IFERROR(AVERAGEIFS('2.Base de Clientes'!$Q$5:$Q$1004,'2.Base de Clientes'!$C$5:$C$1004,Apoio!B869,'2.Base de Clientes'!$D$5:$D$1004,Apoio!C869,'2.Base de Clientes'!$E$5:$E$1004,Apoio!D869)+(ROW()/1000000),0)</f>
        <v>0</v>
      </c>
      <c r="H869" s="139">
        <f>IFERROR(COUNTIFS('2.Base de Clientes'!$C$5:$C$1004,Apoio!B869,'2.Base de Clientes'!$D$5:$D$1004,Apoio!C869,'2.Base de Clientes'!$E$5:$E$1004,Apoio!D869),0)</f>
        <v>0</v>
      </c>
      <c r="I869" s="156">
        <f t="shared" si="19"/>
        <v>0</v>
      </c>
      <c r="J869" s="157">
        <f>IFERROR(AVERAGEIFS('2.Base de Clientes'!$F$5:$F$1004,'2.Base de Clientes'!$C$5:$C$1004,Apoio!B869,'2.Base de Clientes'!$D$5:$D$1004,Apoio!C869,'2.Base de Clientes'!$E$5:$E$1004,Apoio!D869)+(ROW()/1000000),0)</f>
        <v>0</v>
      </c>
      <c r="K869" s="21"/>
      <c r="L869" s="21"/>
      <c r="M869" s="21"/>
    </row>
    <row r="870" ht="12.75" customHeight="1">
      <c r="B870" s="136" t="str">
        <f>'1.Clusters'!$B$14</f>
        <v/>
      </c>
      <c r="C870" s="136" t="str">
        <f>'1.Clusters'!$E$7</f>
        <v/>
      </c>
      <c r="D870" s="136" t="str">
        <f>'1.Clusters'!$H$12</f>
        <v/>
      </c>
      <c r="E870" s="136" t="str">
        <f t="shared" si="17"/>
        <v>, , </v>
      </c>
      <c r="F870" s="136" t="str">
        <f t="shared" si="18"/>
        <v/>
      </c>
      <c r="G870" s="139">
        <f>IFERROR(AVERAGEIFS('2.Base de Clientes'!$Q$5:$Q$1004,'2.Base de Clientes'!$C$5:$C$1004,Apoio!B870,'2.Base de Clientes'!$D$5:$D$1004,Apoio!C870,'2.Base de Clientes'!$E$5:$E$1004,Apoio!D870)+(ROW()/1000000),0)</f>
        <v>0</v>
      </c>
      <c r="H870" s="139">
        <f>IFERROR(COUNTIFS('2.Base de Clientes'!$C$5:$C$1004,Apoio!B870,'2.Base de Clientes'!$D$5:$D$1004,Apoio!C870,'2.Base de Clientes'!$E$5:$E$1004,Apoio!D870),0)</f>
        <v>0</v>
      </c>
      <c r="I870" s="156">
        <f t="shared" si="19"/>
        <v>0</v>
      </c>
      <c r="J870" s="157">
        <f>IFERROR(AVERAGEIFS('2.Base de Clientes'!$F$5:$F$1004,'2.Base de Clientes'!$C$5:$C$1004,Apoio!B870,'2.Base de Clientes'!$D$5:$D$1004,Apoio!C870,'2.Base de Clientes'!$E$5:$E$1004,Apoio!D870)+(ROW()/1000000),0)</f>
        <v>0</v>
      </c>
      <c r="K870" s="21"/>
      <c r="L870" s="21"/>
      <c r="M870" s="21"/>
    </row>
    <row r="871" ht="12.75" customHeight="1">
      <c r="B871" s="136" t="str">
        <f>'1.Clusters'!$B$14</f>
        <v/>
      </c>
      <c r="C871" s="136" t="str">
        <f>'1.Clusters'!$E$7</f>
        <v/>
      </c>
      <c r="D871" s="136" t="str">
        <f>'1.Clusters'!$H$13</f>
        <v/>
      </c>
      <c r="E871" s="136" t="str">
        <f t="shared" si="17"/>
        <v>, , </v>
      </c>
      <c r="F871" s="136" t="str">
        <f t="shared" si="18"/>
        <v/>
      </c>
      <c r="G871" s="139">
        <f>IFERROR(AVERAGEIFS('2.Base de Clientes'!$Q$5:$Q$1004,'2.Base de Clientes'!$C$5:$C$1004,Apoio!B871,'2.Base de Clientes'!$D$5:$D$1004,Apoio!C871,'2.Base de Clientes'!$E$5:$E$1004,Apoio!D871)+(ROW()/1000000),0)</f>
        <v>0</v>
      </c>
      <c r="H871" s="139">
        <f>IFERROR(COUNTIFS('2.Base de Clientes'!$C$5:$C$1004,Apoio!B871,'2.Base de Clientes'!$D$5:$D$1004,Apoio!C871,'2.Base de Clientes'!$E$5:$E$1004,Apoio!D871),0)</f>
        <v>0</v>
      </c>
      <c r="I871" s="156">
        <f t="shared" si="19"/>
        <v>0</v>
      </c>
      <c r="J871" s="157">
        <f>IFERROR(AVERAGEIFS('2.Base de Clientes'!$F$5:$F$1004,'2.Base de Clientes'!$C$5:$C$1004,Apoio!B871,'2.Base de Clientes'!$D$5:$D$1004,Apoio!C871,'2.Base de Clientes'!$E$5:$E$1004,Apoio!D871)+(ROW()/1000000),0)</f>
        <v>0</v>
      </c>
      <c r="K871" s="21"/>
      <c r="L871" s="21"/>
      <c r="M871" s="21"/>
    </row>
    <row r="872" ht="12.75" customHeight="1">
      <c r="B872" s="136" t="str">
        <f>'1.Clusters'!$B$14</f>
        <v/>
      </c>
      <c r="C872" s="136" t="str">
        <f>'1.Clusters'!$E$7</f>
        <v/>
      </c>
      <c r="D872" s="136" t="str">
        <f>'1.Clusters'!$H$14</f>
        <v/>
      </c>
      <c r="E872" s="136" t="str">
        <f t="shared" si="17"/>
        <v>, , </v>
      </c>
      <c r="F872" s="136" t="str">
        <f t="shared" si="18"/>
        <v/>
      </c>
      <c r="G872" s="139">
        <f>IFERROR(AVERAGEIFS('2.Base de Clientes'!$Q$5:$Q$1004,'2.Base de Clientes'!$C$5:$C$1004,Apoio!B872,'2.Base de Clientes'!$D$5:$D$1004,Apoio!C872,'2.Base de Clientes'!$E$5:$E$1004,Apoio!D872)+(ROW()/1000000),0)</f>
        <v>0</v>
      </c>
      <c r="H872" s="139">
        <f>IFERROR(COUNTIFS('2.Base de Clientes'!$C$5:$C$1004,Apoio!B872,'2.Base de Clientes'!$D$5:$D$1004,Apoio!C872,'2.Base de Clientes'!$E$5:$E$1004,Apoio!D872),0)</f>
        <v>0</v>
      </c>
      <c r="I872" s="156">
        <f t="shared" si="19"/>
        <v>0</v>
      </c>
      <c r="J872" s="157">
        <f>IFERROR(AVERAGEIFS('2.Base de Clientes'!$F$5:$F$1004,'2.Base de Clientes'!$C$5:$C$1004,Apoio!B872,'2.Base de Clientes'!$D$5:$D$1004,Apoio!C872,'2.Base de Clientes'!$E$5:$E$1004,Apoio!D872)+(ROW()/1000000),0)</f>
        <v>0</v>
      </c>
      <c r="K872" s="21"/>
      <c r="L872" s="21"/>
      <c r="M872" s="21"/>
    </row>
    <row r="873" ht="12.75" customHeight="1">
      <c r="B873" s="136" t="str">
        <f>'1.Clusters'!$B$14</f>
        <v/>
      </c>
      <c r="C873" s="136" t="str">
        <f>'1.Clusters'!$E$7</f>
        <v/>
      </c>
      <c r="D873" s="136" t="str">
        <f>'1.Clusters'!$H$15</f>
        <v/>
      </c>
      <c r="E873" s="136" t="str">
        <f t="shared" si="17"/>
        <v>, , </v>
      </c>
      <c r="F873" s="136" t="str">
        <f t="shared" si="18"/>
        <v/>
      </c>
      <c r="G873" s="139">
        <f>IFERROR(AVERAGEIFS('2.Base de Clientes'!$Q$5:$Q$1004,'2.Base de Clientes'!$C$5:$C$1004,Apoio!B873,'2.Base de Clientes'!$D$5:$D$1004,Apoio!C873,'2.Base de Clientes'!$E$5:$E$1004,Apoio!D873)+(ROW()/1000000),0)</f>
        <v>0</v>
      </c>
      <c r="H873" s="139">
        <f>IFERROR(COUNTIFS('2.Base de Clientes'!$C$5:$C$1004,Apoio!B873,'2.Base de Clientes'!$D$5:$D$1004,Apoio!C873,'2.Base de Clientes'!$E$5:$E$1004,Apoio!D873),0)</f>
        <v>0</v>
      </c>
      <c r="I873" s="156">
        <f t="shared" si="19"/>
        <v>0</v>
      </c>
      <c r="J873" s="157">
        <f>IFERROR(AVERAGEIFS('2.Base de Clientes'!$F$5:$F$1004,'2.Base de Clientes'!$C$5:$C$1004,Apoio!B873,'2.Base de Clientes'!$D$5:$D$1004,Apoio!C873,'2.Base de Clientes'!$E$5:$E$1004,Apoio!D873)+(ROW()/1000000),0)</f>
        <v>0</v>
      </c>
      <c r="K873" s="21"/>
      <c r="L873" s="21"/>
      <c r="M873" s="21"/>
    </row>
    <row r="874" ht="12.75" customHeight="1">
      <c r="B874" s="136" t="str">
        <f>'1.Clusters'!$B$14</f>
        <v/>
      </c>
      <c r="C874" s="136" t="str">
        <f>'1.Clusters'!$E$8</f>
        <v/>
      </c>
      <c r="D874" s="136" t="str">
        <f>'1.Clusters'!$H$6</f>
        <v/>
      </c>
      <c r="E874" s="136" t="str">
        <f t="shared" si="17"/>
        <v>, , </v>
      </c>
      <c r="F874" s="136" t="str">
        <f t="shared" si="18"/>
        <v/>
      </c>
      <c r="G874" s="139">
        <f>IFERROR(AVERAGEIFS('2.Base de Clientes'!$Q$5:$Q$1004,'2.Base de Clientes'!$C$5:$C$1004,Apoio!B874,'2.Base de Clientes'!$D$5:$D$1004,Apoio!C874,'2.Base de Clientes'!$E$5:$E$1004,Apoio!D874)+(ROW()/1000000),0)</f>
        <v>0</v>
      </c>
      <c r="H874" s="139">
        <f>IFERROR(COUNTIFS('2.Base de Clientes'!$C$5:$C$1004,Apoio!B874,'2.Base de Clientes'!$D$5:$D$1004,Apoio!C874,'2.Base de Clientes'!$E$5:$E$1004,Apoio!D874),0)</f>
        <v>0</v>
      </c>
      <c r="I874" s="156">
        <f t="shared" si="19"/>
        <v>0</v>
      </c>
      <c r="J874" s="157">
        <f>IFERROR(AVERAGEIFS('2.Base de Clientes'!$F$5:$F$1004,'2.Base de Clientes'!$C$5:$C$1004,Apoio!B874,'2.Base de Clientes'!$D$5:$D$1004,Apoio!C874,'2.Base de Clientes'!$E$5:$E$1004,Apoio!D874)+(ROW()/1000000),0)</f>
        <v>0</v>
      </c>
      <c r="K874" s="21"/>
      <c r="L874" s="21"/>
      <c r="M874" s="21"/>
    </row>
    <row r="875" ht="12.75" customHeight="1">
      <c r="B875" s="136" t="str">
        <f>'1.Clusters'!$B$14</f>
        <v/>
      </c>
      <c r="C875" s="136" t="str">
        <f>'1.Clusters'!$E$8</f>
        <v/>
      </c>
      <c r="D875" s="136" t="str">
        <f>'1.Clusters'!$H$7</f>
        <v/>
      </c>
      <c r="E875" s="136" t="str">
        <f t="shared" si="17"/>
        <v>, , </v>
      </c>
      <c r="F875" s="136" t="str">
        <f t="shared" si="18"/>
        <v/>
      </c>
      <c r="G875" s="139">
        <f>IFERROR(AVERAGEIFS('2.Base de Clientes'!$Q$5:$Q$1004,'2.Base de Clientes'!$C$5:$C$1004,Apoio!B875,'2.Base de Clientes'!$D$5:$D$1004,Apoio!C875,'2.Base de Clientes'!$E$5:$E$1004,Apoio!D875)+(ROW()/1000000),0)</f>
        <v>0</v>
      </c>
      <c r="H875" s="139">
        <f>IFERROR(COUNTIFS('2.Base de Clientes'!$C$5:$C$1004,Apoio!B875,'2.Base de Clientes'!$D$5:$D$1004,Apoio!C875,'2.Base de Clientes'!$E$5:$E$1004,Apoio!D875),0)</f>
        <v>0</v>
      </c>
      <c r="I875" s="156">
        <f t="shared" si="19"/>
        <v>0</v>
      </c>
      <c r="J875" s="157">
        <f>IFERROR(AVERAGEIFS('2.Base de Clientes'!$F$5:$F$1004,'2.Base de Clientes'!$C$5:$C$1004,Apoio!B875,'2.Base de Clientes'!$D$5:$D$1004,Apoio!C875,'2.Base de Clientes'!$E$5:$E$1004,Apoio!D875)+(ROW()/1000000),0)</f>
        <v>0</v>
      </c>
      <c r="K875" s="21"/>
      <c r="L875" s="21"/>
      <c r="M875" s="21"/>
    </row>
    <row r="876" ht="12.75" customHeight="1">
      <c r="B876" s="136" t="str">
        <f>'1.Clusters'!$B$14</f>
        <v/>
      </c>
      <c r="C876" s="136" t="str">
        <f>'1.Clusters'!$E$8</f>
        <v/>
      </c>
      <c r="D876" s="136" t="str">
        <f>'1.Clusters'!$H$8</f>
        <v/>
      </c>
      <c r="E876" s="136" t="str">
        <f t="shared" si="17"/>
        <v>, , </v>
      </c>
      <c r="F876" s="136" t="str">
        <f t="shared" si="18"/>
        <v/>
      </c>
      <c r="G876" s="139">
        <f>IFERROR(AVERAGEIFS('2.Base de Clientes'!$Q$5:$Q$1004,'2.Base de Clientes'!$C$5:$C$1004,Apoio!B876,'2.Base de Clientes'!$D$5:$D$1004,Apoio!C876,'2.Base de Clientes'!$E$5:$E$1004,Apoio!D876)+(ROW()/1000000),0)</f>
        <v>0</v>
      </c>
      <c r="H876" s="139">
        <f>IFERROR(COUNTIFS('2.Base de Clientes'!$C$5:$C$1004,Apoio!B876,'2.Base de Clientes'!$D$5:$D$1004,Apoio!C876,'2.Base de Clientes'!$E$5:$E$1004,Apoio!D876),0)</f>
        <v>0</v>
      </c>
      <c r="I876" s="156">
        <f t="shared" si="19"/>
        <v>0</v>
      </c>
      <c r="J876" s="157">
        <f>IFERROR(AVERAGEIFS('2.Base de Clientes'!$F$5:$F$1004,'2.Base de Clientes'!$C$5:$C$1004,Apoio!B876,'2.Base de Clientes'!$D$5:$D$1004,Apoio!C876,'2.Base de Clientes'!$E$5:$E$1004,Apoio!D876)+(ROW()/1000000),0)</f>
        <v>0</v>
      </c>
      <c r="K876" s="21"/>
      <c r="L876" s="21"/>
      <c r="M876" s="21"/>
    </row>
    <row r="877" ht="12.75" customHeight="1">
      <c r="B877" s="136" t="str">
        <f>'1.Clusters'!$B$14</f>
        <v/>
      </c>
      <c r="C877" s="136" t="str">
        <f>'1.Clusters'!$E$8</f>
        <v/>
      </c>
      <c r="D877" s="136" t="str">
        <f>'1.Clusters'!$H$9</f>
        <v/>
      </c>
      <c r="E877" s="136" t="str">
        <f t="shared" si="17"/>
        <v>, , </v>
      </c>
      <c r="F877" s="136" t="str">
        <f t="shared" si="18"/>
        <v/>
      </c>
      <c r="G877" s="139">
        <f>IFERROR(AVERAGEIFS('2.Base de Clientes'!$Q$5:$Q$1004,'2.Base de Clientes'!$C$5:$C$1004,Apoio!B877,'2.Base de Clientes'!$D$5:$D$1004,Apoio!C877,'2.Base de Clientes'!$E$5:$E$1004,Apoio!D877)+(ROW()/1000000),0)</f>
        <v>0</v>
      </c>
      <c r="H877" s="139">
        <f>IFERROR(COUNTIFS('2.Base de Clientes'!$C$5:$C$1004,Apoio!B877,'2.Base de Clientes'!$D$5:$D$1004,Apoio!C877,'2.Base de Clientes'!$E$5:$E$1004,Apoio!D877),0)</f>
        <v>0</v>
      </c>
      <c r="I877" s="156">
        <f t="shared" si="19"/>
        <v>0</v>
      </c>
      <c r="J877" s="157">
        <f>IFERROR(AVERAGEIFS('2.Base de Clientes'!$F$5:$F$1004,'2.Base de Clientes'!$C$5:$C$1004,Apoio!B877,'2.Base de Clientes'!$D$5:$D$1004,Apoio!C877,'2.Base de Clientes'!$E$5:$E$1004,Apoio!D877)+(ROW()/1000000),0)</f>
        <v>0</v>
      </c>
      <c r="K877" s="21"/>
      <c r="L877" s="21"/>
      <c r="M877" s="21"/>
    </row>
    <row r="878" ht="12.75" customHeight="1">
      <c r="B878" s="136" t="str">
        <f>'1.Clusters'!$B$14</f>
        <v/>
      </c>
      <c r="C878" s="136" t="str">
        <f>'1.Clusters'!$E$8</f>
        <v/>
      </c>
      <c r="D878" s="136" t="str">
        <f>'1.Clusters'!$H$10</f>
        <v/>
      </c>
      <c r="E878" s="136" t="str">
        <f t="shared" si="17"/>
        <v>, , </v>
      </c>
      <c r="F878" s="136" t="str">
        <f t="shared" si="18"/>
        <v/>
      </c>
      <c r="G878" s="139">
        <f>IFERROR(AVERAGEIFS('2.Base de Clientes'!$Q$5:$Q$1004,'2.Base de Clientes'!$C$5:$C$1004,Apoio!B878,'2.Base de Clientes'!$D$5:$D$1004,Apoio!C878,'2.Base de Clientes'!$E$5:$E$1004,Apoio!D878)+(ROW()/1000000),0)</f>
        <v>0</v>
      </c>
      <c r="H878" s="139">
        <f>IFERROR(COUNTIFS('2.Base de Clientes'!$C$5:$C$1004,Apoio!B878,'2.Base de Clientes'!$D$5:$D$1004,Apoio!C878,'2.Base de Clientes'!$E$5:$E$1004,Apoio!D878),0)</f>
        <v>0</v>
      </c>
      <c r="I878" s="156">
        <f t="shared" si="19"/>
        <v>0</v>
      </c>
      <c r="J878" s="157">
        <f>IFERROR(AVERAGEIFS('2.Base de Clientes'!$F$5:$F$1004,'2.Base de Clientes'!$C$5:$C$1004,Apoio!B878,'2.Base de Clientes'!$D$5:$D$1004,Apoio!C878,'2.Base de Clientes'!$E$5:$E$1004,Apoio!D878)+(ROW()/1000000),0)</f>
        <v>0</v>
      </c>
      <c r="K878" s="21"/>
      <c r="L878" s="21"/>
      <c r="M878" s="21"/>
    </row>
    <row r="879" ht="12.75" customHeight="1">
      <c r="B879" s="136" t="str">
        <f>'1.Clusters'!$B$14</f>
        <v/>
      </c>
      <c r="C879" s="136" t="str">
        <f>'1.Clusters'!$E$8</f>
        <v/>
      </c>
      <c r="D879" s="136" t="str">
        <f>'1.Clusters'!$H$11</f>
        <v/>
      </c>
      <c r="E879" s="136" t="str">
        <f t="shared" si="17"/>
        <v>, , </v>
      </c>
      <c r="F879" s="136" t="str">
        <f t="shared" si="18"/>
        <v/>
      </c>
      <c r="G879" s="139">
        <f>IFERROR(AVERAGEIFS('2.Base de Clientes'!$Q$5:$Q$1004,'2.Base de Clientes'!$C$5:$C$1004,Apoio!B879,'2.Base de Clientes'!$D$5:$D$1004,Apoio!C879,'2.Base de Clientes'!$E$5:$E$1004,Apoio!D879)+(ROW()/1000000),0)</f>
        <v>0</v>
      </c>
      <c r="H879" s="139">
        <f>IFERROR(COUNTIFS('2.Base de Clientes'!$C$5:$C$1004,Apoio!B879,'2.Base de Clientes'!$D$5:$D$1004,Apoio!C879,'2.Base de Clientes'!$E$5:$E$1004,Apoio!D879),0)</f>
        <v>0</v>
      </c>
      <c r="I879" s="156">
        <f t="shared" si="19"/>
        <v>0</v>
      </c>
      <c r="J879" s="157">
        <f>IFERROR(AVERAGEIFS('2.Base de Clientes'!$F$5:$F$1004,'2.Base de Clientes'!$C$5:$C$1004,Apoio!B879,'2.Base de Clientes'!$D$5:$D$1004,Apoio!C879,'2.Base de Clientes'!$E$5:$E$1004,Apoio!D879)+(ROW()/1000000),0)</f>
        <v>0</v>
      </c>
      <c r="K879" s="21"/>
      <c r="L879" s="21"/>
      <c r="M879" s="21"/>
    </row>
    <row r="880" ht="12.75" customHeight="1">
      <c r="B880" s="136" t="str">
        <f>'1.Clusters'!$B$14</f>
        <v/>
      </c>
      <c r="C880" s="136" t="str">
        <f>'1.Clusters'!$E$8</f>
        <v/>
      </c>
      <c r="D880" s="136" t="str">
        <f>'1.Clusters'!$H$12</f>
        <v/>
      </c>
      <c r="E880" s="136" t="str">
        <f t="shared" si="17"/>
        <v>, , </v>
      </c>
      <c r="F880" s="136" t="str">
        <f t="shared" si="18"/>
        <v/>
      </c>
      <c r="G880" s="139">
        <f>IFERROR(AVERAGEIFS('2.Base de Clientes'!$Q$5:$Q$1004,'2.Base de Clientes'!$C$5:$C$1004,Apoio!B880,'2.Base de Clientes'!$D$5:$D$1004,Apoio!C880,'2.Base de Clientes'!$E$5:$E$1004,Apoio!D880)+(ROW()/1000000),0)</f>
        <v>0</v>
      </c>
      <c r="H880" s="139">
        <f>IFERROR(COUNTIFS('2.Base de Clientes'!$C$5:$C$1004,Apoio!B880,'2.Base de Clientes'!$D$5:$D$1004,Apoio!C880,'2.Base de Clientes'!$E$5:$E$1004,Apoio!D880),0)</f>
        <v>0</v>
      </c>
      <c r="I880" s="156">
        <f t="shared" si="19"/>
        <v>0</v>
      </c>
      <c r="J880" s="157">
        <f>IFERROR(AVERAGEIFS('2.Base de Clientes'!$F$5:$F$1004,'2.Base de Clientes'!$C$5:$C$1004,Apoio!B880,'2.Base de Clientes'!$D$5:$D$1004,Apoio!C880,'2.Base de Clientes'!$E$5:$E$1004,Apoio!D880)+(ROW()/1000000),0)</f>
        <v>0</v>
      </c>
      <c r="K880" s="21"/>
      <c r="L880" s="21"/>
      <c r="M880" s="21"/>
    </row>
    <row r="881" ht="12.75" customHeight="1">
      <c r="B881" s="136" t="str">
        <f>'1.Clusters'!$B$14</f>
        <v/>
      </c>
      <c r="C881" s="136" t="str">
        <f>'1.Clusters'!$E$8</f>
        <v/>
      </c>
      <c r="D881" s="136" t="str">
        <f>'1.Clusters'!$H$13</f>
        <v/>
      </c>
      <c r="E881" s="136" t="str">
        <f t="shared" si="17"/>
        <v>, , </v>
      </c>
      <c r="F881" s="136" t="str">
        <f t="shared" si="18"/>
        <v/>
      </c>
      <c r="G881" s="139">
        <f>IFERROR(AVERAGEIFS('2.Base de Clientes'!$Q$5:$Q$1004,'2.Base de Clientes'!$C$5:$C$1004,Apoio!B881,'2.Base de Clientes'!$D$5:$D$1004,Apoio!C881,'2.Base de Clientes'!$E$5:$E$1004,Apoio!D881)+(ROW()/1000000),0)</f>
        <v>0</v>
      </c>
      <c r="H881" s="139">
        <f>IFERROR(COUNTIFS('2.Base de Clientes'!$C$5:$C$1004,Apoio!B881,'2.Base de Clientes'!$D$5:$D$1004,Apoio!C881,'2.Base de Clientes'!$E$5:$E$1004,Apoio!D881),0)</f>
        <v>0</v>
      </c>
      <c r="I881" s="156">
        <f t="shared" si="19"/>
        <v>0</v>
      </c>
      <c r="J881" s="157">
        <f>IFERROR(AVERAGEIFS('2.Base de Clientes'!$F$5:$F$1004,'2.Base de Clientes'!$C$5:$C$1004,Apoio!B881,'2.Base de Clientes'!$D$5:$D$1004,Apoio!C881,'2.Base de Clientes'!$E$5:$E$1004,Apoio!D881)+(ROW()/1000000),0)</f>
        <v>0</v>
      </c>
      <c r="K881" s="21"/>
      <c r="L881" s="21"/>
      <c r="M881" s="21"/>
    </row>
    <row r="882" ht="12.75" customHeight="1">
      <c r="B882" s="136" t="str">
        <f>'1.Clusters'!$B$14</f>
        <v/>
      </c>
      <c r="C882" s="136" t="str">
        <f>'1.Clusters'!$E$8</f>
        <v/>
      </c>
      <c r="D882" s="136" t="str">
        <f>'1.Clusters'!$H$14</f>
        <v/>
      </c>
      <c r="E882" s="136" t="str">
        <f t="shared" si="17"/>
        <v>, , </v>
      </c>
      <c r="F882" s="136" t="str">
        <f t="shared" si="18"/>
        <v/>
      </c>
      <c r="G882" s="139">
        <f>IFERROR(AVERAGEIFS('2.Base de Clientes'!$Q$5:$Q$1004,'2.Base de Clientes'!$C$5:$C$1004,Apoio!B882,'2.Base de Clientes'!$D$5:$D$1004,Apoio!C882,'2.Base de Clientes'!$E$5:$E$1004,Apoio!D882)+(ROW()/1000000),0)</f>
        <v>0</v>
      </c>
      <c r="H882" s="139">
        <f>IFERROR(COUNTIFS('2.Base de Clientes'!$C$5:$C$1004,Apoio!B882,'2.Base de Clientes'!$D$5:$D$1004,Apoio!C882,'2.Base de Clientes'!$E$5:$E$1004,Apoio!D882),0)</f>
        <v>0</v>
      </c>
      <c r="I882" s="156">
        <f t="shared" si="19"/>
        <v>0</v>
      </c>
      <c r="J882" s="157">
        <f>IFERROR(AVERAGEIFS('2.Base de Clientes'!$F$5:$F$1004,'2.Base de Clientes'!$C$5:$C$1004,Apoio!B882,'2.Base de Clientes'!$D$5:$D$1004,Apoio!C882,'2.Base de Clientes'!$E$5:$E$1004,Apoio!D882)+(ROW()/1000000),0)</f>
        <v>0</v>
      </c>
      <c r="K882" s="21"/>
      <c r="L882" s="21"/>
      <c r="M882" s="21"/>
    </row>
    <row r="883" ht="12.75" customHeight="1">
      <c r="B883" s="136" t="str">
        <f>'1.Clusters'!$B$14</f>
        <v/>
      </c>
      <c r="C883" s="136" t="str">
        <f>'1.Clusters'!$E$8</f>
        <v/>
      </c>
      <c r="D883" s="136" t="str">
        <f>'1.Clusters'!$H$15</f>
        <v/>
      </c>
      <c r="E883" s="136" t="str">
        <f t="shared" si="17"/>
        <v>, , </v>
      </c>
      <c r="F883" s="136" t="str">
        <f t="shared" si="18"/>
        <v/>
      </c>
      <c r="G883" s="139">
        <f>IFERROR(AVERAGEIFS('2.Base de Clientes'!$Q$5:$Q$1004,'2.Base de Clientes'!$C$5:$C$1004,Apoio!B883,'2.Base de Clientes'!$D$5:$D$1004,Apoio!C883,'2.Base de Clientes'!$E$5:$E$1004,Apoio!D883)+(ROW()/1000000),0)</f>
        <v>0</v>
      </c>
      <c r="H883" s="139">
        <f>IFERROR(COUNTIFS('2.Base de Clientes'!$C$5:$C$1004,Apoio!B883,'2.Base de Clientes'!$D$5:$D$1004,Apoio!C883,'2.Base de Clientes'!$E$5:$E$1004,Apoio!D883),0)</f>
        <v>0</v>
      </c>
      <c r="I883" s="156">
        <f t="shared" si="19"/>
        <v>0</v>
      </c>
      <c r="J883" s="157">
        <f>IFERROR(AVERAGEIFS('2.Base de Clientes'!$F$5:$F$1004,'2.Base de Clientes'!$C$5:$C$1004,Apoio!B883,'2.Base de Clientes'!$D$5:$D$1004,Apoio!C883,'2.Base de Clientes'!$E$5:$E$1004,Apoio!D883)+(ROW()/1000000),0)</f>
        <v>0</v>
      </c>
      <c r="K883" s="21"/>
      <c r="L883" s="21"/>
      <c r="M883" s="21"/>
    </row>
    <row r="884" ht="12.75" customHeight="1">
      <c r="B884" s="136" t="str">
        <f>'1.Clusters'!$B$14</f>
        <v/>
      </c>
      <c r="C884" s="136" t="str">
        <f>'1.Clusters'!$E$9</f>
        <v/>
      </c>
      <c r="D884" s="136" t="str">
        <f>'1.Clusters'!$H$6</f>
        <v/>
      </c>
      <c r="E884" s="136" t="str">
        <f t="shared" si="17"/>
        <v>, , </v>
      </c>
      <c r="F884" s="136" t="str">
        <f t="shared" si="18"/>
        <v/>
      </c>
      <c r="G884" s="139">
        <f>IFERROR(AVERAGEIFS('2.Base de Clientes'!$Q$5:$Q$1004,'2.Base de Clientes'!$C$5:$C$1004,Apoio!B884,'2.Base de Clientes'!$D$5:$D$1004,Apoio!C884,'2.Base de Clientes'!$E$5:$E$1004,Apoio!D884)+(ROW()/1000000),0)</f>
        <v>0</v>
      </c>
      <c r="H884" s="139">
        <f>IFERROR(COUNTIFS('2.Base de Clientes'!$C$5:$C$1004,Apoio!B884,'2.Base de Clientes'!$D$5:$D$1004,Apoio!C884,'2.Base de Clientes'!$E$5:$E$1004,Apoio!D884),0)</f>
        <v>0</v>
      </c>
      <c r="I884" s="156">
        <f t="shared" si="19"/>
        <v>0</v>
      </c>
      <c r="J884" s="157">
        <f>IFERROR(AVERAGEIFS('2.Base de Clientes'!$F$5:$F$1004,'2.Base de Clientes'!$C$5:$C$1004,Apoio!B884,'2.Base de Clientes'!$D$5:$D$1004,Apoio!C884,'2.Base de Clientes'!$E$5:$E$1004,Apoio!D884)+(ROW()/1000000),0)</f>
        <v>0</v>
      </c>
      <c r="K884" s="21"/>
      <c r="L884" s="21"/>
      <c r="M884" s="21"/>
    </row>
    <row r="885" ht="12.75" customHeight="1">
      <c r="B885" s="136" t="str">
        <f>'1.Clusters'!$B$14</f>
        <v/>
      </c>
      <c r="C885" s="136" t="str">
        <f>'1.Clusters'!$E$9</f>
        <v/>
      </c>
      <c r="D885" s="136" t="str">
        <f>'1.Clusters'!$H$7</f>
        <v/>
      </c>
      <c r="E885" s="136" t="str">
        <f t="shared" si="17"/>
        <v>, , </v>
      </c>
      <c r="F885" s="136" t="str">
        <f t="shared" si="18"/>
        <v/>
      </c>
      <c r="G885" s="139">
        <f>IFERROR(AVERAGEIFS('2.Base de Clientes'!$Q$5:$Q$1004,'2.Base de Clientes'!$C$5:$C$1004,Apoio!B885,'2.Base de Clientes'!$D$5:$D$1004,Apoio!C885,'2.Base de Clientes'!$E$5:$E$1004,Apoio!D885)+(ROW()/1000000),0)</f>
        <v>0</v>
      </c>
      <c r="H885" s="139">
        <f>IFERROR(COUNTIFS('2.Base de Clientes'!$C$5:$C$1004,Apoio!B885,'2.Base de Clientes'!$D$5:$D$1004,Apoio!C885,'2.Base de Clientes'!$E$5:$E$1004,Apoio!D885),0)</f>
        <v>0</v>
      </c>
      <c r="I885" s="156">
        <f t="shared" si="19"/>
        <v>0</v>
      </c>
      <c r="J885" s="157">
        <f>IFERROR(AVERAGEIFS('2.Base de Clientes'!$F$5:$F$1004,'2.Base de Clientes'!$C$5:$C$1004,Apoio!B885,'2.Base de Clientes'!$D$5:$D$1004,Apoio!C885,'2.Base de Clientes'!$E$5:$E$1004,Apoio!D885)+(ROW()/1000000),0)</f>
        <v>0</v>
      </c>
      <c r="K885" s="21"/>
      <c r="L885" s="21"/>
      <c r="M885" s="21"/>
    </row>
    <row r="886" ht="12.75" customHeight="1">
      <c r="B886" s="136" t="str">
        <f>'1.Clusters'!$B$14</f>
        <v/>
      </c>
      <c r="C886" s="136" t="str">
        <f>'1.Clusters'!$E$9</f>
        <v/>
      </c>
      <c r="D886" s="136" t="str">
        <f>'1.Clusters'!$H$8</f>
        <v/>
      </c>
      <c r="E886" s="136" t="str">
        <f t="shared" si="17"/>
        <v>, , </v>
      </c>
      <c r="F886" s="136" t="str">
        <f t="shared" si="18"/>
        <v/>
      </c>
      <c r="G886" s="139">
        <f>IFERROR(AVERAGEIFS('2.Base de Clientes'!$Q$5:$Q$1004,'2.Base de Clientes'!$C$5:$C$1004,Apoio!B886,'2.Base de Clientes'!$D$5:$D$1004,Apoio!C886,'2.Base de Clientes'!$E$5:$E$1004,Apoio!D886)+(ROW()/1000000),0)</f>
        <v>0</v>
      </c>
      <c r="H886" s="139">
        <f>IFERROR(COUNTIFS('2.Base de Clientes'!$C$5:$C$1004,Apoio!B886,'2.Base de Clientes'!$D$5:$D$1004,Apoio!C886,'2.Base de Clientes'!$E$5:$E$1004,Apoio!D886),0)</f>
        <v>0</v>
      </c>
      <c r="I886" s="156">
        <f t="shared" si="19"/>
        <v>0</v>
      </c>
      <c r="J886" s="157">
        <f>IFERROR(AVERAGEIFS('2.Base de Clientes'!$F$5:$F$1004,'2.Base de Clientes'!$C$5:$C$1004,Apoio!B886,'2.Base de Clientes'!$D$5:$D$1004,Apoio!C886,'2.Base de Clientes'!$E$5:$E$1004,Apoio!D886)+(ROW()/1000000),0)</f>
        <v>0</v>
      </c>
      <c r="K886" s="21"/>
      <c r="L886" s="21"/>
      <c r="M886" s="21"/>
    </row>
    <row r="887" ht="12.75" customHeight="1">
      <c r="B887" s="136" t="str">
        <f>'1.Clusters'!$B$14</f>
        <v/>
      </c>
      <c r="C887" s="136" t="str">
        <f>'1.Clusters'!$E$9</f>
        <v/>
      </c>
      <c r="D887" s="136" t="str">
        <f>'1.Clusters'!$H$9</f>
        <v/>
      </c>
      <c r="E887" s="136" t="str">
        <f t="shared" si="17"/>
        <v>, , </v>
      </c>
      <c r="F887" s="136" t="str">
        <f t="shared" si="18"/>
        <v/>
      </c>
      <c r="G887" s="139">
        <f>IFERROR(AVERAGEIFS('2.Base de Clientes'!$Q$5:$Q$1004,'2.Base de Clientes'!$C$5:$C$1004,Apoio!B887,'2.Base de Clientes'!$D$5:$D$1004,Apoio!C887,'2.Base de Clientes'!$E$5:$E$1004,Apoio!D887)+(ROW()/1000000),0)</f>
        <v>0</v>
      </c>
      <c r="H887" s="139">
        <f>IFERROR(COUNTIFS('2.Base de Clientes'!$C$5:$C$1004,Apoio!B887,'2.Base de Clientes'!$D$5:$D$1004,Apoio!C887,'2.Base de Clientes'!$E$5:$E$1004,Apoio!D887),0)</f>
        <v>0</v>
      </c>
      <c r="I887" s="156">
        <f t="shared" si="19"/>
        <v>0</v>
      </c>
      <c r="J887" s="157">
        <f>IFERROR(AVERAGEIFS('2.Base de Clientes'!$F$5:$F$1004,'2.Base de Clientes'!$C$5:$C$1004,Apoio!B887,'2.Base de Clientes'!$D$5:$D$1004,Apoio!C887,'2.Base de Clientes'!$E$5:$E$1004,Apoio!D887)+(ROW()/1000000),0)</f>
        <v>0</v>
      </c>
      <c r="K887" s="21"/>
      <c r="L887" s="21"/>
      <c r="M887" s="21"/>
    </row>
    <row r="888" ht="12.75" customHeight="1">
      <c r="B888" s="136" t="str">
        <f>'1.Clusters'!$B$14</f>
        <v/>
      </c>
      <c r="C888" s="136" t="str">
        <f>'1.Clusters'!$E$9</f>
        <v/>
      </c>
      <c r="D888" s="136" t="str">
        <f>'1.Clusters'!$H$10</f>
        <v/>
      </c>
      <c r="E888" s="136" t="str">
        <f t="shared" si="17"/>
        <v>, , </v>
      </c>
      <c r="F888" s="136" t="str">
        <f t="shared" si="18"/>
        <v/>
      </c>
      <c r="G888" s="139">
        <f>IFERROR(AVERAGEIFS('2.Base de Clientes'!$Q$5:$Q$1004,'2.Base de Clientes'!$C$5:$C$1004,Apoio!B888,'2.Base de Clientes'!$D$5:$D$1004,Apoio!C888,'2.Base de Clientes'!$E$5:$E$1004,Apoio!D888)+(ROW()/1000000),0)</f>
        <v>0</v>
      </c>
      <c r="H888" s="139">
        <f>IFERROR(COUNTIFS('2.Base de Clientes'!$C$5:$C$1004,Apoio!B888,'2.Base de Clientes'!$D$5:$D$1004,Apoio!C888,'2.Base de Clientes'!$E$5:$E$1004,Apoio!D888),0)</f>
        <v>0</v>
      </c>
      <c r="I888" s="156">
        <f t="shared" si="19"/>
        <v>0</v>
      </c>
      <c r="J888" s="157">
        <f>IFERROR(AVERAGEIFS('2.Base de Clientes'!$F$5:$F$1004,'2.Base de Clientes'!$C$5:$C$1004,Apoio!B888,'2.Base de Clientes'!$D$5:$D$1004,Apoio!C888,'2.Base de Clientes'!$E$5:$E$1004,Apoio!D888)+(ROW()/1000000),0)</f>
        <v>0</v>
      </c>
      <c r="K888" s="21"/>
      <c r="L888" s="21"/>
      <c r="M888" s="21"/>
    </row>
    <row r="889" ht="12.75" customHeight="1">
      <c r="B889" s="136" t="str">
        <f>'1.Clusters'!$B$14</f>
        <v/>
      </c>
      <c r="C889" s="136" t="str">
        <f>'1.Clusters'!$E$9</f>
        <v/>
      </c>
      <c r="D889" s="136" t="str">
        <f>'1.Clusters'!$H$11</f>
        <v/>
      </c>
      <c r="E889" s="136" t="str">
        <f t="shared" si="17"/>
        <v>, , </v>
      </c>
      <c r="F889" s="136" t="str">
        <f t="shared" si="18"/>
        <v/>
      </c>
      <c r="G889" s="139">
        <f>IFERROR(AVERAGEIFS('2.Base de Clientes'!$Q$5:$Q$1004,'2.Base de Clientes'!$C$5:$C$1004,Apoio!B889,'2.Base de Clientes'!$D$5:$D$1004,Apoio!C889,'2.Base de Clientes'!$E$5:$E$1004,Apoio!D889)+(ROW()/1000000),0)</f>
        <v>0</v>
      </c>
      <c r="H889" s="139">
        <f>IFERROR(COUNTIFS('2.Base de Clientes'!$C$5:$C$1004,Apoio!B889,'2.Base de Clientes'!$D$5:$D$1004,Apoio!C889,'2.Base de Clientes'!$E$5:$E$1004,Apoio!D889),0)</f>
        <v>0</v>
      </c>
      <c r="I889" s="156">
        <f t="shared" si="19"/>
        <v>0</v>
      </c>
      <c r="J889" s="157">
        <f>IFERROR(AVERAGEIFS('2.Base de Clientes'!$F$5:$F$1004,'2.Base de Clientes'!$C$5:$C$1004,Apoio!B889,'2.Base de Clientes'!$D$5:$D$1004,Apoio!C889,'2.Base de Clientes'!$E$5:$E$1004,Apoio!D889)+(ROW()/1000000),0)</f>
        <v>0</v>
      </c>
      <c r="K889" s="21"/>
      <c r="L889" s="21"/>
      <c r="M889" s="21"/>
    </row>
    <row r="890" ht="12.75" customHeight="1">
      <c r="B890" s="136" t="str">
        <f>'1.Clusters'!$B$14</f>
        <v/>
      </c>
      <c r="C890" s="136" t="str">
        <f>'1.Clusters'!$E$9</f>
        <v/>
      </c>
      <c r="D890" s="136" t="str">
        <f>'1.Clusters'!$H$12</f>
        <v/>
      </c>
      <c r="E890" s="136" t="str">
        <f t="shared" si="17"/>
        <v>, , </v>
      </c>
      <c r="F890" s="136" t="str">
        <f t="shared" si="18"/>
        <v/>
      </c>
      <c r="G890" s="139">
        <f>IFERROR(AVERAGEIFS('2.Base de Clientes'!$Q$5:$Q$1004,'2.Base de Clientes'!$C$5:$C$1004,Apoio!B890,'2.Base de Clientes'!$D$5:$D$1004,Apoio!C890,'2.Base de Clientes'!$E$5:$E$1004,Apoio!D890)+(ROW()/1000000),0)</f>
        <v>0</v>
      </c>
      <c r="H890" s="139">
        <f>IFERROR(COUNTIFS('2.Base de Clientes'!$C$5:$C$1004,Apoio!B890,'2.Base de Clientes'!$D$5:$D$1004,Apoio!C890,'2.Base de Clientes'!$E$5:$E$1004,Apoio!D890),0)</f>
        <v>0</v>
      </c>
      <c r="I890" s="156">
        <f t="shared" si="19"/>
        <v>0</v>
      </c>
      <c r="J890" s="157">
        <f>IFERROR(AVERAGEIFS('2.Base de Clientes'!$F$5:$F$1004,'2.Base de Clientes'!$C$5:$C$1004,Apoio!B890,'2.Base de Clientes'!$D$5:$D$1004,Apoio!C890,'2.Base de Clientes'!$E$5:$E$1004,Apoio!D890)+(ROW()/1000000),0)</f>
        <v>0</v>
      </c>
      <c r="K890" s="21"/>
      <c r="L890" s="21"/>
      <c r="M890" s="21"/>
    </row>
    <row r="891" ht="12.75" customHeight="1">
      <c r="B891" s="136" t="str">
        <f>'1.Clusters'!$B$14</f>
        <v/>
      </c>
      <c r="C891" s="136" t="str">
        <f>'1.Clusters'!$E$9</f>
        <v/>
      </c>
      <c r="D891" s="136" t="str">
        <f>'1.Clusters'!$H$13</f>
        <v/>
      </c>
      <c r="E891" s="136" t="str">
        <f t="shared" si="17"/>
        <v>, , </v>
      </c>
      <c r="F891" s="136" t="str">
        <f t="shared" si="18"/>
        <v/>
      </c>
      <c r="G891" s="139">
        <f>IFERROR(AVERAGEIFS('2.Base de Clientes'!$Q$5:$Q$1004,'2.Base de Clientes'!$C$5:$C$1004,Apoio!B891,'2.Base de Clientes'!$D$5:$D$1004,Apoio!C891,'2.Base de Clientes'!$E$5:$E$1004,Apoio!D891)+(ROW()/1000000),0)</f>
        <v>0</v>
      </c>
      <c r="H891" s="139">
        <f>IFERROR(COUNTIFS('2.Base de Clientes'!$C$5:$C$1004,Apoio!B891,'2.Base de Clientes'!$D$5:$D$1004,Apoio!C891,'2.Base de Clientes'!$E$5:$E$1004,Apoio!D891),0)</f>
        <v>0</v>
      </c>
      <c r="I891" s="156">
        <f t="shared" si="19"/>
        <v>0</v>
      </c>
      <c r="J891" s="157">
        <f>IFERROR(AVERAGEIFS('2.Base de Clientes'!$F$5:$F$1004,'2.Base de Clientes'!$C$5:$C$1004,Apoio!B891,'2.Base de Clientes'!$D$5:$D$1004,Apoio!C891,'2.Base de Clientes'!$E$5:$E$1004,Apoio!D891)+(ROW()/1000000),0)</f>
        <v>0</v>
      </c>
      <c r="K891" s="21"/>
      <c r="L891" s="21"/>
      <c r="M891" s="21"/>
    </row>
    <row r="892" ht="12.75" customHeight="1">
      <c r="B892" s="136" t="str">
        <f>'1.Clusters'!$B$14</f>
        <v/>
      </c>
      <c r="C892" s="136" t="str">
        <f>'1.Clusters'!$E$9</f>
        <v/>
      </c>
      <c r="D892" s="136" t="str">
        <f>'1.Clusters'!$H$14</f>
        <v/>
      </c>
      <c r="E892" s="136" t="str">
        <f t="shared" si="17"/>
        <v>, , </v>
      </c>
      <c r="F892" s="136" t="str">
        <f t="shared" si="18"/>
        <v/>
      </c>
      <c r="G892" s="139">
        <f>IFERROR(AVERAGEIFS('2.Base de Clientes'!$Q$5:$Q$1004,'2.Base de Clientes'!$C$5:$C$1004,Apoio!B892,'2.Base de Clientes'!$D$5:$D$1004,Apoio!C892,'2.Base de Clientes'!$E$5:$E$1004,Apoio!D892)+(ROW()/1000000),0)</f>
        <v>0</v>
      </c>
      <c r="H892" s="139">
        <f>IFERROR(COUNTIFS('2.Base de Clientes'!$C$5:$C$1004,Apoio!B892,'2.Base de Clientes'!$D$5:$D$1004,Apoio!C892,'2.Base de Clientes'!$E$5:$E$1004,Apoio!D892),0)</f>
        <v>0</v>
      </c>
      <c r="I892" s="156">
        <f t="shared" si="19"/>
        <v>0</v>
      </c>
      <c r="J892" s="157">
        <f>IFERROR(AVERAGEIFS('2.Base de Clientes'!$F$5:$F$1004,'2.Base de Clientes'!$C$5:$C$1004,Apoio!B892,'2.Base de Clientes'!$D$5:$D$1004,Apoio!C892,'2.Base de Clientes'!$E$5:$E$1004,Apoio!D892)+(ROW()/1000000),0)</f>
        <v>0</v>
      </c>
      <c r="K892" s="21"/>
      <c r="L892" s="21"/>
      <c r="M892" s="21"/>
    </row>
    <row r="893" ht="12.75" customHeight="1">
      <c r="B893" s="136" t="str">
        <f>'1.Clusters'!$B$14</f>
        <v/>
      </c>
      <c r="C893" s="136" t="str">
        <f>'1.Clusters'!$E$9</f>
        <v/>
      </c>
      <c r="D893" s="136" t="str">
        <f>'1.Clusters'!$H$15</f>
        <v/>
      </c>
      <c r="E893" s="136" t="str">
        <f t="shared" si="17"/>
        <v>, , </v>
      </c>
      <c r="F893" s="136" t="str">
        <f t="shared" si="18"/>
        <v/>
      </c>
      <c r="G893" s="139">
        <f>IFERROR(AVERAGEIFS('2.Base de Clientes'!$Q$5:$Q$1004,'2.Base de Clientes'!$C$5:$C$1004,Apoio!B893,'2.Base de Clientes'!$D$5:$D$1004,Apoio!C893,'2.Base de Clientes'!$E$5:$E$1004,Apoio!D893)+(ROW()/1000000),0)</f>
        <v>0</v>
      </c>
      <c r="H893" s="139">
        <f>IFERROR(COUNTIFS('2.Base de Clientes'!$C$5:$C$1004,Apoio!B893,'2.Base de Clientes'!$D$5:$D$1004,Apoio!C893,'2.Base de Clientes'!$E$5:$E$1004,Apoio!D893),0)</f>
        <v>0</v>
      </c>
      <c r="I893" s="156">
        <f t="shared" si="19"/>
        <v>0</v>
      </c>
      <c r="J893" s="157">
        <f>IFERROR(AVERAGEIFS('2.Base de Clientes'!$F$5:$F$1004,'2.Base de Clientes'!$C$5:$C$1004,Apoio!B893,'2.Base de Clientes'!$D$5:$D$1004,Apoio!C893,'2.Base de Clientes'!$E$5:$E$1004,Apoio!D893)+(ROW()/1000000),0)</f>
        <v>0</v>
      </c>
      <c r="K893" s="21"/>
      <c r="L893" s="21"/>
      <c r="M893" s="21"/>
    </row>
    <row r="894" ht="12.75" customHeight="1">
      <c r="B894" s="136" t="str">
        <f>'1.Clusters'!$B$14</f>
        <v/>
      </c>
      <c r="C894" s="136" t="str">
        <f>'1.Clusters'!$E$10</f>
        <v/>
      </c>
      <c r="D894" s="136" t="str">
        <f>'1.Clusters'!$H$6</f>
        <v/>
      </c>
      <c r="E894" s="136" t="str">
        <f t="shared" si="17"/>
        <v>, , </v>
      </c>
      <c r="F894" s="136" t="str">
        <f t="shared" si="18"/>
        <v/>
      </c>
      <c r="G894" s="139">
        <f>IFERROR(AVERAGEIFS('2.Base de Clientes'!$Q$5:$Q$1004,'2.Base de Clientes'!$C$5:$C$1004,Apoio!B894,'2.Base de Clientes'!$D$5:$D$1004,Apoio!C894,'2.Base de Clientes'!$E$5:$E$1004,Apoio!D894)+(ROW()/1000000),0)</f>
        <v>0</v>
      </c>
      <c r="H894" s="139">
        <f>IFERROR(COUNTIFS('2.Base de Clientes'!$C$5:$C$1004,Apoio!B894,'2.Base de Clientes'!$D$5:$D$1004,Apoio!C894,'2.Base de Clientes'!$E$5:$E$1004,Apoio!D894),0)</f>
        <v>0</v>
      </c>
      <c r="I894" s="156">
        <f t="shared" si="19"/>
        <v>0</v>
      </c>
      <c r="J894" s="157">
        <f>IFERROR(AVERAGEIFS('2.Base de Clientes'!$F$5:$F$1004,'2.Base de Clientes'!$C$5:$C$1004,Apoio!B894,'2.Base de Clientes'!$D$5:$D$1004,Apoio!C894,'2.Base de Clientes'!$E$5:$E$1004,Apoio!D894)+(ROW()/1000000),0)</f>
        <v>0</v>
      </c>
      <c r="K894" s="21"/>
      <c r="L894" s="21"/>
      <c r="M894" s="21"/>
    </row>
    <row r="895" ht="12.75" customHeight="1">
      <c r="B895" s="136" t="str">
        <f>'1.Clusters'!$B$14</f>
        <v/>
      </c>
      <c r="C895" s="136" t="str">
        <f>'1.Clusters'!$E$10</f>
        <v/>
      </c>
      <c r="D895" s="136" t="str">
        <f>'1.Clusters'!$H$7</f>
        <v/>
      </c>
      <c r="E895" s="136" t="str">
        <f t="shared" si="17"/>
        <v>, , </v>
      </c>
      <c r="F895" s="136" t="str">
        <f t="shared" si="18"/>
        <v/>
      </c>
      <c r="G895" s="139">
        <f>IFERROR(AVERAGEIFS('2.Base de Clientes'!$Q$5:$Q$1004,'2.Base de Clientes'!$C$5:$C$1004,Apoio!B895,'2.Base de Clientes'!$D$5:$D$1004,Apoio!C895,'2.Base de Clientes'!$E$5:$E$1004,Apoio!D895)+(ROW()/1000000),0)</f>
        <v>0</v>
      </c>
      <c r="H895" s="139">
        <f>IFERROR(COUNTIFS('2.Base de Clientes'!$C$5:$C$1004,Apoio!B895,'2.Base de Clientes'!$D$5:$D$1004,Apoio!C895,'2.Base de Clientes'!$E$5:$E$1004,Apoio!D895),0)</f>
        <v>0</v>
      </c>
      <c r="I895" s="156">
        <f t="shared" si="19"/>
        <v>0</v>
      </c>
      <c r="J895" s="157">
        <f>IFERROR(AVERAGEIFS('2.Base de Clientes'!$F$5:$F$1004,'2.Base de Clientes'!$C$5:$C$1004,Apoio!B895,'2.Base de Clientes'!$D$5:$D$1004,Apoio!C895,'2.Base de Clientes'!$E$5:$E$1004,Apoio!D895)+(ROW()/1000000),0)</f>
        <v>0</v>
      </c>
      <c r="K895" s="21"/>
      <c r="L895" s="21"/>
      <c r="M895" s="21"/>
    </row>
    <row r="896" ht="12.75" customHeight="1">
      <c r="B896" s="136" t="str">
        <f>'1.Clusters'!$B$14</f>
        <v/>
      </c>
      <c r="C896" s="136" t="str">
        <f>'1.Clusters'!$E$10</f>
        <v/>
      </c>
      <c r="D896" s="136" t="str">
        <f>'1.Clusters'!$H$8</f>
        <v/>
      </c>
      <c r="E896" s="136" t="str">
        <f t="shared" si="17"/>
        <v>, , </v>
      </c>
      <c r="F896" s="136" t="str">
        <f t="shared" si="18"/>
        <v/>
      </c>
      <c r="G896" s="139">
        <f>IFERROR(AVERAGEIFS('2.Base de Clientes'!$Q$5:$Q$1004,'2.Base de Clientes'!$C$5:$C$1004,Apoio!B896,'2.Base de Clientes'!$D$5:$D$1004,Apoio!C896,'2.Base de Clientes'!$E$5:$E$1004,Apoio!D896)+(ROW()/1000000),0)</f>
        <v>0</v>
      </c>
      <c r="H896" s="139">
        <f>IFERROR(COUNTIFS('2.Base de Clientes'!$C$5:$C$1004,Apoio!B896,'2.Base de Clientes'!$D$5:$D$1004,Apoio!C896,'2.Base de Clientes'!$E$5:$E$1004,Apoio!D896),0)</f>
        <v>0</v>
      </c>
      <c r="I896" s="156">
        <f t="shared" si="19"/>
        <v>0</v>
      </c>
      <c r="J896" s="157">
        <f>IFERROR(AVERAGEIFS('2.Base de Clientes'!$F$5:$F$1004,'2.Base de Clientes'!$C$5:$C$1004,Apoio!B896,'2.Base de Clientes'!$D$5:$D$1004,Apoio!C896,'2.Base de Clientes'!$E$5:$E$1004,Apoio!D896)+(ROW()/1000000),0)</f>
        <v>0</v>
      </c>
      <c r="K896" s="21"/>
      <c r="L896" s="21"/>
      <c r="M896" s="21"/>
    </row>
    <row r="897" ht="12.75" customHeight="1">
      <c r="B897" s="136" t="str">
        <f>'1.Clusters'!$B$14</f>
        <v/>
      </c>
      <c r="C897" s="136" t="str">
        <f>'1.Clusters'!$E$10</f>
        <v/>
      </c>
      <c r="D897" s="136" t="str">
        <f>'1.Clusters'!$H$9</f>
        <v/>
      </c>
      <c r="E897" s="136" t="str">
        <f t="shared" si="17"/>
        <v>, , </v>
      </c>
      <c r="F897" s="136" t="str">
        <f t="shared" si="18"/>
        <v/>
      </c>
      <c r="G897" s="139">
        <f>IFERROR(AVERAGEIFS('2.Base de Clientes'!$Q$5:$Q$1004,'2.Base de Clientes'!$C$5:$C$1004,Apoio!B897,'2.Base de Clientes'!$D$5:$D$1004,Apoio!C897,'2.Base de Clientes'!$E$5:$E$1004,Apoio!D897)+(ROW()/1000000),0)</f>
        <v>0</v>
      </c>
      <c r="H897" s="139">
        <f>IFERROR(COUNTIFS('2.Base de Clientes'!$C$5:$C$1004,Apoio!B897,'2.Base de Clientes'!$D$5:$D$1004,Apoio!C897,'2.Base de Clientes'!$E$5:$E$1004,Apoio!D897),0)</f>
        <v>0</v>
      </c>
      <c r="I897" s="156">
        <f t="shared" si="19"/>
        <v>0</v>
      </c>
      <c r="J897" s="157">
        <f>IFERROR(AVERAGEIFS('2.Base de Clientes'!$F$5:$F$1004,'2.Base de Clientes'!$C$5:$C$1004,Apoio!B897,'2.Base de Clientes'!$D$5:$D$1004,Apoio!C897,'2.Base de Clientes'!$E$5:$E$1004,Apoio!D897)+(ROW()/1000000),0)</f>
        <v>0</v>
      </c>
      <c r="K897" s="21"/>
      <c r="L897" s="21"/>
      <c r="M897" s="21"/>
    </row>
    <row r="898" ht="12.75" customHeight="1">
      <c r="B898" s="136" t="str">
        <f>'1.Clusters'!$B$14</f>
        <v/>
      </c>
      <c r="C898" s="136" t="str">
        <f>'1.Clusters'!$E$10</f>
        <v/>
      </c>
      <c r="D898" s="136" t="str">
        <f>'1.Clusters'!$H$10</f>
        <v/>
      </c>
      <c r="E898" s="136" t="str">
        <f t="shared" si="17"/>
        <v>, , </v>
      </c>
      <c r="F898" s="136" t="str">
        <f t="shared" si="18"/>
        <v/>
      </c>
      <c r="G898" s="139">
        <f>IFERROR(AVERAGEIFS('2.Base de Clientes'!$Q$5:$Q$1004,'2.Base de Clientes'!$C$5:$C$1004,Apoio!B898,'2.Base de Clientes'!$D$5:$D$1004,Apoio!C898,'2.Base de Clientes'!$E$5:$E$1004,Apoio!D898)+(ROW()/1000000),0)</f>
        <v>0</v>
      </c>
      <c r="H898" s="139">
        <f>IFERROR(COUNTIFS('2.Base de Clientes'!$C$5:$C$1004,Apoio!B898,'2.Base de Clientes'!$D$5:$D$1004,Apoio!C898,'2.Base de Clientes'!$E$5:$E$1004,Apoio!D898),0)</f>
        <v>0</v>
      </c>
      <c r="I898" s="156">
        <f t="shared" si="19"/>
        <v>0</v>
      </c>
      <c r="J898" s="157">
        <f>IFERROR(AVERAGEIFS('2.Base de Clientes'!$F$5:$F$1004,'2.Base de Clientes'!$C$5:$C$1004,Apoio!B898,'2.Base de Clientes'!$D$5:$D$1004,Apoio!C898,'2.Base de Clientes'!$E$5:$E$1004,Apoio!D898)+(ROW()/1000000),0)</f>
        <v>0</v>
      </c>
      <c r="K898" s="21"/>
      <c r="L898" s="21"/>
      <c r="M898" s="21"/>
    </row>
    <row r="899" ht="12.75" customHeight="1">
      <c r="B899" s="136" t="str">
        <f>'1.Clusters'!$B$14</f>
        <v/>
      </c>
      <c r="C899" s="136" t="str">
        <f>'1.Clusters'!$E$10</f>
        <v/>
      </c>
      <c r="D899" s="136" t="str">
        <f>'1.Clusters'!$H$11</f>
        <v/>
      </c>
      <c r="E899" s="136" t="str">
        <f t="shared" si="17"/>
        <v>, , </v>
      </c>
      <c r="F899" s="136" t="str">
        <f t="shared" si="18"/>
        <v/>
      </c>
      <c r="G899" s="139">
        <f>IFERROR(AVERAGEIFS('2.Base de Clientes'!$Q$5:$Q$1004,'2.Base de Clientes'!$C$5:$C$1004,Apoio!B899,'2.Base de Clientes'!$D$5:$D$1004,Apoio!C899,'2.Base de Clientes'!$E$5:$E$1004,Apoio!D899)+(ROW()/1000000),0)</f>
        <v>0</v>
      </c>
      <c r="H899" s="139">
        <f>IFERROR(COUNTIFS('2.Base de Clientes'!$C$5:$C$1004,Apoio!B899,'2.Base de Clientes'!$D$5:$D$1004,Apoio!C899,'2.Base de Clientes'!$E$5:$E$1004,Apoio!D899),0)</f>
        <v>0</v>
      </c>
      <c r="I899" s="156">
        <f t="shared" si="19"/>
        <v>0</v>
      </c>
      <c r="J899" s="157">
        <f>IFERROR(AVERAGEIFS('2.Base de Clientes'!$F$5:$F$1004,'2.Base de Clientes'!$C$5:$C$1004,Apoio!B899,'2.Base de Clientes'!$D$5:$D$1004,Apoio!C899,'2.Base de Clientes'!$E$5:$E$1004,Apoio!D899)+(ROW()/1000000),0)</f>
        <v>0</v>
      </c>
      <c r="K899" s="21"/>
      <c r="L899" s="21"/>
      <c r="M899" s="21"/>
    </row>
    <row r="900" ht="12.75" customHeight="1">
      <c r="B900" s="136" t="str">
        <f>'1.Clusters'!$B$14</f>
        <v/>
      </c>
      <c r="C900" s="136" t="str">
        <f>'1.Clusters'!$E$10</f>
        <v/>
      </c>
      <c r="D900" s="136" t="str">
        <f>'1.Clusters'!$H$12</f>
        <v/>
      </c>
      <c r="E900" s="136" t="str">
        <f t="shared" si="17"/>
        <v>, , </v>
      </c>
      <c r="F900" s="136" t="str">
        <f t="shared" si="18"/>
        <v/>
      </c>
      <c r="G900" s="139">
        <f>IFERROR(AVERAGEIFS('2.Base de Clientes'!$Q$5:$Q$1004,'2.Base de Clientes'!$C$5:$C$1004,Apoio!B900,'2.Base de Clientes'!$D$5:$D$1004,Apoio!C900,'2.Base de Clientes'!$E$5:$E$1004,Apoio!D900)+(ROW()/1000000),0)</f>
        <v>0</v>
      </c>
      <c r="H900" s="139">
        <f>IFERROR(COUNTIFS('2.Base de Clientes'!$C$5:$C$1004,Apoio!B900,'2.Base de Clientes'!$D$5:$D$1004,Apoio!C900,'2.Base de Clientes'!$E$5:$E$1004,Apoio!D900),0)</f>
        <v>0</v>
      </c>
      <c r="I900" s="156">
        <f t="shared" si="19"/>
        <v>0</v>
      </c>
      <c r="J900" s="157">
        <f>IFERROR(AVERAGEIFS('2.Base de Clientes'!$F$5:$F$1004,'2.Base de Clientes'!$C$5:$C$1004,Apoio!B900,'2.Base de Clientes'!$D$5:$D$1004,Apoio!C900,'2.Base de Clientes'!$E$5:$E$1004,Apoio!D900)+(ROW()/1000000),0)</f>
        <v>0</v>
      </c>
      <c r="K900" s="21"/>
      <c r="L900" s="21"/>
      <c r="M900" s="21"/>
    </row>
    <row r="901" ht="12.75" customHeight="1">
      <c r="B901" s="136" t="str">
        <f>'1.Clusters'!$B$14</f>
        <v/>
      </c>
      <c r="C901" s="136" t="str">
        <f>'1.Clusters'!$E$10</f>
        <v/>
      </c>
      <c r="D901" s="136" t="str">
        <f>'1.Clusters'!$H$13</f>
        <v/>
      </c>
      <c r="E901" s="136" t="str">
        <f t="shared" si="17"/>
        <v>, , </v>
      </c>
      <c r="F901" s="136" t="str">
        <f t="shared" si="18"/>
        <v/>
      </c>
      <c r="G901" s="139">
        <f>IFERROR(AVERAGEIFS('2.Base de Clientes'!$Q$5:$Q$1004,'2.Base de Clientes'!$C$5:$C$1004,Apoio!B901,'2.Base de Clientes'!$D$5:$D$1004,Apoio!C901,'2.Base de Clientes'!$E$5:$E$1004,Apoio!D901)+(ROW()/1000000),0)</f>
        <v>0</v>
      </c>
      <c r="H901" s="139">
        <f>IFERROR(COUNTIFS('2.Base de Clientes'!$C$5:$C$1004,Apoio!B901,'2.Base de Clientes'!$D$5:$D$1004,Apoio!C901,'2.Base de Clientes'!$E$5:$E$1004,Apoio!D901),0)</f>
        <v>0</v>
      </c>
      <c r="I901" s="156">
        <f t="shared" si="19"/>
        <v>0</v>
      </c>
      <c r="J901" s="157">
        <f>IFERROR(AVERAGEIFS('2.Base de Clientes'!$F$5:$F$1004,'2.Base de Clientes'!$C$5:$C$1004,Apoio!B901,'2.Base de Clientes'!$D$5:$D$1004,Apoio!C901,'2.Base de Clientes'!$E$5:$E$1004,Apoio!D901)+(ROW()/1000000),0)</f>
        <v>0</v>
      </c>
      <c r="K901" s="21"/>
      <c r="L901" s="21"/>
      <c r="M901" s="21"/>
    </row>
    <row r="902" ht="12.75" customHeight="1">
      <c r="B902" s="136" t="str">
        <f>'1.Clusters'!$B$14</f>
        <v/>
      </c>
      <c r="C902" s="136" t="str">
        <f>'1.Clusters'!$E$10</f>
        <v/>
      </c>
      <c r="D902" s="136" t="str">
        <f>'1.Clusters'!$H$14</f>
        <v/>
      </c>
      <c r="E902" s="136" t="str">
        <f t="shared" si="17"/>
        <v>, , </v>
      </c>
      <c r="F902" s="136" t="str">
        <f t="shared" si="18"/>
        <v/>
      </c>
      <c r="G902" s="139">
        <f>IFERROR(AVERAGEIFS('2.Base de Clientes'!$Q$5:$Q$1004,'2.Base de Clientes'!$C$5:$C$1004,Apoio!B902,'2.Base de Clientes'!$D$5:$D$1004,Apoio!C902,'2.Base de Clientes'!$E$5:$E$1004,Apoio!D902)+(ROW()/1000000),0)</f>
        <v>0</v>
      </c>
      <c r="H902" s="139">
        <f>IFERROR(COUNTIFS('2.Base de Clientes'!$C$5:$C$1004,Apoio!B902,'2.Base de Clientes'!$D$5:$D$1004,Apoio!C902,'2.Base de Clientes'!$E$5:$E$1004,Apoio!D902),0)</f>
        <v>0</v>
      </c>
      <c r="I902" s="156">
        <f t="shared" si="19"/>
        <v>0</v>
      </c>
      <c r="J902" s="157">
        <f>IFERROR(AVERAGEIFS('2.Base de Clientes'!$F$5:$F$1004,'2.Base de Clientes'!$C$5:$C$1004,Apoio!B902,'2.Base de Clientes'!$D$5:$D$1004,Apoio!C902,'2.Base de Clientes'!$E$5:$E$1004,Apoio!D902)+(ROW()/1000000),0)</f>
        <v>0</v>
      </c>
      <c r="K902" s="21"/>
      <c r="L902" s="21"/>
      <c r="M902" s="21"/>
    </row>
    <row r="903" ht="12.75" customHeight="1">
      <c r="B903" s="136" t="str">
        <f>'1.Clusters'!$B$14</f>
        <v/>
      </c>
      <c r="C903" s="136" t="str">
        <f>'1.Clusters'!$E$10</f>
        <v/>
      </c>
      <c r="D903" s="136" t="str">
        <f>'1.Clusters'!$H$15</f>
        <v/>
      </c>
      <c r="E903" s="136" t="str">
        <f t="shared" si="17"/>
        <v>, , </v>
      </c>
      <c r="F903" s="136" t="str">
        <f t="shared" si="18"/>
        <v/>
      </c>
      <c r="G903" s="139">
        <f>IFERROR(AVERAGEIFS('2.Base de Clientes'!$Q$5:$Q$1004,'2.Base de Clientes'!$C$5:$C$1004,Apoio!B903,'2.Base de Clientes'!$D$5:$D$1004,Apoio!C903,'2.Base de Clientes'!$E$5:$E$1004,Apoio!D903)+(ROW()/1000000),0)</f>
        <v>0</v>
      </c>
      <c r="H903" s="139">
        <f>IFERROR(COUNTIFS('2.Base de Clientes'!$C$5:$C$1004,Apoio!B903,'2.Base de Clientes'!$D$5:$D$1004,Apoio!C903,'2.Base de Clientes'!$E$5:$E$1004,Apoio!D903),0)</f>
        <v>0</v>
      </c>
      <c r="I903" s="156">
        <f t="shared" si="19"/>
        <v>0</v>
      </c>
      <c r="J903" s="157">
        <f>IFERROR(AVERAGEIFS('2.Base de Clientes'!$F$5:$F$1004,'2.Base de Clientes'!$C$5:$C$1004,Apoio!B903,'2.Base de Clientes'!$D$5:$D$1004,Apoio!C903,'2.Base de Clientes'!$E$5:$E$1004,Apoio!D903)+(ROW()/1000000),0)</f>
        <v>0</v>
      </c>
      <c r="K903" s="21"/>
      <c r="L903" s="21"/>
      <c r="M903" s="21"/>
    </row>
    <row r="904" ht="12.75" customHeight="1">
      <c r="B904" s="136" t="str">
        <f>'1.Clusters'!$B$14</f>
        <v/>
      </c>
      <c r="C904" s="136" t="str">
        <f>'1.Clusters'!$E$11</f>
        <v/>
      </c>
      <c r="D904" s="136" t="str">
        <f>'1.Clusters'!$H$6</f>
        <v/>
      </c>
      <c r="E904" s="136" t="str">
        <f t="shared" si="17"/>
        <v>, , </v>
      </c>
      <c r="F904" s="136" t="str">
        <f t="shared" si="18"/>
        <v/>
      </c>
      <c r="G904" s="139">
        <f>IFERROR(AVERAGEIFS('2.Base de Clientes'!$Q$5:$Q$1004,'2.Base de Clientes'!$C$5:$C$1004,Apoio!B904,'2.Base de Clientes'!$D$5:$D$1004,Apoio!C904,'2.Base de Clientes'!$E$5:$E$1004,Apoio!D904)+(ROW()/1000000),0)</f>
        <v>0</v>
      </c>
      <c r="H904" s="139">
        <f>IFERROR(COUNTIFS('2.Base de Clientes'!$C$5:$C$1004,Apoio!B904,'2.Base de Clientes'!$D$5:$D$1004,Apoio!C904,'2.Base de Clientes'!$E$5:$E$1004,Apoio!D904),0)</f>
        <v>0</v>
      </c>
      <c r="I904" s="156">
        <f t="shared" si="19"/>
        <v>0</v>
      </c>
      <c r="J904" s="157">
        <f>IFERROR(AVERAGEIFS('2.Base de Clientes'!$F$5:$F$1004,'2.Base de Clientes'!$C$5:$C$1004,Apoio!B904,'2.Base de Clientes'!$D$5:$D$1004,Apoio!C904,'2.Base de Clientes'!$E$5:$E$1004,Apoio!D904)+(ROW()/1000000),0)</f>
        <v>0</v>
      </c>
      <c r="K904" s="21"/>
      <c r="L904" s="21"/>
      <c r="M904" s="21"/>
    </row>
    <row r="905" ht="12.75" customHeight="1">
      <c r="B905" s="136" t="str">
        <f>'1.Clusters'!$B$14</f>
        <v/>
      </c>
      <c r="C905" s="136" t="str">
        <f>'1.Clusters'!$E$11</f>
        <v/>
      </c>
      <c r="D905" s="136" t="str">
        <f>'1.Clusters'!$H$7</f>
        <v/>
      </c>
      <c r="E905" s="136" t="str">
        <f t="shared" si="17"/>
        <v>, , </v>
      </c>
      <c r="F905" s="136" t="str">
        <f t="shared" si="18"/>
        <v/>
      </c>
      <c r="G905" s="139">
        <f>IFERROR(AVERAGEIFS('2.Base de Clientes'!$Q$5:$Q$1004,'2.Base de Clientes'!$C$5:$C$1004,Apoio!B905,'2.Base de Clientes'!$D$5:$D$1004,Apoio!C905,'2.Base de Clientes'!$E$5:$E$1004,Apoio!D905)+(ROW()/1000000),0)</f>
        <v>0</v>
      </c>
      <c r="H905" s="139">
        <f>IFERROR(COUNTIFS('2.Base de Clientes'!$C$5:$C$1004,Apoio!B905,'2.Base de Clientes'!$D$5:$D$1004,Apoio!C905,'2.Base de Clientes'!$E$5:$E$1004,Apoio!D905),0)</f>
        <v>0</v>
      </c>
      <c r="I905" s="156">
        <f t="shared" si="19"/>
        <v>0</v>
      </c>
      <c r="J905" s="157">
        <f>IFERROR(AVERAGEIFS('2.Base de Clientes'!$F$5:$F$1004,'2.Base de Clientes'!$C$5:$C$1004,Apoio!B905,'2.Base de Clientes'!$D$5:$D$1004,Apoio!C905,'2.Base de Clientes'!$E$5:$E$1004,Apoio!D905)+(ROW()/1000000),0)</f>
        <v>0</v>
      </c>
      <c r="K905" s="21"/>
      <c r="L905" s="21"/>
      <c r="M905" s="21"/>
    </row>
    <row r="906" ht="12.75" customHeight="1">
      <c r="B906" s="136" t="str">
        <f>'1.Clusters'!$B$14</f>
        <v/>
      </c>
      <c r="C906" s="136" t="str">
        <f>'1.Clusters'!$E$11</f>
        <v/>
      </c>
      <c r="D906" s="136" t="str">
        <f>'1.Clusters'!$H$8</f>
        <v/>
      </c>
      <c r="E906" s="136" t="str">
        <f t="shared" si="17"/>
        <v>, , </v>
      </c>
      <c r="F906" s="136" t="str">
        <f t="shared" si="18"/>
        <v/>
      </c>
      <c r="G906" s="139">
        <f>IFERROR(AVERAGEIFS('2.Base de Clientes'!$Q$5:$Q$1004,'2.Base de Clientes'!$C$5:$C$1004,Apoio!B906,'2.Base de Clientes'!$D$5:$D$1004,Apoio!C906,'2.Base de Clientes'!$E$5:$E$1004,Apoio!D906)+(ROW()/1000000),0)</f>
        <v>0</v>
      </c>
      <c r="H906" s="139">
        <f>IFERROR(COUNTIFS('2.Base de Clientes'!$C$5:$C$1004,Apoio!B906,'2.Base de Clientes'!$D$5:$D$1004,Apoio!C906,'2.Base de Clientes'!$E$5:$E$1004,Apoio!D906),0)</f>
        <v>0</v>
      </c>
      <c r="I906" s="156">
        <f t="shared" si="19"/>
        <v>0</v>
      </c>
      <c r="J906" s="157">
        <f>IFERROR(AVERAGEIFS('2.Base de Clientes'!$F$5:$F$1004,'2.Base de Clientes'!$C$5:$C$1004,Apoio!B906,'2.Base de Clientes'!$D$5:$D$1004,Apoio!C906,'2.Base de Clientes'!$E$5:$E$1004,Apoio!D906)+(ROW()/1000000),0)</f>
        <v>0</v>
      </c>
      <c r="K906" s="21"/>
      <c r="L906" s="21"/>
      <c r="M906" s="21"/>
    </row>
    <row r="907" ht="12.75" customHeight="1">
      <c r="B907" s="136" t="str">
        <f>'1.Clusters'!$B$14</f>
        <v/>
      </c>
      <c r="C907" s="136" t="str">
        <f>'1.Clusters'!$E$11</f>
        <v/>
      </c>
      <c r="D907" s="136" t="str">
        <f>'1.Clusters'!$H$9</f>
        <v/>
      </c>
      <c r="E907" s="136" t="str">
        <f t="shared" si="17"/>
        <v>, , </v>
      </c>
      <c r="F907" s="136" t="str">
        <f t="shared" si="18"/>
        <v/>
      </c>
      <c r="G907" s="139">
        <f>IFERROR(AVERAGEIFS('2.Base de Clientes'!$Q$5:$Q$1004,'2.Base de Clientes'!$C$5:$C$1004,Apoio!B907,'2.Base de Clientes'!$D$5:$D$1004,Apoio!C907,'2.Base de Clientes'!$E$5:$E$1004,Apoio!D907)+(ROW()/1000000),0)</f>
        <v>0</v>
      </c>
      <c r="H907" s="139">
        <f>IFERROR(COUNTIFS('2.Base de Clientes'!$C$5:$C$1004,Apoio!B907,'2.Base de Clientes'!$D$5:$D$1004,Apoio!C907,'2.Base de Clientes'!$E$5:$E$1004,Apoio!D907),0)</f>
        <v>0</v>
      </c>
      <c r="I907" s="156">
        <f t="shared" si="19"/>
        <v>0</v>
      </c>
      <c r="J907" s="157">
        <f>IFERROR(AVERAGEIFS('2.Base de Clientes'!$F$5:$F$1004,'2.Base de Clientes'!$C$5:$C$1004,Apoio!B907,'2.Base de Clientes'!$D$5:$D$1004,Apoio!C907,'2.Base de Clientes'!$E$5:$E$1004,Apoio!D907)+(ROW()/1000000),0)</f>
        <v>0</v>
      </c>
      <c r="K907" s="21"/>
      <c r="L907" s="21"/>
      <c r="M907" s="21"/>
    </row>
    <row r="908" ht="12.75" customHeight="1">
      <c r="B908" s="136" t="str">
        <f>'1.Clusters'!$B$14</f>
        <v/>
      </c>
      <c r="C908" s="136" t="str">
        <f>'1.Clusters'!$E$11</f>
        <v/>
      </c>
      <c r="D908" s="136" t="str">
        <f>'1.Clusters'!$H$10</f>
        <v/>
      </c>
      <c r="E908" s="136" t="str">
        <f t="shared" si="17"/>
        <v>, , </v>
      </c>
      <c r="F908" s="136" t="str">
        <f t="shared" si="18"/>
        <v/>
      </c>
      <c r="G908" s="139">
        <f>IFERROR(AVERAGEIFS('2.Base de Clientes'!$Q$5:$Q$1004,'2.Base de Clientes'!$C$5:$C$1004,Apoio!B908,'2.Base de Clientes'!$D$5:$D$1004,Apoio!C908,'2.Base de Clientes'!$E$5:$E$1004,Apoio!D908)+(ROW()/1000000),0)</f>
        <v>0</v>
      </c>
      <c r="H908" s="139">
        <f>IFERROR(COUNTIFS('2.Base de Clientes'!$C$5:$C$1004,Apoio!B908,'2.Base de Clientes'!$D$5:$D$1004,Apoio!C908,'2.Base de Clientes'!$E$5:$E$1004,Apoio!D908),0)</f>
        <v>0</v>
      </c>
      <c r="I908" s="156">
        <f t="shared" si="19"/>
        <v>0</v>
      </c>
      <c r="J908" s="157">
        <f>IFERROR(AVERAGEIFS('2.Base de Clientes'!$F$5:$F$1004,'2.Base de Clientes'!$C$5:$C$1004,Apoio!B908,'2.Base de Clientes'!$D$5:$D$1004,Apoio!C908,'2.Base de Clientes'!$E$5:$E$1004,Apoio!D908)+(ROW()/1000000),0)</f>
        <v>0</v>
      </c>
      <c r="K908" s="21"/>
      <c r="L908" s="21"/>
      <c r="M908" s="21"/>
    </row>
    <row r="909" ht="12.75" customHeight="1">
      <c r="B909" s="136" t="str">
        <f>'1.Clusters'!$B$14</f>
        <v/>
      </c>
      <c r="C909" s="136" t="str">
        <f>'1.Clusters'!$E$11</f>
        <v/>
      </c>
      <c r="D909" s="136" t="str">
        <f>'1.Clusters'!$H$11</f>
        <v/>
      </c>
      <c r="E909" s="136" t="str">
        <f t="shared" si="17"/>
        <v>, , </v>
      </c>
      <c r="F909" s="136" t="str">
        <f t="shared" si="18"/>
        <v/>
      </c>
      <c r="G909" s="139">
        <f>IFERROR(AVERAGEIFS('2.Base de Clientes'!$Q$5:$Q$1004,'2.Base de Clientes'!$C$5:$C$1004,Apoio!B909,'2.Base de Clientes'!$D$5:$D$1004,Apoio!C909,'2.Base de Clientes'!$E$5:$E$1004,Apoio!D909)+(ROW()/1000000),0)</f>
        <v>0</v>
      </c>
      <c r="H909" s="139">
        <f>IFERROR(COUNTIFS('2.Base de Clientes'!$C$5:$C$1004,Apoio!B909,'2.Base de Clientes'!$D$5:$D$1004,Apoio!C909,'2.Base de Clientes'!$E$5:$E$1004,Apoio!D909),0)</f>
        <v>0</v>
      </c>
      <c r="I909" s="156">
        <f t="shared" si="19"/>
        <v>0</v>
      </c>
      <c r="J909" s="157">
        <f>IFERROR(AVERAGEIFS('2.Base de Clientes'!$F$5:$F$1004,'2.Base de Clientes'!$C$5:$C$1004,Apoio!B909,'2.Base de Clientes'!$D$5:$D$1004,Apoio!C909,'2.Base de Clientes'!$E$5:$E$1004,Apoio!D909)+(ROW()/1000000),0)</f>
        <v>0</v>
      </c>
      <c r="K909" s="21"/>
      <c r="L909" s="21"/>
      <c r="M909" s="21"/>
    </row>
    <row r="910" ht="12.75" customHeight="1">
      <c r="B910" s="136" t="str">
        <f>'1.Clusters'!$B$14</f>
        <v/>
      </c>
      <c r="C910" s="136" t="str">
        <f>'1.Clusters'!$E$11</f>
        <v/>
      </c>
      <c r="D910" s="136" t="str">
        <f>'1.Clusters'!$H$12</f>
        <v/>
      </c>
      <c r="E910" s="136" t="str">
        <f t="shared" si="17"/>
        <v>, , </v>
      </c>
      <c r="F910" s="136" t="str">
        <f t="shared" si="18"/>
        <v/>
      </c>
      <c r="G910" s="139">
        <f>IFERROR(AVERAGEIFS('2.Base de Clientes'!$Q$5:$Q$1004,'2.Base de Clientes'!$C$5:$C$1004,Apoio!B910,'2.Base de Clientes'!$D$5:$D$1004,Apoio!C910,'2.Base de Clientes'!$E$5:$E$1004,Apoio!D910)+(ROW()/1000000),0)</f>
        <v>0</v>
      </c>
      <c r="H910" s="139">
        <f>IFERROR(COUNTIFS('2.Base de Clientes'!$C$5:$C$1004,Apoio!B910,'2.Base de Clientes'!$D$5:$D$1004,Apoio!C910,'2.Base de Clientes'!$E$5:$E$1004,Apoio!D910),0)</f>
        <v>0</v>
      </c>
      <c r="I910" s="156">
        <f t="shared" si="19"/>
        <v>0</v>
      </c>
      <c r="J910" s="157">
        <f>IFERROR(AVERAGEIFS('2.Base de Clientes'!$F$5:$F$1004,'2.Base de Clientes'!$C$5:$C$1004,Apoio!B910,'2.Base de Clientes'!$D$5:$D$1004,Apoio!C910,'2.Base de Clientes'!$E$5:$E$1004,Apoio!D910)+(ROW()/1000000),0)</f>
        <v>0</v>
      </c>
      <c r="K910" s="21"/>
      <c r="L910" s="21"/>
      <c r="M910" s="21"/>
    </row>
    <row r="911" ht="12.75" customHeight="1">
      <c r="B911" s="136" t="str">
        <f>'1.Clusters'!$B$14</f>
        <v/>
      </c>
      <c r="C911" s="136" t="str">
        <f>'1.Clusters'!$E$11</f>
        <v/>
      </c>
      <c r="D911" s="136" t="str">
        <f>'1.Clusters'!$H$13</f>
        <v/>
      </c>
      <c r="E911" s="136" t="str">
        <f t="shared" si="17"/>
        <v>, , </v>
      </c>
      <c r="F911" s="136" t="str">
        <f t="shared" si="18"/>
        <v/>
      </c>
      <c r="G911" s="139">
        <f>IFERROR(AVERAGEIFS('2.Base de Clientes'!$Q$5:$Q$1004,'2.Base de Clientes'!$C$5:$C$1004,Apoio!B911,'2.Base de Clientes'!$D$5:$D$1004,Apoio!C911,'2.Base de Clientes'!$E$5:$E$1004,Apoio!D911)+(ROW()/1000000),0)</f>
        <v>0</v>
      </c>
      <c r="H911" s="139">
        <f>IFERROR(COUNTIFS('2.Base de Clientes'!$C$5:$C$1004,Apoio!B911,'2.Base de Clientes'!$D$5:$D$1004,Apoio!C911,'2.Base de Clientes'!$E$5:$E$1004,Apoio!D911),0)</f>
        <v>0</v>
      </c>
      <c r="I911" s="156">
        <f t="shared" si="19"/>
        <v>0</v>
      </c>
      <c r="J911" s="157">
        <f>IFERROR(AVERAGEIFS('2.Base de Clientes'!$F$5:$F$1004,'2.Base de Clientes'!$C$5:$C$1004,Apoio!B911,'2.Base de Clientes'!$D$5:$D$1004,Apoio!C911,'2.Base de Clientes'!$E$5:$E$1004,Apoio!D911)+(ROW()/1000000),0)</f>
        <v>0</v>
      </c>
      <c r="K911" s="21"/>
      <c r="L911" s="21"/>
      <c r="M911" s="21"/>
    </row>
    <row r="912" ht="12.75" customHeight="1">
      <c r="B912" s="136" t="str">
        <f>'1.Clusters'!$B$14</f>
        <v/>
      </c>
      <c r="C912" s="136" t="str">
        <f>'1.Clusters'!$E$11</f>
        <v/>
      </c>
      <c r="D912" s="136" t="str">
        <f>'1.Clusters'!$H$14</f>
        <v/>
      </c>
      <c r="E912" s="136" t="str">
        <f t="shared" si="17"/>
        <v>, , </v>
      </c>
      <c r="F912" s="136" t="str">
        <f t="shared" si="18"/>
        <v/>
      </c>
      <c r="G912" s="139">
        <f>IFERROR(AVERAGEIFS('2.Base de Clientes'!$Q$5:$Q$1004,'2.Base de Clientes'!$C$5:$C$1004,Apoio!B912,'2.Base de Clientes'!$D$5:$D$1004,Apoio!C912,'2.Base de Clientes'!$E$5:$E$1004,Apoio!D912)+(ROW()/1000000),0)</f>
        <v>0</v>
      </c>
      <c r="H912" s="139">
        <f>IFERROR(COUNTIFS('2.Base de Clientes'!$C$5:$C$1004,Apoio!B912,'2.Base de Clientes'!$D$5:$D$1004,Apoio!C912,'2.Base de Clientes'!$E$5:$E$1004,Apoio!D912),0)</f>
        <v>0</v>
      </c>
      <c r="I912" s="156">
        <f t="shared" si="19"/>
        <v>0</v>
      </c>
      <c r="J912" s="157">
        <f>IFERROR(AVERAGEIFS('2.Base de Clientes'!$F$5:$F$1004,'2.Base de Clientes'!$C$5:$C$1004,Apoio!B912,'2.Base de Clientes'!$D$5:$D$1004,Apoio!C912,'2.Base de Clientes'!$E$5:$E$1004,Apoio!D912)+(ROW()/1000000),0)</f>
        <v>0</v>
      </c>
      <c r="K912" s="21"/>
      <c r="L912" s="21"/>
      <c r="M912" s="21"/>
    </row>
    <row r="913" ht="12.75" customHeight="1">
      <c r="B913" s="136" t="str">
        <f>'1.Clusters'!$B$14</f>
        <v/>
      </c>
      <c r="C913" s="136" t="str">
        <f>'1.Clusters'!$E$11</f>
        <v/>
      </c>
      <c r="D913" s="136" t="str">
        <f>'1.Clusters'!$H$15</f>
        <v/>
      </c>
      <c r="E913" s="136" t="str">
        <f t="shared" si="17"/>
        <v>, , </v>
      </c>
      <c r="F913" s="136" t="str">
        <f t="shared" si="18"/>
        <v/>
      </c>
      <c r="G913" s="139">
        <f>IFERROR(AVERAGEIFS('2.Base de Clientes'!$Q$5:$Q$1004,'2.Base de Clientes'!$C$5:$C$1004,Apoio!B913,'2.Base de Clientes'!$D$5:$D$1004,Apoio!C913,'2.Base de Clientes'!$E$5:$E$1004,Apoio!D913)+(ROW()/1000000),0)</f>
        <v>0</v>
      </c>
      <c r="H913" s="139">
        <f>IFERROR(COUNTIFS('2.Base de Clientes'!$C$5:$C$1004,Apoio!B913,'2.Base de Clientes'!$D$5:$D$1004,Apoio!C913,'2.Base de Clientes'!$E$5:$E$1004,Apoio!D913),0)</f>
        <v>0</v>
      </c>
      <c r="I913" s="156">
        <f t="shared" si="19"/>
        <v>0</v>
      </c>
      <c r="J913" s="157">
        <f>IFERROR(AVERAGEIFS('2.Base de Clientes'!$F$5:$F$1004,'2.Base de Clientes'!$C$5:$C$1004,Apoio!B913,'2.Base de Clientes'!$D$5:$D$1004,Apoio!C913,'2.Base de Clientes'!$E$5:$E$1004,Apoio!D913)+(ROW()/1000000),0)</f>
        <v>0</v>
      </c>
      <c r="K913" s="21"/>
      <c r="L913" s="21"/>
      <c r="M913" s="21"/>
    </row>
    <row r="914" ht="12.75" customHeight="1">
      <c r="B914" s="136" t="str">
        <f>'1.Clusters'!$B$14</f>
        <v/>
      </c>
      <c r="C914" s="136" t="str">
        <f>'1.Clusters'!$E$12</f>
        <v/>
      </c>
      <c r="D914" s="136" t="str">
        <f>'1.Clusters'!$H$6</f>
        <v/>
      </c>
      <c r="E914" s="136" t="str">
        <f t="shared" si="17"/>
        <v>, , </v>
      </c>
      <c r="F914" s="136" t="str">
        <f t="shared" si="18"/>
        <v/>
      </c>
      <c r="G914" s="139">
        <f>IFERROR(AVERAGEIFS('2.Base de Clientes'!$Q$5:$Q$1004,'2.Base de Clientes'!$C$5:$C$1004,Apoio!B914,'2.Base de Clientes'!$D$5:$D$1004,Apoio!C914,'2.Base de Clientes'!$E$5:$E$1004,Apoio!D914)+(ROW()/1000000),0)</f>
        <v>0</v>
      </c>
      <c r="H914" s="139">
        <f>IFERROR(COUNTIFS('2.Base de Clientes'!$C$5:$C$1004,Apoio!B914,'2.Base de Clientes'!$D$5:$D$1004,Apoio!C914,'2.Base de Clientes'!$E$5:$E$1004,Apoio!D914),0)</f>
        <v>0</v>
      </c>
      <c r="I914" s="156">
        <f t="shared" si="19"/>
        <v>0</v>
      </c>
      <c r="J914" s="157">
        <f>IFERROR(AVERAGEIFS('2.Base de Clientes'!$F$5:$F$1004,'2.Base de Clientes'!$C$5:$C$1004,Apoio!B914,'2.Base de Clientes'!$D$5:$D$1004,Apoio!C914,'2.Base de Clientes'!$E$5:$E$1004,Apoio!D914)+(ROW()/1000000),0)</f>
        <v>0</v>
      </c>
      <c r="K914" s="21"/>
      <c r="L914" s="21"/>
      <c r="M914" s="21"/>
    </row>
    <row r="915" ht="12.75" customHeight="1">
      <c r="B915" s="136" t="str">
        <f>'1.Clusters'!$B$14</f>
        <v/>
      </c>
      <c r="C915" s="136" t="str">
        <f>'1.Clusters'!$E$12</f>
        <v/>
      </c>
      <c r="D915" s="136" t="str">
        <f>'1.Clusters'!$H$7</f>
        <v/>
      </c>
      <c r="E915" s="136" t="str">
        <f t="shared" si="17"/>
        <v>, , </v>
      </c>
      <c r="F915" s="136" t="str">
        <f t="shared" si="18"/>
        <v/>
      </c>
      <c r="G915" s="139">
        <f>IFERROR(AVERAGEIFS('2.Base de Clientes'!$Q$5:$Q$1004,'2.Base de Clientes'!$C$5:$C$1004,Apoio!B915,'2.Base de Clientes'!$D$5:$D$1004,Apoio!C915,'2.Base de Clientes'!$E$5:$E$1004,Apoio!D915)+(ROW()/1000000),0)</f>
        <v>0</v>
      </c>
      <c r="H915" s="139">
        <f>IFERROR(COUNTIFS('2.Base de Clientes'!$C$5:$C$1004,Apoio!B915,'2.Base de Clientes'!$D$5:$D$1004,Apoio!C915,'2.Base de Clientes'!$E$5:$E$1004,Apoio!D915),0)</f>
        <v>0</v>
      </c>
      <c r="I915" s="156">
        <f t="shared" si="19"/>
        <v>0</v>
      </c>
      <c r="J915" s="157">
        <f>IFERROR(AVERAGEIFS('2.Base de Clientes'!$F$5:$F$1004,'2.Base de Clientes'!$C$5:$C$1004,Apoio!B915,'2.Base de Clientes'!$D$5:$D$1004,Apoio!C915,'2.Base de Clientes'!$E$5:$E$1004,Apoio!D915)+(ROW()/1000000),0)</f>
        <v>0</v>
      </c>
      <c r="K915" s="21"/>
      <c r="L915" s="21"/>
      <c r="M915" s="21"/>
    </row>
    <row r="916" ht="12.75" customHeight="1">
      <c r="B916" s="136" t="str">
        <f>'1.Clusters'!$B$14</f>
        <v/>
      </c>
      <c r="C916" s="136" t="str">
        <f>'1.Clusters'!$E$12</f>
        <v/>
      </c>
      <c r="D916" s="136" t="str">
        <f>'1.Clusters'!$H$8</f>
        <v/>
      </c>
      <c r="E916" s="136" t="str">
        <f t="shared" si="17"/>
        <v>, , </v>
      </c>
      <c r="F916" s="136" t="str">
        <f t="shared" si="18"/>
        <v/>
      </c>
      <c r="G916" s="139">
        <f>IFERROR(AVERAGEIFS('2.Base de Clientes'!$Q$5:$Q$1004,'2.Base de Clientes'!$C$5:$C$1004,Apoio!B916,'2.Base de Clientes'!$D$5:$D$1004,Apoio!C916,'2.Base de Clientes'!$E$5:$E$1004,Apoio!D916)+(ROW()/1000000),0)</f>
        <v>0</v>
      </c>
      <c r="H916" s="139">
        <f>IFERROR(COUNTIFS('2.Base de Clientes'!$C$5:$C$1004,Apoio!B916,'2.Base de Clientes'!$D$5:$D$1004,Apoio!C916,'2.Base de Clientes'!$E$5:$E$1004,Apoio!D916),0)</f>
        <v>0</v>
      </c>
      <c r="I916" s="156">
        <f t="shared" si="19"/>
        <v>0</v>
      </c>
      <c r="J916" s="157">
        <f>IFERROR(AVERAGEIFS('2.Base de Clientes'!$F$5:$F$1004,'2.Base de Clientes'!$C$5:$C$1004,Apoio!B916,'2.Base de Clientes'!$D$5:$D$1004,Apoio!C916,'2.Base de Clientes'!$E$5:$E$1004,Apoio!D916)+(ROW()/1000000),0)</f>
        <v>0</v>
      </c>
      <c r="K916" s="21"/>
      <c r="L916" s="21"/>
      <c r="M916" s="21"/>
    </row>
    <row r="917" ht="12.75" customHeight="1">
      <c r="B917" s="136" t="str">
        <f>'1.Clusters'!$B$14</f>
        <v/>
      </c>
      <c r="C917" s="136" t="str">
        <f>'1.Clusters'!$E$12</f>
        <v/>
      </c>
      <c r="D917" s="136" t="str">
        <f>'1.Clusters'!$H$9</f>
        <v/>
      </c>
      <c r="E917" s="136" t="str">
        <f t="shared" si="17"/>
        <v>, , </v>
      </c>
      <c r="F917" s="136" t="str">
        <f t="shared" si="18"/>
        <v/>
      </c>
      <c r="G917" s="139">
        <f>IFERROR(AVERAGEIFS('2.Base de Clientes'!$Q$5:$Q$1004,'2.Base de Clientes'!$C$5:$C$1004,Apoio!B917,'2.Base de Clientes'!$D$5:$D$1004,Apoio!C917,'2.Base de Clientes'!$E$5:$E$1004,Apoio!D917)+(ROW()/1000000),0)</f>
        <v>0</v>
      </c>
      <c r="H917" s="139">
        <f>IFERROR(COUNTIFS('2.Base de Clientes'!$C$5:$C$1004,Apoio!B917,'2.Base de Clientes'!$D$5:$D$1004,Apoio!C917,'2.Base de Clientes'!$E$5:$E$1004,Apoio!D917),0)</f>
        <v>0</v>
      </c>
      <c r="I917" s="156">
        <f t="shared" si="19"/>
        <v>0</v>
      </c>
      <c r="J917" s="157">
        <f>IFERROR(AVERAGEIFS('2.Base de Clientes'!$F$5:$F$1004,'2.Base de Clientes'!$C$5:$C$1004,Apoio!B917,'2.Base de Clientes'!$D$5:$D$1004,Apoio!C917,'2.Base de Clientes'!$E$5:$E$1004,Apoio!D917)+(ROW()/1000000),0)</f>
        <v>0</v>
      </c>
      <c r="K917" s="21"/>
      <c r="L917" s="21"/>
      <c r="M917" s="21"/>
    </row>
    <row r="918" ht="12.75" customHeight="1">
      <c r="B918" s="136" t="str">
        <f>'1.Clusters'!$B$14</f>
        <v/>
      </c>
      <c r="C918" s="136" t="str">
        <f>'1.Clusters'!$E$12</f>
        <v/>
      </c>
      <c r="D918" s="136" t="str">
        <f>'1.Clusters'!$H$10</f>
        <v/>
      </c>
      <c r="E918" s="136" t="str">
        <f t="shared" si="17"/>
        <v>, , </v>
      </c>
      <c r="F918" s="136" t="str">
        <f t="shared" si="18"/>
        <v/>
      </c>
      <c r="G918" s="139">
        <f>IFERROR(AVERAGEIFS('2.Base de Clientes'!$Q$5:$Q$1004,'2.Base de Clientes'!$C$5:$C$1004,Apoio!B918,'2.Base de Clientes'!$D$5:$D$1004,Apoio!C918,'2.Base de Clientes'!$E$5:$E$1004,Apoio!D918)+(ROW()/1000000),0)</f>
        <v>0</v>
      </c>
      <c r="H918" s="139">
        <f>IFERROR(COUNTIFS('2.Base de Clientes'!$C$5:$C$1004,Apoio!B918,'2.Base de Clientes'!$D$5:$D$1004,Apoio!C918,'2.Base de Clientes'!$E$5:$E$1004,Apoio!D918),0)</f>
        <v>0</v>
      </c>
      <c r="I918" s="156">
        <f t="shared" si="19"/>
        <v>0</v>
      </c>
      <c r="J918" s="157">
        <f>IFERROR(AVERAGEIFS('2.Base de Clientes'!$F$5:$F$1004,'2.Base de Clientes'!$C$5:$C$1004,Apoio!B918,'2.Base de Clientes'!$D$5:$D$1004,Apoio!C918,'2.Base de Clientes'!$E$5:$E$1004,Apoio!D918)+(ROW()/1000000),0)</f>
        <v>0</v>
      </c>
      <c r="K918" s="21"/>
      <c r="L918" s="21"/>
      <c r="M918" s="21"/>
    </row>
    <row r="919" ht="12.75" customHeight="1">
      <c r="B919" s="136" t="str">
        <f>'1.Clusters'!$B$14</f>
        <v/>
      </c>
      <c r="C919" s="136" t="str">
        <f>'1.Clusters'!$E$12</f>
        <v/>
      </c>
      <c r="D919" s="136" t="str">
        <f>'1.Clusters'!$H$11</f>
        <v/>
      </c>
      <c r="E919" s="136" t="str">
        <f t="shared" si="17"/>
        <v>, , </v>
      </c>
      <c r="F919" s="136" t="str">
        <f t="shared" si="18"/>
        <v/>
      </c>
      <c r="G919" s="139">
        <f>IFERROR(AVERAGEIFS('2.Base de Clientes'!$Q$5:$Q$1004,'2.Base de Clientes'!$C$5:$C$1004,Apoio!B919,'2.Base de Clientes'!$D$5:$D$1004,Apoio!C919,'2.Base de Clientes'!$E$5:$E$1004,Apoio!D919)+(ROW()/1000000),0)</f>
        <v>0</v>
      </c>
      <c r="H919" s="139">
        <f>IFERROR(COUNTIFS('2.Base de Clientes'!$C$5:$C$1004,Apoio!B919,'2.Base de Clientes'!$D$5:$D$1004,Apoio!C919,'2.Base de Clientes'!$E$5:$E$1004,Apoio!D919),0)</f>
        <v>0</v>
      </c>
      <c r="I919" s="156">
        <f t="shared" si="19"/>
        <v>0</v>
      </c>
      <c r="J919" s="157">
        <f>IFERROR(AVERAGEIFS('2.Base de Clientes'!$F$5:$F$1004,'2.Base de Clientes'!$C$5:$C$1004,Apoio!B919,'2.Base de Clientes'!$D$5:$D$1004,Apoio!C919,'2.Base de Clientes'!$E$5:$E$1004,Apoio!D919)+(ROW()/1000000),0)</f>
        <v>0</v>
      </c>
      <c r="K919" s="21"/>
      <c r="L919" s="21"/>
      <c r="M919" s="21"/>
    </row>
    <row r="920" ht="12.75" customHeight="1">
      <c r="B920" s="136" t="str">
        <f>'1.Clusters'!$B$14</f>
        <v/>
      </c>
      <c r="C920" s="136" t="str">
        <f>'1.Clusters'!$E$12</f>
        <v/>
      </c>
      <c r="D920" s="136" t="str">
        <f>'1.Clusters'!$H$12</f>
        <v/>
      </c>
      <c r="E920" s="136" t="str">
        <f t="shared" si="17"/>
        <v>, , </v>
      </c>
      <c r="F920" s="136" t="str">
        <f t="shared" si="18"/>
        <v/>
      </c>
      <c r="G920" s="139">
        <f>IFERROR(AVERAGEIFS('2.Base de Clientes'!$Q$5:$Q$1004,'2.Base de Clientes'!$C$5:$C$1004,Apoio!B920,'2.Base de Clientes'!$D$5:$D$1004,Apoio!C920,'2.Base de Clientes'!$E$5:$E$1004,Apoio!D920)+(ROW()/1000000),0)</f>
        <v>0</v>
      </c>
      <c r="H920" s="139">
        <f>IFERROR(COUNTIFS('2.Base de Clientes'!$C$5:$C$1004,Apoio!B920,'2.Base de Clientes'!$D$5:$D$1004,Apoio!C920,'2.Base de Clientes'!$E$5:$E$1004,Apoio!D920),0)</f>
        <v>0</v>
      </c>
      <c r="I920" s="156">
        <f t="shared" si="19"/>
        <v>0</v>
      </c>
      <c r="J920" s="157">
        <f>IFERROR(AVERAGEIFS('2.Base de Clientes'!$F$5:$F$1004,'2.Base de Clientes'!$C$5:$C$1004,Apoio!B920,'2.Base de Clientes'!$D$5:$D$1004,Apoio!C920,'2.Base de Clientes'!$E$5:$E$1004,Apoio!D920)+(ROW()/1000000),0)</f>
        <v>0</v>
      </c>
      <c r="K920" s="21"/>
      <c r="L920" s="21"/>
      <c r="M920" s="21"/>
    </row>
    <row r="921" ht="12.75" customHeight="1">
      <c r="B921" s="136" t="str">
        <f>'1.Clusters'!$B$14</f>
        <v/>
      </c>
      <c r="C921" s="136" t="str">
        <f>'1.Clusters'!$E$12</f>
        <v/>
      </c>
      <c r="D921" s="136" t="str">
        <f>'1.Clusters'!$H$13</f>
        <v/>
      </c>
      <c r="E921" s="136" t="str">
        <f t="shared" si="17"/>
        <v>, , </v>
      </c>
      <c r="F921" s="136" t="str">
        <f t="shared" si="18"/>
        <v/>
      </c>
      <c r="G921" s="139">
        <f>IFERROR(AVERAGEIFS('2.Base de Clientes'!$Q$5:$Q$1004,'2.Base de Clientes'!$C$5:$C$1004,Apoio!B921,'2.Base de Clientes'!$D$5:$D$1004,Apoio!C921,'2.Base de Clientes'!$E$5:$E$1004,Apoio!D921)+(ROW()/1000000),0)</f>
        <v>0</v>
      </c>
      <c r="H921" s="139">
        <f>IFERROR(COUNTIFS('2.Base de Clientes'!$C$5:$C$1004,Apoio!B921,'2.Base de Clientes'!$D$5:$D$1004,Apoio!C921,'2.Base de Clientes'!$E$5:$E$1004,Apoio!D921),0)</f>
        <v>0</v>
      </c>
      <c r="I921" s="156">
        <f t="shared" si="19"/>
        <v>0</v>
      </c>
      <c r="J921" s="157">
        <f>IFERROR(AVERAGEIFS('2.Base de Clientes'!$F$5:$F$1004,'2.Base de Clientes'!$C$5:$C$1004,Apoio!B921,'2.Base de Clientes'!$D$5:$D$1004,Apoio!C921,'2.Base de Clientes'!$E$5:$E$1004,Apoio!D921)+(ROW()/1000000),0)</f>
        <v>0</v>
      </c>
      <c r="K921" s="21"/>
      <c r="L921" s="21"/>
      <c r="M921" s="21"/>
    </row>
    <row r="922" ht="12.75" customHeight="1">
      <c r="B922" s="136" t="str">
        <f>'1.Clusters'!$B$14</f>
        <v/>
      </c>
      <c r="C922" s="136" t="str">
        <f>'1.Clusters'!$E$12</f>
        <v/>
      </c>
      <c r="D922" s="136" t="str">
        <f>'1.Clusters'!$H$14</f>
        <v/>
      </c>
      <c r="E922" s="136" t="str">
        <f t="shared" si="17"/>
        <v>, , </v>
      </c>
      <c r="F922" s="136" t="str">
        <f t="shared" si="18"/>
        <v/>
      </c>
      <c r="G922" s="139">
        <f>IFERROR(AVERAGEIFS('2.Base de Clientes'!$Q$5:$Q$1004,'2.Base de Clientes'!$C$5:$C$1004,Apoio!B922,'2.Base de Clientes'!$D$5:$D$1004,Apoio!C922,'2.Base de Clientes'!$E$5:$E$1004,Apoio!D922)+(ROW()/1000000),0)</f>
        <v>0</v>
      </c>
      <c r="H922" s="139">
        <f>IFERROR(COUNTIFS('2.Base de Clientes'!$C$5:$C$1004,Apoio!B922,'2.Base de Clientes'!$D$5:$D$1004,Apoio!C922,'2.Base de Clientes'!$E$5:$E$1004,Apoio!D922),0)</f>
        <v>0</v>
      </c>
      <c r="I922" s="156">
        <f t="shared" si="19"/>
        <v>0</v>
      </c>
      <c r="J922" s="157">
        <f>IFERROR(AVERAGEIFS('2.Base de Clientes'!$F$5:$F$1004,'2.Base de Clientes'!$C$5:$C$1004,Apoio!B922,'2.Base de Clientes'!$D$5:$D$1004,Apoio!C922,'2.Base de Clientes'!$E$5:$E$1004,Apoio!D922)+(ROW()/1000000),0)</f>
        <v>0</v>
      </c>
      <c r="K922" s="21"/>
      <c r="L922" s="21"/>
      <c r="M922" s="21"/>
    </row>
    <row r="923" ht="12.75" customHeight="1">
      <c r="B923" s="136" t="str">
        <f>'1.Clusters'!$B$14</f>
        <v/>
      </c>
      <c r="C923" s="136" t="str">
        <f>'1.Clusters'!$E$12</f>
        <v/>
      </c>
      <c r="D923" s="136" t="str">
        <f>'1.Clusters'!$H$15</f>
        <v/>
      </c>
      <c r="E923" s="136" t="str">
        <f t="shared" si="17"/>
        <v>, , </v>
      </c>
      <c r="F923" s="136" t="str">
        <f t="shared" si="18"/>
        <v/>
      </c>
      <c r="G923" s="139">
        <f>IFERROR(AVERAGEIFS('2.Base de Clientes'!$Q$5:$Q$1004,'2.Base de Clientes'!$C$5:$C$1004,Apoio!B923,'2.Base de Clientes'!$D$5:$D$1004,Apoio!C923,'2.Base de Clientes'!$E$5:$E$1004,Apoio!D923)+(ROW()/1000000),0)</f>
        <v>0</v>
      </c>
      <c r="H923" s="139">
        <f>IFERROR(COUNTIFS('2.Base de Clientes'!$C$5:$C$1004,Apoio!B923,'2.Base de Clientes'!$D$5:$D$1004,Apoio!C923,'2.Base de Clientes'!$E$5:$E$1004,Apoio!D923),0)</f>
        <v>0</v>
      </c>
      <c r="I923" s="156">
        <f t="shared" si="19"/>
        <v>0</v>
      </c>
      <c r="J923" s="157">
        <f>IFERROR(AVERAGEIFS('2.Base de Clientes'!$F$5:$F$1004,'2.Base de Clientes'!$C$5:$C$1004,Apoio!B923,'2.Base de Clientes'!$D$5:$D$1004,Apoio!C923,'2.Base de Clientes'!$E$5:$E$1004,Apoio!D923)+(ROW()/1000000),0)</f>
        <v>0</v>
      </c>
      <c r="K923" s="21"/>
      <c r="L923" s="21"/>
      <c r="M923" s="21"/>
    </row>
    <row r="924" ht="12.75" customHeight="1">
      <c r="B924" s="136" t="str">
        <f>'1.Clusters'!$B$14</f>
        <v/>
      </c>
      <c r="C924" s="136" t="str">
        <f>'1.Clusters'!$E$13</f>
        <v/>
      </c>
      <c r="D924" s="136" t="str">
        <f>'1.Clusters'!$H$6</f>
        <v/>
      </c>
      <c r="E924" s="136" t="str">
        <f t="shared" si="17"/>
        <v>, , </v>
      </c>
      <c r="F924" s="136" t="str">
        <f t="shared" si="18"/>
        <v/>
      </c>
      <c r="G924" s="139">
        <f>IFERROR(AVERAGEIFS('2.Base de Clientes'!$Q$5:$Q$1004,'2.Base de Clientes'!$C$5:$C$1004,Apoio!B924,'2.Base de Clientes'!$D$5:$D$1004,Apoio!C924,'2.Base de Clientes'!$E$5:$E$1004,Apoio!D924)+(ROW()/1000000),0)</f>
        <v>0</v>
      </c>
      <c r="H924" s="139">
        <f>IFERROR(COUNTIFS('2.Base de Clientes'!$C$5:$C$1004,Apoio!B924,'2.Base de Clientes'!$D$5:$D$1004,Apoio!C924,'2.Base de Clientes'!$E$5:$E$1004,Apoio!D924),0)</f>
        <v>0</v>
      </c>
      <c r="I924" s="156">
        <f t="shared" si="19"/>
        <v>0</v>
      </c>
      <c r="J924" s="157">
        <f>IFERROR(AVERAGEIFS('2.Base de Clientes'!$F$5:$F$1004,'2.Base de Clientes'!$C$5:$C$1004,Apoio!B924,'2.Base de Clientes'!$D$5:$D$1004,Apoio!C924,'2.Base de Clientes'!$E$5:$E$1004,Apoio!D924)+(ROW()/1000000),0)</f>
        <v>0</v>
      </c>
      <c r="K924" s="21"/>
      <c r="L924" s="21"/>
      <c r="M924" s="21"/>
    </row>
    <row r="925" ht="12.75" customHeight="1">
      <c r="B925" s="136" t="str">
        <f>'1.Clusters'!$B$14</f>
        <v/>
      </c>
      <c r="C925" s="136" t="str">
        <f>'1.Clusters'!$E$13</f>
        <v/>
      </c>
      <c r="D925" s="136" t="str">
        <f>'1.Clusters'!$H$7</f>
        <v/>
      </c>
      <c r="E925" s="136" t="str">
        <f t="shared" si="17"/>
        <v>, , </v>
      </c>
      <c r="F925" s="136" t="str">
        <f t="shared" si="18"/>
        <v/>
      </c>
      <c r="G925" s="139">
        <f>IFERROR(AVERAGEIFS('2.Base de Clientes'!$Q$5:$Q$1004,'2.Base de Clientes'!$C$5:$C$1004,Apoio!B925,'2.Base de Clientes'!$D$5:$D$1004,Apoio!C925,'2.Base de Clientes'!$E$5:$E$1004,Apoio!D925)+(ROW()/1000000),0)</f>
        <v>0</v>
      </c>
      <c r="H925" s="139">
        <f>IFERROR(COUNTIFS('2.Base de Clientes'!$C$5:$C$1004,Apoio!B925,'2.Base de Clientes'!$D$5:$D$1004,Apoio!C925,'2.Base de Clientes'!$E$5:$E$1004,Apoio!D925),0)</f>
        <v>0</v>
      </c>
      <c r="I925" s="156">
        <f t="shared" si="19"/>
        <v>0</v>
      </c>
      <c r="J925" s="157">
        <f>IFERROR(AVERAGEIFS('2.Base de Clientes'!$F$5:$F$1004,'2.Base de Clientes'!$C$5:$C$1004,Apoio!B925,'2.Base de Clientes'!$D$5:$D$1004,Apoio!C925,'2.Base de Clientes'!$E$5:$E$1004,Apoio!D925)+(ROW()/1000000),0)</f>
        <v>0</v>
      </c>
      <c r="K925" s="21"/>
      <c r="L925" s="21"/>
      <c r="M925" s="21"/>
    </row>
    <row r="926" ht="12.75" customHeight="1">
      <c r="B926" s="136" t="str">
        <f>'1.Clusters'!$B$14</f>
        <v/>
      </c>
      <c r="C926" s="136" t="str">
        <f>'1.Clusters'!$E$13</f>
        <v/>
      </c>
      <c r="D926" s="136" t="str">
        <f>'1.Clusters'!$H$8</f>
        <v/>
      </c>
      <c r="E926" s="136" t="str">
        <f t="shared" si="17"/>
        <v>, , </v>
      </c>
      <c r="F926" s="136" t="str">
        <f t="shared" si="18"/>
        <v/>
      </c>
      <c r="G926" s="139">
        <f>IFERROR(AVERAGEIFS('2.Base de Clientes'!$Q$5:$Q$1004,'2.Base de Clientes'!$C$5:$C$1004,Apoio!B926,'2.Base de Clientes'!$D$5:$D$1004,Apoio!C926,'2.Base de Clientes'!$E$5:$E$1004,Apoio!D926)+(ROW()/1000000),0)</f>
        <v>0</v>
      </c>
      <c r="H926" s="139">
        <f>IFERROR(COUNTIFS('2.Base de Clientes'!$C$5:$C$1004,Apoio!B926,'2.Base de Clientes'!$D$5:$D$1004,Apoio!C926,'2.Base de Clientes'!$E$5:$E$1004,Apoio!D926),0)</f>
        <v>0</v>
      </c>
      <c r="I926" s="156">
        <f t="shared" si="19"/>
        <v>0</v>
      </c>
      <c r="J926" s="157">
        <f>IFERROR(AVERAGEIFS('2.Base de Clientes'!$F$5:$F$1004,'2.Base de Clientes'!$C$5:$C$1004,Apoio!B926,'2.Base de Clientes'!$D$5:$D$1004,Apoio!C926,'2.Base de Clientes'!$E$5:$E$1004,Apoio!D926)+(ROW()/1000000),0)</f>
        <v>0</v>
      </c>
      <c r="K926" s="21"/>
      <c r="L926" s="21"/>
      <c r="M926" s="21"/>
    </row>
    <row r="927" ht="12.75" customHeight="1">
      <c r="B927" s="136" t="str">
        <f>'1.Clusters'!$B$14</f>
        <v/>
      </c>
      <c r="C927" s="136" t="str">
        <f>'1.Clusters'!$E$13</f>
        <v/>
      </c>
      <c r="D927" s="136" t="str">
        <f>'1.Clusters'!$H$9</f>
        <v/>
      </c>
      <c r="E927" s="136" t="str">
        <f t="shared" si="17"/>
        <v>, , </v>
      </c>
      <c r="F927" s="136" t="str">
        <f t="shared" si="18"/>
        <v/>
      </c>
      <c r="G927" s="139">
        <f>IFERROR(AVERAGEIFS('2.Base de Clientes'!$Q$5:$Q$1004,'2.Base de Clientes'!$C$5:$C$1004,Apoio!B927,'2.Base de Clientes'!$D$5:$D$1004,Apoio!C927,'2.Base de Clientes'!$E$5:$E$1004,Apoio!D927)+(ROW()/1000000),0)</f>
        <v>0</v>
      </c>
      <c r="H927" s="139">
        <f>IFERROR(COUNTIFS('2.Base de Clientes'!$C$5:$C$1004,Apoio!B927,'2.Base de Clientes'!$D$5:$D$1004,Apoio!C927,'2.Base de Clientes'!$E$5:$E$1004,Apoio!D927),0)</f>
        <v>0</v>
      </c>
      <c r="I927" s="156">
        <f t="shared" si="19"/>
        <v>0</v>
      </c>
      <c r="J927" s="157">
        <f>IFERROR(AVERAGEIFS('2.Base de Clientes'!$F$5:$F$1004,'2.Base de Clientes'!$C$5:$C$1004,Apoio!B927,'2.Base de Clientes'!$D$5:$D$1004,Apoio!C927,'2.Base de Clientes'!$E$5:$E$1004,Apoio!D927)+(ROW()/1000000),0)</f>
        <v>0</v>
      </c>
      <c r="K927" s="21"/>
      <c r="L927" s="21"/>
      <c r="M927" s="21"/>
    </row>
    <row r="928" ht="12.75" customHeight="1">
      <c r="B928" s="136" t="str">
        <f>'1.Clusters'!$B$14</f>
        <v/>
      </c>
      <c r="C928" s="136" t="str">
        <f>'1.Clusters'!$E$13</f>
        <v/>
      </c>
      <c r="D928" s="136" t="str">
        <f>'1.Clusters'!$H$10</f>
        <v/>
      </c>
      <c r="E928" s="136" t="str">
        <f t="shared" si="17"/>
        <v>, , </v>
      </c>
      <c r="F928" s="136" t="str">
        <f t="shared" si="18"/>
        <v/>
      </c>
      <c r="G928" s="139">
        <f>IFERROR(AVERAGEIFS('2.Base de Clientes'!$Q$5:$Q$1004,'2.Base de Clientes'!$C$5:$C$1004,Apoio!B928,'2.Base de Clientes'!$D$5:$D$1004,Apoio!C928,'2.Base de Clientes'!$E$5:$E$1004,Apoio!D928)+(ROW()/1000000),0)</f>
        <v>0</v>
      </c>
      <c r="H928" s="139">
        <f>IFERROR(COUNTIFS('2.Base de Clientes'!$C$5:$C$1004,Apoio!B928,'2.Base de Clientes'!$D$5:$D$1004,Apoio!C928,'2.Base de Clientes'!$E$5:$E$1004,Apoio!D928),0)</f>
        <v>0</v>
      </c>
      <c r="I928" s="156">
        <f t="shared" si="19"/>
        <v>0</v>
      </c>
      <c r="J928" s="157">
        <f>IFERROR(AVERAGEIFS('2.Base de Clientes'!$F$5:$F$1004,'2.Base de Clientes'!$C$5:$C$1004,Apoio!B928,'2.Base de Clientes'!$D$5:$D$1004,Apoio!C928,'2.Base de Clientes'!$E$5:$E$1004,Apoio!D928)+(ROW()/1000000),0)</f>
        <v>0</v>
      </c>
      <c r="K928" s="21"/>
      <c r="L928" s="21"/>
      <c r="M928" s="21"/>
    </row>
    <row r="929" ht="12.75" customHeight="1">
      <c r="B929" s="136" t="str">
        <f>'1.Clusters'!$B$14</f>
        <v/>
      </c>
      <c r="C929" s="136" t="str">
        <f>'1.Clusters'!$E$13</f>
        <v/>
      </c>
      <c r="D929" s="136" t="str">
        <f>'1.Clusters'!$H$11</f>
        <v/>
      </c>
      <c r="E929" s="136" t="str">
        <f t="shared" si="17"/>
        <v>, , </v>
      </c>
      <c r="F929" s="136" t="str">
        <f t="shared" si="18"/>
        <v/>
      </c>
      <c r="G929" s="139">
        <f>IFERROR(AVERAGEIFS('2.Base de Clientes'!$Q$5:$Q$1004,'2.Base de Clientes'!$C$5:$C$1004,Apoio!B929,'2.Base de Clientes'!$D$5:$D$1004,Apoio!C929,'2.Base de Clientes'!$E$5:$E$1004,Apoio!D929)+(ROW()/1000000),0)</f>
        <v>0</v>
      </c>
      <c r="H929" s="139">
        <f>IFERROR(COUNTIFS('2.Base de Clientes'!$C$5:$C$1004,Apoio!B929,'2.Base de Clientes'!$D$5:$D$1004,Apoio!C929,'2.Base de Clientes'!$E$5:$E$1004,Apoio!D929),0)</f>
        <v>0</v>
      </c>
      <c r="I929" s="156">
        <f t="shared" si="19"/>
        <v>0</v>
      </c>
      <c r="J929" s="157">
        <f>IFERROR(AVERAGEIFS('2.Base de Clientes'!$F$5:$F$1004,'2.Base de Clientes'!$C$5:$C$1004,Apoio!B929,'2.Base de Clientes'!$D$5:$D$1004,Apoio!C929,'2.Base de Clientes'!$E$5:$E$1004,Apoio!D929)+(ROW()/1000000),0)</f>
        <v>0</v>
      </c>
      <c r="K929" s="21"/>
      <c r="L929" s="21"/>
      <c r="M929" s="21"/>
    </row>
    <row r="930" ht="12.75" customHeight="1">
      <c r="B930" s="136" t="str">
        <f>'1.Clusters'!$B$14</f>
        <v/>
      </c>
      <c r="C930" s="136" t="str">
        <f>'1.Clusters'!$E$13</f>
        <v/>
      </c>
      <c r="D930" s="136" t="str">
        <f>'1.Clusters'!$H$12</f>
        <v/>
      </c>
      <c r="E930" s="136" t="str">
        <f t="shared" si="17"/>
        <v>, , </v>
      </c>
      <c r="F930" s="136" t="str">
        <f t="shared" si="18"/>
        <v/>
      </c>
      <c r="G930" s="139">
        <f>IFERROR(AVERAGEIFS('2.Base de Clientes'!$Q$5:$Q$1004,'2.Base de Clientes'!$C$5:$C$1004,Apoio!B930,'2.Base de Clientes'!$D$5:$D$1004,Apoio!C930,'2.Base de Clientes'!$E$5:$E$1004,Apoio!D930)+(ROW()/1000000),0)</f>
        <v>0</v>
      </c>
      <c r="H930" s="139">
        <f>IFERROR(COUNTIFS('2.Base de Clientes'!$C$5:$C$1004,Apoio!B930,'2.Base de Clientes'!$D$5:$D$1004,Apoio!C930,'2.Base de Clientes'!$E$5:$E$1004,Apoio!D930),0)</f>
        <v>0</v>
      </c>
      <c r="I930" s="156">
        <f t="shared" si="19"/>
        <v>0</v>
      </c>
      <c r="J930" s="157">
        <f>IFERROR(AVERAGEIFS('2.Base de Clientes'!$F$5:$F$1004,'2.Base de Clientes'!$C$5:$C$1004,Apoio!B930,'2.Base de Clientes'!$D$5:$D$1004,Apoio!C930,'2.Base de Clientes'!$E$5:$E$1004,Apoio!D930)+(ROW()/1000000),0)</f>
        <v>0</v>
      </c>
      <c r="K930" s="21"/>
      <c r="L930" s="21"/>
      <c r="M930" s="21"/>
    </row>
    <row r="931" ht="12.75" customHeight="1">
      <c r="B931" s="136" t="str">
        <f>'1.Clusters'!$B$14</f>
        <v/>
      </c>
      <c r="C931" s="136" t="str">
        <f>'1.Clusters'!$E$13</f>
        <v/>
      </c>
      <c r="D931" s="136" t="str">
        <f>'1.Clusters'!$H$13</f>
        <v/>
      </c>
      <c r="E931" s="136" t="str">
        <f t="shared" si="17"/>
        <v>, , </v>
      </c>
      <c r="F931" s="136" t="str">
        <f t="shared" si="18"/>
        <v/>
      </c>
      <c r="G931" s="139">
        <f>IFERROR(AVERAGEIFS('2.Base de Clientes'!$Q$5:$Q$1004,'2.Base de Clientes'!$C$5:$C$1004,Apoio!B931,'2.Base de Clientes'!$D$5:$D$1004,Apoio!C931,'2.Base de Clientes'!$E$5:$E$1004,Apoio!D931)+(ROW()/1000000),0)</f>
        <v>0</v>
      </c>
      <c r="H931" s="139">
        <f>IFERROR(COUNTIFS('2.Base de Clientes'!$C$5:$C$1004,Apoio!B931,'2.Base de Clientes'!$D$5:$D$1004,Apoio!C931,'2.Base de Clientes'!$E$5:$E$1004,Apoio!D931),0)</f>
        <v>0</v>
      </c>
      <c r="I931" s="156">
        <f t="shared" si="19"/>
        <v>0</v>
      </c>
      <c r="J931" s="157">
        <f>IFERROR(AVERAGEIFS('2.Base de Clientes'!$F$5:$F$1004,'2.Base de Clientes'!$C$5:$C$1004,Apoio!B931,'2.Base de Clientes'!$D$5:$D$1004,Apoio!C931,'2.Base de Clientes'!$E$5:$E$1004,Apoio!D931)+(ROW()/1000000),0)</f>
        <v>0</v>
      </c>
      <c r="K931" s="21"/>
      <c r="L931" s="21"/>
      <c r="M931" s="21"/>
    </row>
    <row r="932" ht="12.75" customHeight="1">
      <c r="B932" s="136" t="str">
        <f>'1.Clusters'!$B$14</f>
        <v/>
      </c>
      <c r="C932" s="136" t="str">
        <f>'1.Clusters'!$E$13</f>
        <v/>
      </c>
      <c r="D932" s="136" t="str">
        <f>'1.Clusters'!$H$14</f>
        <v/>
      </c>
      <c r="E932" s="136" t="str">
        <f t="shared" si="17"/>
        <v>, , </v>
      </c>
      <c r="F932" s="136" t="str">
        <f t="shared" si="18"/>
        <v/>
      </c>
      <c r="G932" s="139">
        <f>IFERROR(AVERAGEIFS('2.Base de Clientes'!$Q$5:$Q$1004,'2.Base de Clientes'!$C$5:$C$1004,Apoio!B932,'2.Base de Clientes'!$D$5:$D$1004,Apoio!C932,'2.Base de Clientes'!$E$5:$E$1004,Apoio!D932)+(ROW()/1000000),0)</f>
        <v>0</v>
      </c>
      <c r="H932" s="139">
        <f>IFERROR(COUNTIFS('2.Base de Clientes'!$C$5:$C$1004,Apoio!B932,'2.Base de Clientes'!$D$5:$D$1004,Apoio!C932,'2.Base de Clientes'!$E$5:$E$1004,Apoio!D932),0)</f>
        <v>0</v>
      </c>
      <c r="I932" s="156">
        <f t="shared" si="19"/>
        <v>0</v>
      </c>
      <c r="J932" s="157">
        <f>IFERROR(AVERAGEIFS('2.Base de Clientes'!$F$5:$F$1004,'2.Base de Clientes'!$C$5:$C$1004,Apoio!B932,'2.Base de Clientes'!$D$5:$D$1004,Apoio!C932,'2.Base de Clientes'!$E$5:$E$1004,Apoio!D932)+(ROW()/1000000),0)</f>
        <v>0</v>
      </c>
      <c r="K932" s="21"/>
      <c r="L932" s="21"/>
      <c r="M932" s="21"/>
    </row>
    <row r="933" ht="12.75" customHeight="1">
      <c r="B933" s="136" t="str">
        <f>'1.Clusters'!$B$14</f>
        <v/>
      </c>
      <c r="C933" s="136" t="str">
        <f>'1.Clusters'!$E$13</f>
        <v/>
      </c>
      <c r="D933" s="136" t="str">
        <f>'1.Clusters'!$H$15</f>
        <v/>
      </c>
      <c r="E933" s="136" t="str">
        <f t="shared" si="17"/>
        <v>, , </v>
      </c>
      <c r="F933" s="136" t="str">
        <f t="shared" si="18"/>
        <v/>
      </c>
      <c r="G933" s="139">
        <f>IFERROR(AVERAGEIFS('2.Base de Clientes'!$Q$5:$Q$1004,'2.Base de Clientes'!$C$5:$C$1004,Apoio!B933,'2.Base de Clientes'!$D$5:$D$1004,Apoio!C933,'2.Base de Clientes'!$E$5:$E$1004,Apoio!D933)+(ROW()/1000000),0)</f>
        <v>0</v>
      </c>
      <c r="H933" s="139">
        <f>IFERROR(COUNTIFS('2.Base de Clientes'!$C$5:$C$1004,Apoio!B933,'2.Base de Clientes'!$D$5:$D$1004,Apoio!C933,'2.Base de Clientes'!$E$5:$E$1004,Apoio!D933),0)</f>
        <v>0</v>
      </c>
      <c r="I933" s="156">
        <f t="shared" si="19"/>
        <v>0</v>
      </c>
      <c r="J933" s="157">
        <f>IFERROR(AVERAGEIFS('2.Base de Clientes'!$F$5:$F$1004,'2.Base de Clientes'!$C$5:$C$1004,Apoio!B933,'2.Base de Clientes'!$D$5:$D$1004,Apoio!C933,'2.Base de Clientes'!$E$5:$E$1004,Apoio!D933)+(ROW()/1000000),0)</f>
        <v>0</v>
      </c>
      <c r="K933" s="21"/>
      <c r="L933" s="21"/>
      <c r="M933" s="21"/>
    </row>
    <row r="934" ht="12.75" customHeight="1">
      <c r="B934" s="136" t="str">
        <f>'1.Clusters'!$B$14</f>
        <v/>
      </c>
      <c r="C934" s="136" t="str">
        <f>'1.Clusters'!$E$14</f>
        <v/>
      </c>
      <c r="D934" s="136" t="str">
        <f>'1.Clusters'!$H$6</f>
        <v/>
      </c>
      <c r="E934" s="136" t="str">
        <f t="shared" si="17"/>
        <v>, , </v>
      </c>
      <c r="F934" s="136" t="str">
        <f t="shared" si="18"/>
        <v/>
      </c>
      <c r="G934" s="139">
        <f>IFERROR(AVERAGEIFS('2.Base de Clientes'!$Q$5:$Q$1004,'2.Base de Clientes'!$C$5:$C$1004,Apoio!B934,'2.Base de Clientes'!$D$5:$D$1004,Apoio!C934,'2.Base de Clientes'!$E$5:$E$1004,Apoio!D934)+(ROW()/1000000),0)</f>
        <v>0</v>
      </c>
      <c r="H934" s="139">
        <f>IFERROR(COUNTIFS('2.Base de Clientes'!$C$5:$C$1004,Apoio!B934,'2.Base de Clientes'!$D$5:$D$1004,Apoio!C934,'2.Base de Clientes'!$E$5:$E$1004,Apoio!D934),0)</f>
        <v>0</v>
      </c>
      <c r="I934" s="156">
        <f t="shared" si="19"/>
        <v>0</v>
      </c>
      <c r="J934" s="157">
        <f>IFERROR(AVERAGEIFS('2.Base de Clientes'!$F$5:$F$1004,'2.Base de Clientes'!$C$5:$C$1004,Apoio!B934,'2.Base de Clientes'!$D$5:$D$1004,Apoio!C934,'2.Base de Clientes'!$E$5:$E$1004,Apoio!D934)+(ROW()/1000000),0)</f>
        <v>0</v>
      </c>
      <c r="K934" s="21"/>
      <c r="L934" s="21"/>
      <c r="M934" s="21"/>
    </row>
    <row r="935" ht="12.75" customHeight="1">
      <c r="B935" s="136" t="str">
        <f>'1.Clusters'!$B$14</f>
        <v/>
      </c>
      <c r="C935" s="136" t="str">
        <f>'1.Clusters'!$E$14</f>
        <v/>
      </c>
      <c r="D935" s="136" t="str">
        <f>'1.Clusters'!$H$7</f>
        <v/>
      </c>
      <c r="E935" s="136" t="str">
        <f t="shared" si="17"/>
        <v>, , </v>
      </c>
      <c r="F935" s="136" t="str">
        <f t="shared" si="18"/>
        <v/>
      </c>
      <c r="G935" s="139">
        <f>IFERROR(AVERAGEIFS('2.Base de Clientes'!$Q$5:$Q$1004,'2.Base de Clientes'!$C$5:$C$1004,Apoio!B935,'2.Base de Clientes'!$D$5:$D$1004,Apoio!C935,'2.Base de Clientes'!$E$5:$E$1004,Apoio!D935)+(ROW()/1000000),0)</f>
        <v>0</v>
      </c>
      <c r="H935" s="139">
        <f>IFERROR(COUNTIFS('2.Base de Clientes'!$C$5:$C$1004,Apoio!B935,'2.Base de Clientes'!$D$5:$D$1004,Apoio!C935,'2.Base de Clientes'!$E$5:$E$1004,Apoio!D935),0)</f>
        <v>0</v>
      </c>
      <c r="I935" s="156">
        <f t="shared" si="19"/>
        <v>0</v>
      </c>
      <c r="J935" s="157">
        <f>IFERROR(AVERAGEIFS('2.Base de Clientes'!$F$5:$F$1004,'2.Base de Clientes'!$C$5:$C$1004,Apoio!B935,'2.Base de Clientes'!$D$5:$D$1004,Apoio!C935,'2.Base de Clientes'!$E$5:$E$1004,Apoio!D935)+(ROW()/1000000),0)</f>
        <v>0</v>
      </c>
      <c r="K935" s="21"/>
      <c r="L935" s="21"/>
      <c r="M935" s="21"/>
    </row>
    <row r="936" ht="12.75" customHeight="1">
      <c r="B936" s="136" t="str">
        <f>'1.Clusters'!$B$14</f>
        <v/>
      </c>
      <c r="C936" s="136" t="str">
        <f>'1.Clusters'!$E$14</f>
        <v/>
      </c>
      <c r="D936" s="136" t="str">
        <f>'1.Clusters'!$H$8</f>
        <v/>
      </c>
      <c r="E936" s="136" t="str">
        <f t="shared" si="17"/>
        <v>, , </v>
      </c>
      <c r="F936" s="136" t="str">
        <f t="shared" si="18"/>
        <v/>
      </c>
      <c r="G936" s="139">
        <f>IFERROR(AVERAGEIFS('2.Base de Clientes'!$Q$5:$Q$1004,'2.Base de Clientes'!$C$5:$C$1004,Apoio!B936,'2.Base de Clientes'!$D$5:$D$1004,Apoio!C936,'2.Base de Clientes'!$E$5:$E$1004,Apoio!D936)+(ROW()/1000000),0)</f>
        <v>0</v>
      </c>
      <c r="H936" s="139">
        <f>IFERROR(COUNTIFS('2.Base de Clientes'!$C$5:$C$1004,Apoio!B936,'2.Base de Clientes'!$D$5:$D$1004,Apoio!C936,'2.Base de Clientes'!$E$5:$E$1004,Apoio!D936),0)</f>
        <v>0</v>
      </c>
      <c r="I936" s="156">
        <f t="shared" si="19"/>
        <v>0</v>
      </c>
      <c r="J936" s="157">
        <f>IFERROR(AVERAGEIFS('2.Base de Clientes'!$F$5:$F$1004,'2.Base de Clientes'!$C$5:$C$1004,Apoio!B936,'2.Base de Clientes'!$D$5:$D$1004,Apoio!C936,'2.Base de Clientes'!$E$5:$E$1004,Apoio!D936)+(ROW()/1000000),0)</f>
        <v>0</v>
      </c>
      <c r="K936" s="21"/>
      <c r="L936" s="21"/>
      <c r="M936" s="21"/>
    </row>
    <row r="937" ht="12.75" customHeight="1">
      <c r="B937" s="136" t="str">
        <f>'1.Clusters'!$B$14</f>
        <v/>
      </c>
      <c r="C937" s="136" t="str">
        <f>'1.Clusters'!$E$14</f>
        <v/>
      </c>
      <c r="D937" s="136" t="str">
        <f>'1.Clusters'!$H$9</f>
        <v/>
      </c>
      <c r="E937" s="136" t="str">
        <f t="shared" si="17"/>
        <v>, , </v>
      </c>
      <c r="F937" s="136" t="str">
        <f t="shared" si="18"/>
        <v/>
      </c>
      <c r="G937" s="139">
        <f>IFERROR(AVERAGEIFS('2.Base de Clientes'!$Q$5:$Q$1004,'2.Base de Clientes'!$C$5:$C$1004,Apoio!B937,'2.Base de Clientes'!$D$5:$D$1004,Apoio!C937,'2.Base de Clientes'!$E$5:$E$1004,Apoio!D937)+(ROW()/1000000),0)</f>
        <v>0</v>
      </c>
      <c r="H937" s="139">
        <f>IFERROR(COUNTIFS('2.Base de Clientes'!$C$5:$C$1004,Apoio!B937,'2.Base de Clientes'!$D$5:$D$1004,Apoio!C937,'2.Base de Clientes'!$E$5:$E$1004,Apoio!D937),0)</f>
        <v>0</v>
      </c>
      <c r="I937" s="156">
        <f t="shared" si="19"/>
        <v>0</v>
      </c>
      <c r="J937" s="157">
        <f>IFERROR(AVERAGEIFS('2.Base de Clientes'!$F$5:$F$1004,'2.Base de Clientes'!$C$5:$C$1004,Apoio!B937,'2.Base de Clientes'!$D$5:$D$1004,Apoio!C937,'2.Base de Clientes'!$E$5:$E$1004,Apoio!D937)+(ROW()/1000000),0)</f>
        <v>0</v>
      </c>
      <c r="K937" s="21"/>
      <c r="L937" s="21"/>
      <c r="M937" s="21"/>
    </row>
    <row r="938" ht="12.75" customHeight="1">
      <c r="B938" s="136" t="str">
        <f>'1.Clusters'!$B$14</f>
        <v/>
      </c>
      <c r="C938" s="136" t="str">
        <f>'1.Clusters'!$E$14</f>
        <v/>
      </c>
      <c r="D938" s="136" t="str">
        <f>'1.Clusters'!$H$10</f>
        <v/>
      </c>
      <c r="E938" s="136" t="str">
        <f t="shared" si="17"/>
        <v>, , </v>
      </c>
      <c r="F938" s="136" t="str">
        <f t="shared" si="18"/>
        <v/>
      </c>
      <c r="G938" s="139">
        <f>IFERROR(AVERAGEIFS('2.Base de Clientes'!$Q$5:$Q$1004,'2.Base de Clientes'!$C$5:$C$1004,Apoio!B938,'2.Base de Clientes'!$D$5:$D$1004,Apoio!C938,'2.Base de Clientes'!$E$5:$E$1004,Apoio!D938)+(ROW()/1000000),0)</f>
        <v>0</v>
      </c>
      <c r="H938" s="139">
        <f>IFERROR(COUNTIFS('2.Base de Clientes'!$C$5:$C$1004,Apoio!B938,'2.Base de Clientes'!$D$5:$D$1004,Apoio!C938,'2.Base de Clientes'!$E$5:$E$1004,Apoio!D938),0)</f>
        <v>0</v>
      </c>
      <c r="I938" s="156">
        <f t="shared" si="19"/>
        <v>0</v>
      </c>
      <c r="J938" s="157">
        <f>IFERROR(AVERAGEIFS('2.Base de Clientes'!$F$5:$F$1004,'2.Base de Clientes'!$C$5:$C$1004,Apoio!B938,'2.Base de Clientes'!$D$5:$D$1004,Apoio!C938,'2.Base de Clientes'!$E$5:$E$1004,Apoio!D938)+(ROW()/1000000),0)</f>
        <v>0</v>
      </c>
      <c r="K938" s="21"/>
      <c r="L938" s="21"/>
      <c r="M938" s="21"/>
    </row>
    <row r="939" ht="12.75" customHeight="1">
      <c r="B939" s="136" t="str">
        <f>'1.Clusters'!$B$14</f>
        <v/>
      </c>
      <c r="C939" s="136" t="str">
        <f>'1.Clusters'!$E$14</f>
        <v/>
      </c>
      <c r="D939" s="136" t="str">
        <f>'1.Clusters'!$H$11</f>
        <v/>
      </c>
      <c r="E939" s="136" t="str">
        <f t="shared" si="17"/>
        <v>, , </v>
      </c>
      <c r="F939" s="136" t="str">
        <f t="shared" si="18"/>
        <v/>
      </c>
      <c r="G939" s="139">
        <f>IFERROR(AVERAGEIFS('2.Base de Clientes'!$Q$5:$Q$1004,'2.Base de Clientes'!$C$5:$C$1004,Apoio!B939,'2.Base de Clientes'!$D$5:$D$1004,Apoio!C939,'2.Base de Clientes'!$E$5:$E$1004,Apoio!D939)+(ROW()/1000000),0)</f>
        <v>0</v>
      </c>
      <c r="H939" s="139">
        <f>IFERROR(COUNTIFS('2.Base de Clientes'!$C$5:$C$1004,Apoio!B939,'2.Base de Clientes'!$D$5:$D$1004,Apoio!C939,'2.Base de Clientes'!$E$5:$E$1004,Apoio!D939),0)</f>
        <v>0</v>
      </c>
      <c r="I939" s="156">
        <f t="shared" si="19"/>
        <v>0</v>
      </c>
      <c r="J939" s="157">
        <f>IFERROR(AVERAGEIFS('2.Base de Clientes'!$F$5:$F$1004,'2.Base de Clientes'!$C$5:$C$1004,Apoio!B939,'2.Base de Clientes'!$D$5:$D$1004,Apoio!C939,'2.Base de Clientes'!$E$5:$E$1004,Apoio!D939)+(ROW()/1000000),0)</f>
        <v>0</v>
      </c>
      <c r="K939" s="21"/>
      <c r="L939" s="21"/>
      <c r="M939" s="21"/>
    </row>
    <row r="940" ht="12.75" customHeight="1">
      <c r="B940" s="136" t="str">
        <f>'1.Clusters'!$B$14</f>
        <v/>
      </c>
      <c r="C940" s="136" t="str">
        <f>'1.Clusters'!$E$14</f>
        <v/>
      </c>
      <c r="D940" s="136" t="str">
        <f>'1.Clusters'!$H$12</f>
        <v/>
      </c>
      <c r="E940" s="136" t="str">
        <f t="shared" si="17"/>
        <v>, , </v>
      </c>
      <c r="F940" s="136" t="str">
        <f t="shared" si="18"/>
        <v/>
      </c>
      <c r="G940" s="139">
        <f>IFERROR(AVERAGEIFS('2.Base de Clientes'!$Q$5:$Q$1004,'2.Base de Clientes'!$C$5:$C$1004,Apoio!B940,'2.Base de Clientes'!$D$5:$D$1004,Apoio!C940,'2.Base de Clientes'!$E$5:$E$1004,Apoio!D940)+(ROW()/1000000),0)</f>
        <v>0</v>
      </c>
      <c r="H940" s="139">
        <f>IFERROR(COUNTIFS('2.Base de Clientes'!$C$5:$C$1004,Apoio!B940,'2.Base de Clientes'!$D$5:$D$1004,Apoio!C940,'2.Base de Clientes'!$E$5:$E$1004,Apoio!D940),0)</f>
        <v>0</v>
      </c>
      <c r="I940" s="156">
        <f t="shared" si="19"/>
        <v>0</v>
      </c>
      <c r="J940" s="157">
        <f>IFERROR(AVERAGEIFS('2.Base de Clientes'!$F$5:$F$1004,'2.Base de Clientes'!$C$5:$C$1004,Apoio!B940,'2.Base de Clientes'!$D$5:$D$1004,Apoio!C940,'2.Base de Clientes'!$E$5:$E$1004,Apoio!D940)+(ROW()/1000000),0)</f>
        <v>0</v>
      </c>
      <c r="K940" s="21"/>
      <c r="L940" s="21"/>
      <c r="M940" s="21"/>
    </row>
    <row r="941" ht="12.75" customHeight="1">
      <c r="B941" s="136" t="str">
        <f>'1.Clusters'!$B$14</f>
        <v/>
      </c>
      <c r="C941" s="136" t="str">
        <f>'1.Clusters'!$E$14</f>
        <v/>
      </c>
      <c r="D941" s="136" t="str">
        <f>'1.Clusters'!$H$13</f>
        <v/>
      </c>
      <c r="E941" s="136" t="str">
        <f t="shared" si="17"/>
        <v>, , </v>
      </c>
      <c r="F941" s="136" t="str">
        <f t="shared" si="18"/>
        <v/>
      </c>
      <c r="G941" s="139">
        <f>IFERROR(AVERAGEIFS('2.Base de Clientes'!$Q$5:$Q$1004,'2.Base de Clientes'!$C$5:$C$1004,Apoio!B941,'2.Base de Clientes'!$D$5:$D$1004,Apoio!C941,'2.Base de Clientes'!$E$5:$E$1004,Apoio!D941)+(ROW()/1000000),0)</f>
        <v>0</v>
      </c>
      <c r="H941" s="139">
        <f>IFERROR(COUNTIFS('2.Base de Clientes'!$C$5:$C$1004,Apoio!B941,'2.Base de Clientes'!$D$5:$D$1004,Apoio!C941,'2.Base de Clientes'!$E$5:$E$1004,Apoio!D941),0)</f>
        <v>0</v>
      </c>
      <c r="I941" s="156">
        <f t="shared" si="19"/>
        <v>0</v>
      </c>
      <c r="J941" s="157">
        <f>IFERROR(AVERAGEIFS('2.Base de Clientes'!$F$5:$F$1004,'2.Base de Clientes'!$C$5:$C$1004,Apoio!B941,'2.Base de Clientes'!$D$5:$D$1004,Apoio!C941,'2.Base de Clientes'!$E$5:$E$1004,Apoio!D941)+(ROW()/1000000),0)</f>
        <v>0</v>
      </c>
      <c r="K941" s="21"/>
      <c r="L941" s="21"/>
      <c r="M941" s="21"/>
    </row>
    <row r="942" ht="12.75" customHeight="1">
      <c r="B942" s="136" t="str">
        <f>'1.Clusters'!$B$14</f>
        <v/>
      </c>
      <c r="C942" s="136" t="str">
        <f>'1.Clusters'!$E$14</f>
        <v/>
      </c>
      <c r="D942" s="136" t="str">
        <f>'1.Clusters'!$H$14</f>
        <v/>
      </c>
      <c r="E942" s="136" t="str">
        <f t="shared" si="17"/>
        <v>, , </v>
      </c>
      <c r="F942" s="136" t="str">
        <f t="shared" si="18"/>
        <v/>
      </c>
      <c r="G942" s="139">
        <f>IFERROR(AVERAGEIFS('2.Base de Clientes'!$Q$5:$Q$1004,'2.Base de Clientes'!$C$5:$C$1004,Apoio!B942,'2.Base de Clientes'!$D$5:$D$1004,Apoio!C942,'2.Base de Clientes'!$E$5:$E$1004,Apoio!D942)+(ROW()/1000000),0)</f>
        <v>0</v>
      </c>
      <c r="H942" s="139">
        <f>IFERROR(COUNTIFS('2.Base de Clientes'!$C$5:$C$1004,Apoio!B942,'2.Base de Clientes'!$D$5:$D$1004,Apoio!C942,'2.Base de Clientes'!$E$5:$E$1004,Apoio!D942),0)</f>
        <v>0</v>
      </c>
      <c r="I942" s="156">
        <f t="shared" si="19"/>
        <v>0</v>
      </c>
      <c r="J942" s="157">
        <f>IFERROR(AVERAGEIFS('2.Base de Clientes'!$F$5:$F$1004,'2.Base de Clientes'!$C$5:$C$1004,Apoio!B942,'2.Base de Clientes'!$D$5:$D$1004,Apoio!C942,'2.Base de Clientes'!$E$5:$E$1004,Apoio!D942)+(ROW()/1000000),0)</f>
        <v>0</v>
      </c>
      <c r="K942" s="21"/>
      <c r="L942" s="21"/>
      <c r="M942" s="21"/>
    </row>
    <row r="943" ht="12.75" customHeight="1">
      <c r="B943" s="136" t="str">
        <f>'1.Clusters'!$B$14</f>
        <v/>
      </c>
      <c r="C943" s="136" t="str">
        <f>'1.Clusters'!$E$14</f>
        <v/>
      </c>
      <c r="D943" s="136" t="str">
        <f>'1.Clusters'!$H$15</f>
        <v/>
      </c>
      <c r="E943" s="136" t="str">
        <f t="shared" si="17"/>
        <v>, , </v>
      </c>
      <c r="F943" s="136" t="str">
        <f t="shared" si="18"/>
        <v/>
      </c>
      <c r="G943" s="139">
        <f>IFERROR(AVERAGEIFS('2.Base de Clientes'!$Q$5:$Q$1004,'2.Base de Clientes'!$C$5:$C$1004,Apoio!B943,'2.Base de Clientes'!$D$5:$D$1004,Apoio!C943,'2.Base de Clientes'!$E$5:$E$1004,Apoio!D943)+(ROW()/1000000),0)</f>
        <v>0</v>
      </c>
      <c r="H943" s="139">
        <f>IFERROR(COUNTIFS('2.Base de Clientes'!$C$5:$C$1004,Apoio!B943,'2.Base de Clientes'!$D$5:$D$1004,Apoio!C943,'2.Base de Clientes'!$E$5:$E$1004,Apoio!D943),0)</f>
        <v>0</v>
      </c>
      <c r="I943" s="156">
        <f t="shared" si="19"/>
        <v>0</v>
      </c>
      <c r="J943" s="157">
        <f>IFERROR(AVERAGEIFS('2.Base de Clientes'!$F$5:$F$1004,'2.Base de Clientes'!$C$5:$C$1004,Apoio!B943,'2.Base de Clientes'!$D$5:$D$1004,Apoio!C943,'2.Base de Clientes'!$E$5:$E$1004,Apoio!D943)+(ROW()/1000000),0)</f>
        <v>0</v>
      </c>
      <c r="K943" s="21"/>
      <c r="L943" s="21"/>
      <c r="M943" s="21"/>
    </row>
    <row r="944" ht="12.75" customHeight="1">
      <c r="B944" s="136" t="str">
        <f>'1.Clusters'!$B$14</f>
        <v/>
      </c>
      <c r="C944" s="136" t="str">
        <f>'1.Clusters'!$E$15</f>
        <v/>
      </c>
      <c r="D944" s="136" t="str">
        <f>'1.Clusters'!$H$6</f>
        <v/>
      </c>
      <c r="E944" s="136" t="str">
        <f t="shared" si="17"/>
        <v>, , </v>
      </c>
      <c r="F944" s="136" t="str">
        <f t="shared" si="18"/>
        <v/>
      </c>
      <c r="G944" s="139">
        <f>IFERROR(AVERAGEIFS('2.Base de Clientes'!$Q$5:$Q$1004,'2.Base de Clientes'!$C$5:$C$1004,Apoio!B944,'2.Base de Clientes'!$D$5:$D$1004,Apoio!C944,'2.Base de Clientes'!$E$5:$E$1004,Apoio!D944)+(ROW()/1000000),0)</f>
        <v>0</v>
      </c>
      <c r="H944" s="139">
        <f>IFERROR(COUNTIFS('2.Base de Clientes'!$C$5:$C$1004,Apoio!B944,'2.Base de Clientes'!$D$5:$D$1004,Apoio!C944,'2.Base de Clientes'!$E$5:$E$1004,Apoio!D944),0)</f>
        <v>0</v>
      </c>
      <c r="I944" s="156">
        <f t="shared" si="19"/>
        <v>0</v>
      </c>
      <c r="J944" s="157">
        <f>IFERROR(AVERAGEIFS('2.Base de Clientes'!$F$5:$F$1004,'2.Base de Clientes'!$C$5:$C$1004,Apoio!B944,'2.Base de Clientes'!$D$5:$D$1004,Apoio!C944,'2.Base de Clientes'!$E$5:$E$1004,Apoio!D944)+(ROW()/1000000),0)</f>
        <v>0</v>
      </c>
      <c r="K944" s="21"/>
      <c r="L944" s="21"/>
      <c r="M944" s="21"/>
    </row>
    <row r="945" ht="12.75" customHeight="1">
      <c r="B945" s="136" t="str">
        <f>'1.Clusters'!$B$14</f>
        <v/>
      </c>
      <c r="C945" s="136" t="str">
        <f>'1.Clusters'!$E$15</f>
        <v/>
      </c>
      <c r="D945" s="136" t="str">
        <f>'1.Clusters'!$H$7</f>
        <v/>
      </c>
      <c r="E945" s="136" t="str">
        <f t="shared" si="17"/>
        <v>, , </v>
      </c>
      <c r="F945" s="136" t="str">
        <f t="shared" si="18"/>
        <v/>
      </c>
      <c r="G945" s="139">
        <f>IFERROR(AVERAGEIFS('2.Base de Clientes'!$Q$5:$Q$1004,'2.Base de Clientes'!$C$5:$C$1004,Apoio!B945,'2.Base de Clientes'!$D$5:$D$1004,Apoio!C945,'2.Base de Clientes'!$E$5:$E$1004,Apoio!D945)+(ROW()/1000000),0)</f>
        <v>0</v>
      </c>
      <c r="H945" s="139">
        <f>IFERROR(COUNTIFS('2.Base de Clientes'!$C$5:$C$1004,Apoio!B945,'2.Base de Clientes'!$D$5:$D$1004,Apoio!C945,'2.Base de Clientes'!$E$5:$E$1004,Apoio!D945),0)</f>
        <v>0</v>
      </c>
      <c r="I945" s="156">
        <f t="shared" si="19"/>
        <v>0</v>
      </c>
      <c r="J945" s="157">
        <f>IFERROR(AVERAGEIFS('2.Base de Clientes'!$F$5:$F$1004,'2.Base de Clientes'!$C$5:$C$1004,Apoio!B945,'2.Base de Clientes'!$D$5:$D$1004,Apoio!C945,'2.Base de Clientes'!$E$5:$E$1004,Apoio!D945)+(ROW()/1000000),0)</f>
        <v>0</v>
      </c>
      <c r="K945" s="21"/>
      <c r="L945" s="21"/>
      <c r="M945" s="21"/>
    </row>
    <row r="946" ht="12.75" customHeight="1">
      <c r="B946" s="136" t="str">
        <f>'1.Clusters'!$B$14</f>
        <v/>
      </c>
      <c r="C946" s="136" t="str">
        <f>'1.Clusters'!$E$15</f>
        <v/>
      </c>
      <c r="D946" s="136" t="str">
        <f>'1.Clusters'!$H$8</f>
        <v/>
      </c>
      <c r="E946" s="136" t="str">
        <f t="shared" si="17"/>
        <v>, , </v>
      </c>
      <c r="F946" s="136" t="str">
        <f t="shared" si="18"/>
        <v/>
      </c>
      <c r="G946" s="139">
        <f>IFERROR(AVERAGEIFS('2.Base de Clientes'!$Q$5:$Q$1004,'2.Base de Clientes'!$C$5:$C$1004,Apoio!B946,'2.Base de Clientes'!$D$5:$D$1004,Apoio!C946,'2.Base de Clientes'!$E$5:$E$1004,Apoio!D946)+(ROW()/1000000),0)</f>
        <v>0</v>
      </c>
      <c r="H946" s="139">
        <f>IFERROR(COUNTIFS('2.Base de Clientes'!$C$5:$C$1004,Apoio!B946,'2.Base de Clientes'!$D$5:$D$1004,Apoio!C946,'2.Base de Clientes'!$E$5:$E$1004,Apoio!D946),0)</f>
        <v>0</v>
      </c>
      <c r="I946" s="156">
        <f t="shared" si="19"/>
        <v>0</v>
      </c>
      <c r="J946" s="157">
        <f>IFERROR(AVERAGEIFS('2.Base de Clientes'!$F$5:$F$1004,'2.Base de Clientes'!$C$5:$C$1004,Apoio!B946,'2.Base de Clientes'!$D$5:$D$1004,Apoio!C946,'2.Base de Clientes'!$E$5:$E$1004,Apoio!D946)+(ROW()/1000000),0)</f>
        <v>0</v>
      </c>
      <c r="K946" s="21"/>
      <c r="L946" s="21"/>
      <c r="M946" s="21"/>
    </row>
    <row r="947" ht="12.75" customHeight="1">
      <c r="B947" s="136" t="str">
        <f>'1.Clusters'!$B$14</f>
        <v/>
      </c>
      <c r="C947" s="136" t="str">
        <f>'1.Clusters'!$E$15</f>
        <v/>
      </c>
      <c r="D947" s="136" t="str">
        <f>'1.Clusters'!$H$9</f>
        <v/>
      </c>
      <c r="E947" s="136" t="str">
        <f t="shared" si="17"/>
        <v>, , </v>
      </c>
      <c r="F947" s="136" t="str">
        <f t="shared" si="18"/>
        <v/>
      </c>
      <c r="G947" s="139">
        <f>IFERROR(AVERAGEIFS('2.Base de Clientes'!$Q$5:$Q$1004,'2.Base de Clientes'!$C$5:$C$1004,Apoio!B947,'2.Base de Clientes'!$D$5:$D$1004,Apoio!C947,'2.Base de Clientes'!$E$5:$E$1004,Apoio!D947)+(ROW()/1000000),0)</f>
        <v>0</v>
      </c>
      <c r="H947" s="139">
        <f>IFERROR(COUNTIFS('2.Base de Clientes'!$C$5:$C$1004,Apoio!B947,'2.Base de Clientes'!$D$5:$D$1004,Apoio!C947,'2.Base de Clientes'!$E$5:$E$1004,Apoio!D947),0)</f>
        <v>0</v>
      </c>
      <c r="I947" s="156">
        <f t="shared" si="19"/>
        <v>0</v>
      </c>
      <c r="J947" s="157">
        <f>IFERROR(AVERAGEIFS('2.Base de Clientes'!$F$5:$F$1004,'2.Base de Clientes'!$C$5:$C$1004,Apoio!B947,'2.Base de Clientes'!$D$5:$D$1004,Apoio!C947,'2.Base de Clientes'!$E$5:$E$1004,Apoio!D947)+(ROW()/1000000),0)</f>
        <v>0</v>
      </c>
      <c r="K947" s="21"/>
      <c r="L947" s="21"/>
      <c r="M947" s="21"/>
    </row>
    <row r="948" ht="12.75" customHeight="1">
      <c r="B948" s="136" t="str">
        <f>'1.Clusters'!$B$14</f>
        <v/>
      </c>
      <c r="C948" s="136" t="str">
        <f>'1.Clusters'!$E$15</f>
        <v/>
      </c>
      <c r="D948" s="136" t="str">
        <f>'1.Clusters'!$H$10</f>
        <v/>
      </c>
      <c r="E948" s="136" t="str">
        <f t="shared" si="17"/>
        <v>, , </v>
      </c>
      <c r="F948" s="136" t="str">
        <f t="shared" si="18"/>
        <v/>
      </c>
      <c r="G948" s="139">
        <f>IFERROR(AVERAGEIFS('2.Base de Clientes'!$Q$5:$Q$1004,'2.Base de Clientes'!$C$5:$C$1004,Apoio!B948,'2.Base de Clientes'!$D$5:$D$1004,Apoio!C948,'2.Base de Clientes'!$E$5:$E$1004,Apoio!D948)+(ROW()/1000000),0)</f>
        <v>0</v>
      </c>
      <c r="H948" s="139">
        <f>IFERROR(COUNTIFS('2.Base de Clientes'!$C$5:$C$1004,Apoio!B948,'2.Base de Clientes'!$D$5:$D$1004,Apoio!C948,'2.Base de Clientes'!$E$5:$E$1004,Apoio!D948),0)</f>
        <v>0</v>
      </c>
      <c r="I948" s="156">
        <f t="shared" si="19"/>
        <v>0</v>
      </c>
      <c r="J948" s="157">
        <f>IFERROR(AVERAGEIFS('2.Base de Clientes'!$F$5:$F$1004,'2.Base de Clientes'!$C$5:$C$1004,Apoio!B948,'2.Base de Clientes'!$D$5:$D$1004,Apoio!C948,'2.Base de Clientes'!$E$5:$E$1004,Apoio!D948)+(ROW()/1000000),0)</f>
        <v>0</v>
      </c>
      <c r="K948" s="21"/>
      <c r="L948" s="21"/>
      <c r="M948" s="21"/>
    </row>
    <row r="949" ht="12.75" customHeight="1">
      <c r="B949" s="136" t="str">
        <f>'1.Clusters'!$B$14</f>
        <v/>
      </c>
      <c r="C949" s="136" t="str">
        <f>'1.Clusters'!$E$15</f>
        <v/>
      </c>
      <c r="D949" s="136" t="str">
        <f>'1.Clusters'!$H$11</f>
        <v/>
      </c>
      <c r="E949" s="136" t="str">
        <f t="shared" si="17"/>
        <v>, , </v>
      </c>
      <c r="F949" s="136" t="str">
        <f t="shared" si="18"/>
        <v/>
      </c>
      <c r="G949" s="139">
        <f>IFERROR(AVERAGEIFS('2.Base de Clientes'!$Q$5:$Q$1004,'2.Base de Clientes'!$C$5:$C$1004,Apoio!B949,'2.Base de Clientes'!$D$5:$D$1004,Apoio!C949,'2.Base de Clientes'!$E$5:$E$1004,Apoio!D949)+(ROW()/1000000),0)</f>
        <v>0</v>
      </c>
      <c r="H949" s="139">
        <f>IFERROR(COUNTIFS('2.Base de Clientes'!$C$5:$C$1004,Apoio!B949,'2.Base de Clientes'!$D$5:$D$1004,Apoio!C949,'2.Base de Clientes'!$E$5:$E$1004,Apoio!D949),0)</f>
        <v>0</v>
      </c>
      <c r="I949" s="156">
        <f t="shared" si="19"/>
        <v>0</v>
      </c>
      <c r="J949" s="157">
        <f>IFERROR(AVERAGEIFS('2.Base de Clientes'!$F$5:$F$1004,'2.Base de Clientes'!$C$5:$C$1004,Apoio!B949,'2.Base de Clientes'!$D$5:$D$1004,Apoio!C949,'2.Base de Clientes'!$E$5:$E$1004,Apoio!D949)+(ROW()/1000000),0)</f>
        <v>0</v>
      </c>
      <c r="K949" s="21"/>
      <c r="L949" s="21"/>
      <c r="M949" s="21"/>
    </row>
    <row r="950" ht="12.75" customHeight="1">
      <c r="B950" s="136" t="str">
        <f>'1.Clusters'!$B$14</f>
        <v/>
      </c>
      <c r="C950" s="136" t="str">
        <f>'1.Clusters'!$E$15</f>
        <v/>
      </c>
      <c r="D950" s="136" t="str">
        <f>'1.Clusters'!$H$12</f>
        <v/>
      </c>
      <c r="E950" s="136" t="str">
        <f t="shared" si="17"/>
        <v>, , </v>
      </c>
      <c r="F950" s="136" t="str">
        <f t="shared" si="18"/>
        <v/>
      </c>
      <c r="G950" s="139">
        <f>IFERROR(AVERAGEIFS('2.Base de Clientes'!$Q$5:$Q$1004,'2.Base de Clientes'!$C$5:$C$1004,Apoio!B950,'2.Base de Clientes'!$D$5:$D$1004,Apoio!C950,'2.Base de Clientes'!$E$5:$E$1004,Apoio!D950)+(ROW()/1000000),0)</f>
        <v>0</v>
      </c>
      <c r="H950" s="139">
        <f>IFERROR(COUNTIFS('2.Base de Clientes'!$C$5:$C$1004,Apoio!B950,'2.Base de Clientes'!$D$5:$D$1004,Apoio!C950,'2.Base de Clientes'!$E$5:$E$1004,Apoio!D950),0)</f>
        <v>0</v>
      </c>
      <c r="I950" s="156">
        <f t="shared" si="19"/>
        <v>0</v>
      </c>
      <c r="J950" s="157">
        <f>IFERROR(AVERAGEIFS('2.Base de Clientes'!$F$5:$F$1004,'2.Base de Clientes'!$C$5:$C$1004,Apoio!B950,'2.Base de Clientes'!$D$5:$D$1004,Apoio!C950,'2.Base de Clientes'!$E$5:$E$1004,Apoio!D950)+(ROW()/1000000),0)</f>
        <v>0</v>
      </c>
      <c r="K950" s="21"/>
      <c r="L950" s="21"/>
      <c r="M950" s="21"/>
    </row>
    <row r="951" ht="12.75" customHeight="1">
      <c r="B951" s="136" t="str">
        <f>'1.Clusters'!$B$14</f>
        <v/>
      </c>
      <c r="C951" s="136" t="str">
        <f>'1.Clusters'!$E$15</f>
        <v/>
      </c>
      <c r="D951" s="136" t="str">
        <f>'1.Clusters'!$H$13</f>
        <v/>
      </c>
      <c r="E951" s="136" t="str">
        <f t="shared" si="17"/>
        <v>, , </v>
      </c>
      <c r="F951" s="136" t="str">
        <f t="shared" si="18"/>
        <v/>
      </c>
      <c r="G951" s="139">
        <f>IFERROR(AVERAGEIFS('2.Base de Clientes'!$Q$5:$Q$1004,'2.Base de Clientes'!$C$5:$C$1004,Apoio!B951,'2.Base de Clientes'!$D$5:$D$1004,Apoio!C951,'2.Base de Clientes'!$E$5:$E$1004,Apoio!D951)+(ROW()/1000000),0)</f>
        <v>0</v>
      </c>
      <c r="H951" s="139">
        <f>IFERROR(COUNTIFS('2.Base de Clientes'!$C$5:$C$1004,Apoio!B951,'2.Base de Clientes'!$D$5:$D$1004,Apoio!C951,'2.Base de Clientes'!$E$5:$E$1004,Apoio!D951),0)</f>
        <v>0</v>
      </c>
      <c r="I951" s="156">
        <f t="shared" si="19"/>
        <v>0</v>
      </c>
      <c r="J951" s="157">
        <f>IFERROR(AVERAGEIFS('2.Base de Clientes'!$F$5:$F$1004,'2.Base de Clientes'!$C$5:$C$1004,Apoio!B951,'2.Base de Clientes'!$D$5:$D$1004,Apoio!C951,'2.Base de Clientes'!$E$5:$E$1004,Apoio!D951)+(ROW()/1000000),0)</f>
        <v>0</v>
      </c>
      <c r="K951" s="21"/>
      <c r="L951" s="21"/>
      <c r="M951" s="21"/>
    </row>
    <row r="952" ht="12.75" customHeight="1">
      <c r="B952" s="136" t="str">
        <f>'1.Clusters'!$B$14</f>
        <v/>
      </c>
      <c r="C952" s="136" t="str">
        <f>'1.Clusters'!$E$15</f>
        <v/>
      </c>
      <c r="D952" s="136" t="str">
        <f>'1.Clusters'!$H$14</f>
        <v/>
      </c>
      <c r="E952" s="136" t="str">
        <f t="shared" si="17"/>
        <v>, , </v>
      </c>
      <c r="F952" s="136" t="str">
        <f t="shared" si="18"/>
        <v/>
      </c>
      <c r="G952" s="139">
        <f>IFERROR(AVERAGEIFS('2.Base de Clientes'!$Q$5:$Q$1004,'2.Base de Clientes'!$C$5:$C$1004,Apoio!B952,'2.Base de Clientes'!$D$5:$D$1004,Apoio!C952,'2.Base de Clientes'!$E$5:$E$1004,Apoio!D952)+(ROW()/1000000),0)</f>
        <v>0</v>
      </c>
      <c r="H952" s="139">
        <f>IFERROR(COUNTIFS('2.Base de Clientes'!$C$5:$C$1004,Apoio!B952,'2.Base de Clientes'!$D$5:$D$1004,Apoio!C952,'2.Base de Clientes'!$E$5:$E$1004,Apoio!D952),0)</f>
        <v>0</v>
      </c>
      <c r="I952" s="156">
        <f t="shared" si="19"/>
        <v>0</v>
      </c>
      <c r="J952" s="157">
        <f>IFERROR(AVERAGEIFS('2.Base de Clientes'!$F$5:$F$1004,'2.Base de Clientes'!$C$5:$C$1004,Apoio!B952,'2.Base de Clientes'!$D$5:$D$1004,Apoio!C952,'2.Base de Clientes'!$E$5:$E$1004,Apoio!D952)+(ROW()/1000000),0)</f>
        <v>0</v>
      </c>
      <c r="K952" s="21"/>
      <c r="L952" s="21"/>
      <c r="M952" s="21"/>
    </row>
    <row r="953" ht="12.75" customHeight="1">
      <c r="B953" s="136" t="str">
        <f>'1.Clusters'!$B$14</f>
        <v/>
      </c>
      <c r="C953" s="136" t="str">
        <f>'1.Clusters'!$E$15</f>
        <v/>
      </c>
      <c r="D953" s="136" t="str">
        <f>'1.Clusters'!$H$15</f>
        <v/>
      </c>
      <c r="E953" s="136" t="str">
        <f t="shared" si="17"/>
        <v>, , </v>
      </c>
      <c r="F953" s="136" t="str">
        <f t="shared" si="18"/>
        <v/>
      </c>
      <c r="G953" s="139">
        <f>IFERROR(AVERAGEIFS('2.Base de Clientes'!$Q$5:$Q$1004,'2.Base de Clientes'!$C$5:$C$1004,Apoio!B953,'2.Base de Clientes'!$D$5:$D$1004,Apoio!C953,'2.Base de Clientes'!$E$5:$E$1004,Apoio!D953)+(ROW()/1000000),0)</f>
        <v>0</v>
      </c>
      <c r="H953" s="139">
        <f>IFERROR(COUNTIFS('2.Base de Clientes'!$C$5:$C$1004,Apoio!B953,'2.Base de Clientes'!$D$5:$D$1004,Apoio!C953,'2.Base de Clientes'!$E$5:$E$1004,Apoio!D953),0)</f>
        <v>0</v>
      </c>
      <c r="I953" s="156">
        <f t="shared" si="19"/>
        <v>0</v>
      </c>
      <c r="J953" s="157">
        <f>IFERROR(AVERAGEIFS('2.Base de Clientes'!$F$5:$F$1004,'2.Base de Clientes'!$C$5:$C$1004,Apoio!B953,'2.Base de Clientes'!$D$5:$D$1004,Apoio!C953,'2.Base de Clientes'!$E$5:$E$1004,Apoio!D953)+(ROW()/1000000),0)</f>
        <v>0</v>
      </c>
      <c r="K953" s="21"/>
      <c r="L953" s="21"/>
      <c r="M953" s="21"/>
    </row>
    <row r="954" ht="12.75" customHeight="1">
      <c r="B954" s="136" t="str">
        <f>'1.Clusters'!$B$15</f>
        <v/>
      </c>
      <c r="C954" s="136" t="str">
        <f>'1.Clusters'!$E$6</f>
        <v/>
      </c>
      <c r="D954" s="136" t="str">
        <f>'1.Clusters'!$H$6</f>
        <v/>
      </c>
      <c r="E954" s="136" t="str">
        <f t="shared" si="17"/>
        <v>, , </v>
      </c>
      <c r="F954" s="136" t="str">
        <f t="shared" si="18"/>
        <v/>
      </c>
      <c r="G954" s="139">
        <f>IFERROR(AVERAGEIFS('2.Base de Clientes'!$Q$5:$Q$1004,'2.Base de Clientes'!$C$5:$C$1004,Apoio!B954,'2.Base de Clientes'!$D$5:$D$1004,Apoio!C954,'2.Base de Clientes'!$E$5:$E$1004,Apoio!D954)+(ROW()/1000000),0)</f>
        <v>0</v>
      </c>
      <c r="H954" s="139">
        <f>IFERROR(COUNTIFS('2.Base de Clientes'!$C$5:$C$1004,Apoio!B954,'2.Base de Clientes'!$D$5:$D$1004,Apoio!C954,'2.Base de Clientes'!$E$5:$E$1004,Apoio!D954),0)</f>
        <v>0</v>
      </c>
      <c r="I954" s="156">
        <f t="shared" si="19"/>
        <v>0</v>
      </c>
      <c r="J954" s="157">
        <f>IFERROR(AVERAGEIFS('2.Base de Clientes'!$F$5:$F$1004,'2.Base de Clientes'!$C$5:$C$1004,Apoio!B954,'2.Base de Clientes'!$D$5:$D$1004,Apoio!C954,'2.Base de Clientes'!$E$5:$E$1004,Apoio!D954)+(ROW()/1000000),0)</f>
        <v>0</v>
      </c>
      <c r="K954" s="21"/>
      <c r="L954" s="21"/>
      <c r="M954" s="21"/>
    </row>
    <row r="955" ht="12.75" customHeight="1">
      <c r="B955" s="136" t="str">
        <f>'1.Clusters'!$B$15</f>
        <v/>
      </c>
      <c r="C955" s="136" t="str">
        <f>'1.Clusters'!$E$6</f>
        <v/>
      </c>
      <c r="D955" s="136" t="str">
        <f>'1.Clusters'!$H$7</f>
        <v/>
      </c>
      <c r="E955" s="136" t="str">
        <f t="shared" si="17"/>
        <v>, , </v>
      </c>
      <c r="F955" s="136" t="str">
        <f t="shared" si="18"/>
        <v/>
      </c>
      <c r="G955" s="139">
        <f>IFERROR(AVERAGEIFS('2.Base de Clientes'!$Q$5:$Q$1004,'2.Base de Clientes'!$C$5:$C$1004,Apoio!B955,'2.Base de Clientes'!$D$5:$D$1004,Apoio!C955,'2.Base de Clientes'!$E$5:$E$1004,Apoio!D955)+(ROW()/1000000),0)</f>
        <v>0</v>
      </c>
      <c r="H955" s="139">
        <f>IFERROR(COUNTIFS('2.Base de Clientes'!$C$5:$C$1004,Apoio!B955,'2.Base de Clientes'!$D$5:$D$1004,Apoio!C955,'2.Base de Clientes'!$E$5:$E$1004,Apoio!D955),0)</f>
        <v>0</v>
      </c>
      <c r="I955" s="156">
        <f t="shared" si="19"/>
        <v>0</v>
      </c>
      <c r="J955" s="157">
        <f>IFERROR(AVERAGEIFS('2.Base de Clientes'!$F$5:$F$1004,'2.Base de Clientes'!$C$5:$C$1004,Apoio!B955,'2.Base de Clientes'!$D$5:$D$1004,Apoio!C955,'2.Base de Clientes'!$E$5:$E$1004,Apoio!D955)+(ROW()/1000000),0)</f>
        <v>0</v>
      </c>
      <c r="K955" s="21"/>
      <c r="L955" s="21"/>
      <c r="M955" s="21"/>
    </row>
    <row r="956" ht="12.75" customHeight="1">
      <c r="B956" s="136" t="str">
        <f>'1.Clusters'!$B$15</f>
        <v/>
      </c>
      <c r="C956" s="136" t="str">
        <f>'1.Clusters'!$E$6</f>
        <v/>
      </c>
      <c r="D956" s="136" t="str">
        <f>'1.Clusters'!$H$8</f>
        <v/>
      </c>
      <c r="E956" s="136" t="str">
        <f t="shared" si="17"/>
        <v>, , </v>
      </c>
      <c r="F956" s="136" t="str">
        <f t="shared" si="18"/>
        <v/>
      </c>
      <c r="G956" s="139">
        <f>IFERROR(AVERAGEIFS('2.Base de Clientes'!$Q$5:$Q$1004,'2.Base de Clientes'!$C$5:$C$1004,Apoio!B956,'2.Base de Clientes'!$D$5:$D$1004,Apoio!C956,'2.Base de Clientes'!$E$5:$E$1004,Apoio!D956)+(ROW()/1000000),0)</f>
        <v>0</v>
      </c>
      <c r="H956" s="139">
        <f>IFERROR(COUNTIFS('2.Base de Clientes'!$C$5:$C$1004,Apoio!B956,'2.Base de Clientes'!$D$5:$D$1004,Apoio!C956,'2.Base de Clientes'!$E$5:$E$1004,Apoio!D956),0)</f>
        <v>0</v>
      </c>
      <c r="I956" s="156">
        <f t="shared" si="19"/>
        <v>0</v>
      </c>
      <c r="J956" s="157">
        <f>IFERROR(AVERAGEIFS('2.Base de Clientes'!$F$5:$F$1004,'2.Base de Clientes'!$C$5:$C$1004,Apoio!B956,'2.Base de Clientes'!$D$5:$D$1004,Apoio!C956,'2.Base de Clientes'!$E$5:$E$1004,Apoio!D956)+(ROW()/1000000),0)</f>
        <v>0</v>
      </c>
      <c r="K956" s="21"/>
      <c r="L956" s="21"/>
      <c r="M956" s="21"/>
    </row>
    <row r="957" ht="12.75" customHeight="1">
      <c r="B957" s="136" t="str">
        <f>'1.Clusters'!$B$15</f>
        <v/>
      </c>
      <c r="C957" s="136" t="str">
        <f>'1.Clusters'!$E$6</f>
        <v/>
      </c>
      <c r="D957" s="136" t="str">
        <f>'1.Clusters'!$H$9</f>
        <v/>
      </c>
      <c r="E957" s="136" t="str">
        <f t="shared" si="17"/>
        <v>, , </v>
      </c>
      <c r="F957" s="136" t="str">
        <f t="shared" si="18"/>
        <v/>
      </c>
      <c r="G957" s="139">
        <f>IFERROR(AVERAGEIFS('2.Base de Clientes'!$Q$5:$Q$1004,'2.Base de Clientes'!$C$5:$C$1004,Apoio!B957,'2.Base de Clientes'!$D$5:$D$1004,Apoio!C957,'2.Base de Clientes'!$E$5:$E$1004,Apoio!D957)+(ROW()/1000000),0)</f>
        <v>0</v>
      </c>
      <c r="H957" s="139">
        <f>IFERROR(COUNTIFS('2.Base de Clientes'!$C$5:$C$1004,Apoio!B957,'2.Base de Clientes'!$D$5:$D$1004,Apoio!C957,'2.Base de Clientes'!$E$5:$E$1004,Apoio!D957),0)</f>
        <v>0</v>
      </c>
      <c r="I957" s="156">
        <f t="shared" si="19"/>
        <v>0</v>
      </c>
      <c r="J957" s="157">
        <f>IFERROR(AVERAGEIFS('2.Base de Clientes'!$F$5:$F$1004,'2.Base de Clientes'!$C$5:$C$1004,Apoio!B957,'2.Base de Clientes'!$D$5:$D$1004,Apoio!C957,'2.Base de Clientes'!$E$5:$E$1004,Apoio!D957)+(ROW()/1000000),0)</f>
        <v>0</v>
      </c>
      <c r="K957" s="21"/>
      <c r="L957" s="21"/>
      <c r="M957" s="21"/>
    </row>
    <row r="958" ht="12.75" customHeight="1">
      <c r="B958" s="136" t="str">
        <f>'1.Clusters'!$B$15</f>
        <v/>
      </c>
      <c r="C958" s="136" t="str">
        <f>'1.Clusters'!$E$6</f>
        <v/>
      </c>
      <c r="D958" s="136" t="str">
        <f>'1.Clusters'!$H$10</f>
        <v/>
      </c>
      <c r="E958" s="136" t="str">
        <f t="shared" si="17"/>
        <v>, , </v>
      </c>
      <c r="F958" s="136" t="str">
        <f t="shared" si="18"/>
        <v/>
      </c>
      <c r="G958" s="139">
        <f>IFERROR(AVERAGEIFS('2.Base de Clientes'!$Q$5:$Q$1004,'2.Base de Clientes'!$C$5:$C$1004,Apoio!B958,'2.Base de Clientes'!$D$5:$D$1004,Apoio!C958,'2.Base de Clientes'!$E$5:$E$1004,Apoio!D958)+(ROW()/1000000),0)</f>
        <v>0</v>
      </c>
      <c r="H958" s="139">
        <f>IFERROR(COUNTIFS('2.Base de Clientes'!$C$5:$C$1004,Apoio!B958,'2.Base de Clientes'!$D$5:$D$1004,Apoio!C958,'2.Base de Clientes'!$E$5:$E$1004,Apoio!D958),0)</f>
        <v>0</v>
      </c>
      <c r="I958" s="156">
        <f t="shared" si="19"/>
        <v>0</v>
      </c>
      <c r="J958" s="157">
        <f>IFERROR(AVERAGEIFS('2.Base de Clientes'!$F$5:$F$1004,'2.Base de Clientes'!$C$5:$C$1004,Apoio!B958,'2.Base de Clientes'!$D$5:$D$1004,Apoio!C958,'2.Base de Clientes'!$E$5:$E$1004,Apoio!D958)+(ROW()/1000000),0)</f>
        <v>0</v>
      </c>
      <c r="K958" s="21"/>
      <c r="L958" s="21"/>
      <c r="M958" s="21"/>
    </row>
    <row r="959" ht="12.75" customHeight="1">
      <c r="B959" s="136" t="str">
        <f>'1.Clusters'!$B$15</f>
        <v/>
      </c>
      <c r="C959" s="136" t="str">
        <f>'1.Clusters'!$E$6</f>
        <v/>
      </c>
      <c r="D959" s="136" t="str">
        <f>'1.Clusters'!$H$11</f>
        <v/>
      </c>
      <c r="E959" s="136" t="str">
        <f t="shared" si="17"/>
        <v>, , </v>
      </c>
      <c r="F959" s="136" t="str">
        <f t="shared" si="18"/>
        <v/>
      </c>
      <c r="G959" s="139">
        <f>IFERROR(AVERAGEIFS('2.Base de Clientes'!$Q$5:$Q$1004,'2.Base de Clientes'!$C$5:$C$1004,Apoio!B959,'2.Base de Clientes'!$D$5:$D$1004,Apoio!C959,'2.Base de Clientes'!$E$5:$E$1004,Apoio!D959)+(ROW()/1000000),0)</f>
        <v>0</v>
      </c>
      <c r="H959" s="139">
        <f>IFERROR(COUNTIFS('2.Base de Clientes'!$C$5:$C$1004,Apoio!B959,'2.Base de Clientes'!$D$5:$D$1004,Apoio!C959,'2.Base de Clientes'!$E$5:$E$1004,Apoio!D959),0)</f>
        <v>0</v>
      </c>
      <c r="I959" s="156">
        <f t="shared" si="19"/>
        <v>0</v>
      </c>
      <c r="J959" s="157">
        <f>IFERROR(AVERAGEIFS('2.Base de Clientes'!$F$5:$F$1004,'2.Base de Clientes'!$C$5:$C$1004,Apoio!B959,'2.Base de Clientes'!$D$5:$D$1004,Apoio!C959,'2.Base de Clientes'!$E$5:$E$1004,Apoio!D959)+(ROW()/1000000),0)</f>
        <v>0</v>
      </c>
      <c r="K959" s="21"/>
      <c r="L959" s="21"/>
      <c r="M959" s="21"/>
    </row>
    <row r="960" ht="12.75" customHeight="1">
      <c r="B960" s="136" t="str">
        <f>'1.Clusters'!$B$15</f>
        <v/>
      </c>
      <c r="C960" s="136" t="str">
        <f>'1.Clusters'!$E$6</f>
        <v/>
      </c>
      <c r="D960" s="136" t="str">
        <f>'1.Clusters'!$H$12</f>
        <v/>
      </c>
      <c r="E960" s="136" t="str">
        <f t="shared" si="17"/>
        <v>, , </v>
      </c>
      <c r="F960" s="136" t="str">
        <f t="shared" si="18"/>
        <v/>
      </c>
      <c r="G960" s="139">
        <f>IFERROR(AVERAGEIFS('2.Base de Clientes'!$Q$5:$Q$1004,'2.Base de Clientes'!$C$5:$C$1004,Apoio!B960,'2.Base de Clientes'!$D$5:$D$1004,Apoio!C960,'2.Base de Clientes'!$E$5:$E$1004,Apoio!D960)+(ROW()/1000000),0)</f>
        <v>0</v>
      </c>
      <c r="H960" s="139">
        <f>IFERROR(COUNTIFS('2.Base de Clientes'!$C$5:$C$1004,Apoio!B960,'2.Base de Clientes'!$D$5:$D$1004,Apoio!C960,'2.Base de Clientes'!$E$5:$E$1004,Apoio!D960),0)</f>
        <v>0</v>
      </c>
      <c r="I960" s="156">
        <f t="shared" si="19"/>
        <v>0</v>
      </c>
      <c r="J960" s="157">
        <f>IFERROR(AVERAGEIFS('2.Base de Clientes'!$F$5:$F$1004,'2.Base de Clientes'!$C$5:$C$1004,Apoio!B960,'2.Base de Clientes'!$D$5:$D$1004,Apoio!C960,'2.Base de Clientes'!$E$5:$E$1004,Apoio!D960)+(ROW()/1000000),0)</f>
        <v>0</v>
      </c>
      <c r="K960" s="21"/>
      <c r="L960" s="21"/>
      <c r="M960" s="21"/>
    </row>
    <row r="961" ht="12.75" customHeight="1">
      <c r="B961" s="136" t="str">
        <f>'1.Clusters'!$B$15</f>
        <v/>
      </c>
      <c r="C961" s="136" t="str">
        <f>'1.Clusters'!$E$6</f>
        <v/>
      </c>
      <c r="D961" s="136" t="str">
        <f>'1.Clusters'!$H$13</f>
        <v/>
      </c>
      <c r="E961" s="136" t="str">
        <f t="shared" si="17"/>
        <v>, , </v>
      </c>
      <c r="F961" s="136" t="str">
        <f t="shared" si="18"/>
        <v/>
      </c>
      <c r="G961" s="139">
        <f>IFERROR(AVERAGEIFS('2.Base de Clientes'!$Q$5:$Q$1004,'2.Base de Clientes'!$C$5:$C$1004,Apoio!B961,'2.Base de Clientes'!$D$5:$D$1004,Apoio!C961,'2.Base de Clientes'!$E$5:$E$1004,Apoio!D961)+(ROW()/1000000),0)</f>
        <v>0</v>
      </c>
      <c r="H961" s="139">
        <f>IFERROR(COUNTIFS('2.Base de Clientes'!$C$5:$C$1004,Apoio!B961,'2.Base de Clientes'!$D$5:$D$1004,Apoio!C961,'2.Base de Clientes'!$E$5:$E$1004,Apoio!D961),0)</f>
        <v>0</v>
      </c>
      <c r="I961" s="156">
        <f t="shared" si="19"/>
        <v>0</v>
      </c>
      <c r="J961" s="157">
        <f>IFERROR(AVERAGEIFS('2.Base de Clientes'!$F$5:$F$1004,'2.Base de Clientes'!$C$5:$C$1004,Apoio!B961,'2.Base de Clientes'!$D$5:$D$1004,Apoio!C961,'2.Base de Clientes'!$E$5:$E$1004,Apoio!D961)+(ROW()/1000000),0)</f>
        <v>0</v>
      </c>
      <c r="K961" s="21"/>
      <c r="L961" s="21"/>
      <c r="M961" s="21"/>
    </row>
    <row r="962" ht="12.75" customHeight="1">
      <c r="B962" s="136" t="str">
        <f>'1.Clusters'!$B$15</f>
        <v/>
      </c>
      <c r="C962" s="136" t="str">
        <f>'1.Clusters'!$E$6</f>
        <v/>
      </c>
      <c r="D962" s="136" t="str">
        <f>'1.Clusters'!$H$14</f>
        <v/>
      </c>
      <c r="E962" s="136" t="str">
        <f t="shared" si="17"/>
        <v>, , </v>
      </c>
      <c r="F962" s="136" t="str">
        <f t="shared" si="18"/>
        <v/>
      </c>
      <c r="G962" s="139">
        <f>IFERROR(AVERAGEIFS('2.Base de Clientes'!$Q$5:$Q$1004,'2.Base de Clientes'!$C$5:$C$1004,Apoio!B962,'2.Base de Clientes'!$D$5:$D$1004,Apoio!C962,'2.Base de Clientes'!$E$5:$E$1004,Apoio!D962)+(ROW()/1000000),0)</f>
        <v>0</v>
      </c>
      <c r="H962" s="139">
        <f>IFERROR(COUNTIFS('2.Base de Clientes'!$C$5:$C$1004,Apoio!B962,'2.Base de Clientes'!$D$5:$D$1004,Apoio!C962,'2.Base de Clientes'!$E$5:$E$1004,Apoio!D962),0)</f>
        <v>0</v>
      </c>
      <c r="I962" s="156">
        <f t="shared" si="19"/>
        <v>0</v>
      </c>
      <c r="J962" s="157">
        <f>IFERROR(AVERAGEIFS('2.Base de Clientes'!$F$5:$F$1004,'2.Base de Clientes'!$C$5:$C$1004,Apoio!B962,'2.Base de Clientes'!$D$5:$D$1004,Apoio!C962,'2.Base de Clientes'!$E$5:$E$1004,Apoio!D962)+(ROW()/1000000),0)</f>
        <v>0</v>
      </c>
      <c r="K962" s="21"/>
      <c r="L962" s="21"/>
      <c r="M962" s="21"/>
    </row>
    <row r="963" ht="12.75" customHeight="1">
      <c r="B963" s="136" t="str">
        <f>'1.Clusters'!$B$15</f>
        <v/>
      </c>
      <c r="C963" s="136" t="str">
        <f>'1.Clusters'!$E$6</f>
        <v/>
      </c>
      <c r="D963" s="136" t="str">
        <f>'1.Clusters'!$H$15</f>
        <v/>
      </c>
      <c r="E963" s="136" t="str">
        <f t="shared" si="17"/>
        <v>, , </v>
      </c>
      <c r="F963" s="136" t="str">
        <f t="shared" si="18"/>
        <v/>
      </c>
      <c r="G963" s="139">
        <f>IFERROR(AVERAGEIFS('2.Base de Clientes'!$Q$5:$Q$1004,'2.Base de Clientes'!$C$5:$C$1004,Apoio!B963,'2.Base de Clientes'!$D$5:$D$1004,Apoio!C963,'2.Base de Clientes'!$E$5:$E$1004,Apoio!D963)+(ROW()/1000000),0)</f>
        <v>0</v>
      </c>
      <c r="H963" s="139">
        <f>IFERROR(COUNTIFS('2.Base de Clientes'!$C$5:$C$1004,Apoio!B963,'2.Base de Clientes'!$D$5:$D$1004,Apoio!C963,'2.Base de Clientes'!$E$5:$E$1004,Apoio!D963),0)</f>
        <v>0</v>
      </c>
      <c r="I963" s="156">
        <f t="shared" si="19"/>
        <v>0</v>
      </c>
      <c r="J963" s="157">
        <f>IFERROR(AVERAGEIFS('2.Base de Clientes'!$F$5:$F$1004,'2.Base de Clientes'!$C$5:$C$1004,Apoio!B963,'2.Base de Clientes'!$D$5:$D$1004,Apoio!C963,'2.Base de Clientes'!$E$5:$E$1004,Apoio!D963)+(ROW()/1000000),0)</f>
        <v>0</v>
      </c>
      <c r="K963" s="21"/>
      <c r="L963" s="21"/>
      <c r="M963" s="21"/>
    </row>
    <row r="964" ht="12.75" customHeight="1">
      <c r="B964" s="136" t="str">
        <f>'1.Clusters'!$B$15</f>
        <v/>
      </c>
      <c r="C964" s="136" t="str">
        <f>'1.Clusters'!$E$7</f>
        <v/>
      </c>
      <c r="D964" s="136" t="str">
        <f>'1.Clusters'!$H$6</f>
        <v/>
      </c>
      <c r="E964" s="136" t="str">
        <f t="shared" si="17"/>
        <v>, , </v>
      </c>
      <c r="F964" s="136" t="str">
        <f t="shared" si="18"/>
        <v/>
      </c>
      <c r="G964" s="139">
        <f>IFERROR(AVERAGEIFS('2.Base de Clientes'!$Q$5:$Q$1004,'2.Base de Clientes'!$C$5:$C$1004,Apoio!B964,'2.Base de Clientes'!$D$5:$D$1004,Apoio!C964,'2.Base de Clientes'!$E$5:$E$1004,Apoio!D964)+(ROW()/1000000),0)</f>
        <v>0</v>
      </c>
      <c r="H964" s="139">
        <f>IFERROR(COUNTIFS('2.Base de Clientes'!$C$5:$C$1004,Apoio!B964,'2.Base de Clientes'!$D$5:$D$1004,Apoio!C964,'2.Base de Clientes'!$E$5:$E$1004,Apoio!D964),0)</f>
        <v>0</v>
      </c>
      <c r="I964" s="156">
        <f t="shared" si="19"/>
        <v>0</v>
      </c>
      <c r="J964" s="157">
        <f>IFERROR(AVERAGEIFS('2.Base de Clientes'!$F$5:$F$1004,'2.Base de Clientes'!$C$5:$C$1004,Apoio!B964,'2.Base de Clientes'!$D$5:$D$1004,Apoio!C964,'2.Base de Clientes'!$E$5:$E$1004,Apoio!D964)+(ROW()/1000000),0)</f>
        <v>0</v>
      </c>
      <c r="K964" s="21"/>
      <c r="L964" s="21"/>
      <c r="M964" s="21"/>
    </row>
    <row r="965" ht="12.75" customHeight="1">
      <c r="B965" s="136" t="str">
        <f>'1.Clusters'!$B$15</f>
        <v/>
      </c>
      <c r="C965" s="136" t="str">
        <f>'1.Clusters'!$E$7</f>
        <v/>
      </c>
      <c r="D965" s="136" t="str">
        <f>'1.Clusters'!$H$7</f>
        <v/>
      </c>
      <c r="E965" s="136" t="str">
        <f t="shared" si="17"/>
        <v>, , </v>
      </c>
      <c r="F965" s="136" t="str">
        <f t="shared" si="18"/>
        <v/>
      </c>
      <c r="G965" s="139">
        <f>IFERROR(AVERAGEIFS('2.Base de Clientes'!$Q$5:$Q$1004,'2.Base de Clientes'!$C$5:$C$1004,Apoio!B965,'2.Base de Clientes'!$D$5:$D$1004,Apoio!C965,'2.Base de Clientes'!$E$5:$E$1004,Apoio!D965)+(ROW()/1000000),0)</f>
        <v>0</v>
      </c>
      <c r="H965" s="139">
        <f>IFERROR(COUNTIFS('2.Base de Clientes'!$C$5:$C$1004,Apoio!B965,'2.Base de Clientes'!$D$5:$D$1004,Apoio!C965,'2.Base de Clientes'!$E$5:$E$1004,Apoio!D965),0)</f>
        <v>0</v>
      </c>
      <c r="I965" s="156">
        <f t="shared" si="19"/>
        <v>0</v>
      </c>
      <c r="J965" s="157">
        <f>IFERROR(AVERAGEIFS('2.Base de Clientes'!$F$5:$F$1004,'2.Base de Clientes'!$C$5:$C$1004,Apoio!B965,'2.Base de Clientes'!$D$5:$D$1004,Apoio!C965,'2.Base de Clientes'!$E$5:$E$1004,Apoio!D965)+(ROW()/1000000),0)</f>
        <v>0</v>
      </c>
      <c r="K965" s="21"/>
      <c r="L965" s="21"/>
      <c r="M965" s="21"/>
    </row>
    <row r="966" ht="12.75" customHeight="1">
      <c r="B966" s="136" t="str">
        <f>'1.Clusters'!$B$15</f>
        <v/>
      </c>
      <c r="C966" s="136" t="str">
        <f>'1.Clusters'!$E$7</f>
        <v/>
      </c>
      <c r="D966" s="136" t="str">
        <f>'1.Clusters'!$H$8</f>
        <v/>
      </c>
      <c r="E966" s="136" t="str">
        <f t="shared" si="17"/>
        <v>, , </v>
      </c>
      <c r="F966" s="136" t="str">
        <f t="shared" si="18"/>
        <v/>
      </c>
      <c r="G966" s="139">
        <f>IFERROR(AVERAGEIFS('2.Base de Clientes'!$Q$5:$Q$1004,'2.Base de Clientes'!$C$5:$C$1004,Apoio!B966,'2.Base de Clientes'!$D$5:$D$1004,Apoio!C966,'2.Base de Clientes'!$E$5:$E$1004,Apoio!D966)+(ROW()/1000000),0)</f>
        <v>0</v>
      </c>
      <c r="H966" s="139">
        <f>IFERROR(COUNTIFS('2.Base de Clientes'!$C$5:$C$1004,Apoio!B966,'2.Base de Clientes'!$D$5:$D$1004,Apoio!C966,'2.Base de Clientes'!$E$5:$E$1004,Apoio!D966),0)</f>
        <v>0</v>
      </c>
      <c r="I966" s="156">
        <f t="shared" si="19"/>
        <v>0</v>
      </c>
      <c r="J966" s="157">
        <f>IFERROR(AVERAGEIFS('2.Base de Clientes'!$F$5:$F$1004,'2.Base de Clientes'!$C$5:$C$1004,Apoio!B966,'2.Base de Clientes'!$D$5:$D$1004,Apoio!C966,'2.Base de Clientes'!$E$5:$E$1004,Apoio!D966)+(ROW()/1000000),0)</f>
        <v>0</v>
      </c>
      <c r="K966" s="21"/>
      <c r="L966" s="21"/>
      <c r="M966" s="21"/>
    </row>
    <row r="967" ht="12.75" customHeight="1">
      <c r="B967" s="136" t="str">
        <f>'1.Clusters'!$B$15</f>
        <v/>
      </c>
      <c r="C967" s="136" t="str">
        <f>'1.Clusters'!$E$7</f>
        <v/>
      </c>
      <c r="D967" s="136" t="str">
        <f>'1.Clusters'!$H$9</f>
        <v/>
      </c>
      <c r="E967" s="136" t="str">
        <f t="shared" si="17"/>
        <v>, , </v>
      </c>
      <c r="F967" s="136" t="str">
        <f t="shared" si="18"/>
        <v/>
      </c>
      <c r="G967" s="139">
        <f>IFERROR(AVERAGEIFS('2.Base de Clientes'!$Q$5:$Q$1004,'2.Base de Clientes'!$C$5:$C$1004,Apoio!B967,'2.Base de Clientes'!$D$5:$D$1004,Apoio!C967,'2.Base de Clientes'!$E$5:$E$1004,Apoio!D967)+(ROW()/1000000),0)</f>
        <v>0</v>
      </c>
      <c r="H967" s="139">
        <f>IFERROR(COUNTIFS('2.Base de Clientes'!$C$5:$C$1004,Apoio!B967,'2.Base de Clientes'!$D$5:$D$1004,Apoio!C967,'2.Base de Clientes'!$E$5:$E$1004,Apoio!D967),0)</f>
        <v>0</v>
      </c>
      <c r="I967" s="156">
        <f t="shared" si="19"/>
        <v>0</v>
      </c>
      <c r="J967" s="157">
        <f>IFERROR(AVERAGEIFS('2.Base de Clientes'!$F$5:$F$1004,'2.Base de Clientes'!$C$5:$C$1004,Apoio!B967,'2.Base de Clientes'!$D$5:$D$1004,Apoio!C967,'2.Base de Clientes'!$E$5:$E$1004,Apoio!D967)+(ROW()/1000000),0)</f>
        <v>0</v>
      </c>
      <c r="K967" s="21"/>
      <c r="L967" s="21"/>
      <c r="M967" s="21"/>
    </row>
    <row r="968" ht="12.75" customHeight="1">
      <c r="B968" s="136" t="str">
        <f>'1.Clusters'!$B$15</f>
        <v/>
      </c>
      <c r="C968" s="136" t="str">
        <f>'1.Clusters'!$E$7</f>
        <v/>
      </c>
      <c r="D968" s="136" t="str">
        <f>'1.Clusters'!$H$10</f>
        <v/>
      </c>
      <c r="E968" s="136" t="str">
        <f t="shared" si="17"/>
        <v>, , </v>
      </c>
      <c r="F968" s="136" t="str">
        <f t="shared" si="18"/>
        <v/>
      </c>
      <c r="G968" s="139">
        <f>IFERROR(AVERAGEIFS('2.Base de Clientes'!$Q$5:$Q$1004,'2.Base de Clientes'!$C$5:$C$1004,Apoio!B968,'2.Base de Clientes'!$D$5:$D$1004,Apoio!C968,'2.Base de Clientes'!$E$5:$E$1004,Apoio!D968)+(ROW()/1000000),0)</f>
        <v>0</v>
      </c>
      <c r="H968" s="139">
        <f>IFERROR(COUNTIFS('2.Base de Clientes'!$C$5:$C$1004,Apoio!B968,'2.Base de Clientes'!$D$5:$D$1004,Apoio!C968,'2.Base de Clientes'!$E$5:$E$1004,Apoio!D968),0)</f>
        <v>0</v>
      </c>
      <c r="I968" s="156">
        <f t="shared" si="19"/>
        <v>0</v>
      </c>
      <c r="J968" s="157">
        <f>IFERROR(AVERAGEIFS('2.Base de Clientes'!$F$5:$F$1004,'2.Base de Clientes'!$C$5:$C$1004,Apoio!B968,'2.Base de Clientes'!$D$5:$D$1004,Apoio!C968,'2.Base de Clientes'!$E$5:$E$1004,Apoio!D968)+(ROW()/1000000),0)</f>
        <v>0</v>
      </c>
      <c r="K968" s="21"/>
      <c r="L968" s="21"/>
      <c r="M968" s="21"/>
    </row>
    <row r="969" ht="12.75" customHeight="1">
      <c r="B969" s="136" t="str">
        <f>'1.Clusters'!$B$15</f>
        <v/>
      </c>
      <c r="C969" s="136" t="str">
        <f>'1.Clusters'!$E$7</f>
        <v/>
      </c>
      <c r="D969" s="136" t="str">
        <f>'1.Clusters'!$H$11</f>
        <v/>
      </c>
      <c r="E969" s="136" t="str">
        <f t="shared" si="17"/>
        <v>, , </v>
      </c>
      <c r="F969" s="136" t="str">
        <f t="shared" si="18"/>
        <v/>
      </c>
      <c r="G969" s="139">
        <f>IFERROR(AVERAGEIFS('2.Base de Clientes'!$Q$5:$Q$1004,'2.Base de Clientes'!$C$5:$C$1004,Apoio!B969,'2.Base de Clientes'!$D$5:$D$1004,Apoio!C969,'2.Base de Clientes'!$E$5:$E$1004,Apoio!D969)+(ROW()/1000000),0)</f>
        <v>0</v>
      </c>
      <c r="H969" s="139">
        <f>IFERROR(COUNTIFS('2.Base de Clientes'!$C$5:$C$1004,Apoio!B969,'2.Base de Clientes'!$D$5:$D$1004,Apoio!C969,'2.Base de Clientes'!$E$5:$E$1004,Apoio!D969),0)</f>
        <v>0</v>
      </c>
      <c r="I969" s="156">
        <f t="shared" si="19"/>
        <v>0</v>
      </c>
      <c r="J969" s="157">
        <f>IFERROR(AVERAGEIFS('2.Base de Clientes'!$F$5:$F$1004,'2.Base de Clientes'!$C$5:$C$1004,Apoio!B969,'2.Base de Clientes'!$D$5:$D$1004,Apoio!C969,'2.Base de Clientes'!$E$5:$E$1004,Apoio!D969)+(ROW()/1000000),0)</f>
        <v>0</v>
      </c>
      <c r="K969" s="21"/>
      <c r="L969" s="21"/>
      <c r="M969" s="21"/>
    </row>
    <row r="970" ht="12.75" customHeight="1">
      <c r="B970" s="136" t="str">
        <f>'1.Clusters'!$B$15</f>
        <v/>
      </c>
      <c r="C970" s="136" t="str">
        <f>'1.Clusters'!$E$7</f>
        <v/>
      </c>
      <c r="D970" s="136" t="str">
        <f>'1.Clusters'!$H$12</f>
        <v/>
      </c>
      <c r="E970" s="136" t="str">
        <f t="shared" si="17"/>
        <v>, , </v>
      </c>
      <c r="F970" s="136" t="str">
        <f t="shared" si="18"/>
        <v/>
      </c>
      <c r="G970" s="139">
        <f>IFERROR(AVERAGEIFS('2.Base de Clientes'!$Q$5:$Q$1004,'2.Base de Clientes'!$C$5:$C$1004,Apoio!B970,'2.Base de Clientes'!$D$5:$D$1004,Apoio!C970,'2.Base de Clientes'!$E$5:$E$1004,Apoio!D970)+(ROW()/1000000),0)</f>
        <v>0</v>
      </c>
      <c r="H970" s="139">
        <f>IFERROR(COUNTIFS('2.Base de Clientes'!$C$5:$C$1004,Apoio!B970,'2.Base de Clientes'!$D$5:$D$1004,Apoio!C970,'2.Base de Clientes'!$E$5:$E$1004,Apoio!D970),0)</f>
        <v>0</v>
      </c>
      <c r="I970" s="156">
        <f t="shared" si="19"/>
        <v>0</v>
      </c>
      <c r="J970" s="157">
        <f>IFERROR(AVERAGEIFS('2.Base de Clientes'!$F$5:$F$1004,'2.Base de Clientes'!$C$5:$C$1004,Apoio!B970,'2.Base de Clientes'!$D$5:$D$1004,Apoio!C970,'2.Base de Clientes'!$E$5:$E$1004,Apoio!D970)+(ROW()/1000000),0)</f>
        <v>0</v>
      </c>
      <c r="K970" s="21"/>
      <c r="L970" s="21"/>
      <c r="M970" s="21"/>
    </row>
    <row r="971" ht="12.75" customHeight="1">
      <c r="B971" s="136" t="str">
        <f>'1.Clusters'!$B$15</f>
        <v/>
      </c>
      <c r="C971" s="136" t="str">
        <f>'1.Clusters'!$E$7</f>
        <v/>
      </c>
      <c r="D971" s="136" t="str">
        <f>'1.Clusters'!$H$13</f>
        <v/>
      </c>
      <c r="E971" s="136" t="str">
        <f t="shared" si="17"/>
        <v>, , </v>
      </c>
      <c r="F971" s="136" t="str">
        <f t="shared" si="18"/>
        <v/>
      </c>
      <c r="G971" s="139">
        <f>IFERROR(AVERAGEIFS('2.Base de Clientes'!$Q$5:$Q$1004,'2.Base de Clientes'!$C$5:$C$1004,Apoio!B971,'2.Base de Clientes'!$D$5:$D$1004,Apoio!C971,'2.Base de Clientes'!$E$5:$E$1004,Apoio!D971)+(ROW()/1000000),0)</f>
        <v>0</v>
      </c>
      <c r="H971" s="139">
        <f>IFERROR(COUNTIFS('2.Base de Clientes'!$C$5:$C$1004,Apoio!B971,'2.Base de Clientes'!$D$5:$D$1004,Apoio!C971,'2.Base de Clientes'!$E$5:$E$1004,Apoio!D971),0)</f>
        <v>0</v>
      </c>
      <c r="I971" s="156">
        <f t="shared" si="19"/>
        <v>0</v>
      </c>
      <c r="J971" s="157">
        <f>IFERROR(AVERAGEIFS('2.Base de Clientes'!$F$5:$F$1004,'2.Base de Clientes'!$C$5:$C$1004,Apoio!B971,'2.Base de Clientes'!$D$5:$D$1004,Apoio!C971,'2.Base de Clientes'!$E$5:$E$1004,Apoio!D971)+(ROW()/1000000),0)</f>
        <v>0</v>
      </c>
      <c r="K971" s="21"/>
      <c r="L971" s="21"/>
      <c r="M971" s="21"/>
    </row>
    <row r="972" ht="12.75" customHeight="1">
      <c r="B972" s="136" t="str">
        <f>'1.Clusters'!$B$15</f>
        <v/>
      </c>
      <c r="C972" s="136" t="str">
        <f>'1.Clusters'!$E$7</f>
        <v/>
      </c>
      <c r="D972" s="136" t="str">
        <f>'1.Clusters'!$H$14</f>
        <v/>
      </c>
      <c r="E972" s="136" t="str">
        <f t="shared" si="17"/>
        <v>, , </v>
      </c>
      <c r="F972" s="136" t="str">
        <f t="shared" si="18"/>
        <v/>
      </c>
      <c r="G972" s="139">
        <f>IFERROR(AVERAGEIFS('2.Base de Clientes'!$Q$5:$Q$1004,'2.Base de Clientes'!$C$5:$C$1004,Apoio!B972,'2.Base de Clientes'!$D$5:$D$1004,Apoio!C972,'2.Base de Clientes'!$E$5:$E$1004,Apoio!D972)+(ROW()/1000000),0)</f>
        <v>0</v>
      </c>
      <c r="H972" s="139">
        <f>IFERROR(COUNTIFS('2.Base de Clientes'!$C$5:$C$1004,Apoio!B972,'2.Base de Clientes'!$D$5:$D$1004,Apoio!C972,'2.Base de Clientes'!$E$5:$E$1004,Apoio!D972),0)</f>
        <v>0</v>
      </c>
      <c r="I972" s="156">
        <f t="shared" si="19"/>
        <v>0</v>
      </c>
      <c r="J972" s="157">
        <f>IFERROR(AVERAGEIFS('2.Base de Clientes'!$F$5:$F$1004,'2.Base de Clientes'!$C$5:$C$1004,Apoio!B972,'2.Base de Clientes'!$D$5:$D$1004,Apoio!C972,'2.Base de Clientes'!$E$5:$E$1004,Apoio!D972)+(ROW()/1000000),0)</f>
        <v>0</v>
      </c>
      <c r="K972" s="21"/>
      <c r="L972" s="21"/>
      <c r="M972" s="21"/>
    </row>
    <row r="973" ht="12.75" customHeight="1">
      <c r="B973" s="136" t="str">
        <f>'1.Clusters'!$B$15</f>
        <v/>
      </c>
      <c r="C973" s="136" t="str">
        <f>'1.Clusters'!$E$7</f>
        <v/>
      </c>
      <c r="D973" s="136" t="str">
        <f>'1.Clusters'!$H$15</f>
        <v/>
      </c>
      <c r="E973" s="136" t="str">
        <f t="shared" si="17"/>
        <v>, , </v>
      </c>
      <c r="F973" s="136" t="str">
        <f t="shared" si="18"/>
        <v/>
      </c>
      <c r="G973" s="139">
        <f>IFERROR(AVERAGEIFS('2.Base de Clientes'!$Q$5:$Q$1004,'2.Base de Clientes'!$C$5:$C$1004,Apoio!B973,'2.Base de Clientes'!$D$5:$D$1004,Apoio!C973,'2.Base de Clientes'!$E$5:$E$1004,Apoio!D973)+(ROW()/1000000),0)</f>
        <v>0</v>
      </c>
      <c r="H973" s="139">
        <f>IFERROR(COUNTIFS('2.Base de Clientes'!$C$5:$C$1004,Apoio!B973,'2.Base de Clientes'!$D$5:$D$1004,Apoio!C973,'2.Base de Clientes'!$E$5:$E$1004,Apoio!D973),0)</f>
        <v>0</v>
      </c>
      <c r="I973" s="156">
        <f t="shared" si="19"/>
        <v>0</v>
      </c>
      <c r="J973" s="157">
        <f>IFERROR(AVERAGEIFS('2.Base de Clientes'!$F$5:$F$1004,'2.Base de Clientes'!$C$5:$C$1004,Apoio!B973,'2.Base de Clientes'!$D$5:$D$1004,Apoio!C973,'2.Base de Clientes'!$E$5:$E$1004,Apoio!D973)+(ROW()/1000000),0)</f>
        <v>0</v>
      </c>
      <c r="K973" s="21"/>
      <c r="L973" s="21"/>
      <c r="M973" s="21"/>
    </row>
    <row r="974" ht="12.75" customHeight="1">
      <c r="B974" s="136" t="str">
        <f>'1.Clusters'!$B$15</f>
        <v/>
      </c>
      <c r="C974" s="136" t="str">
        <f>'1.Clusters'!$E$8</f>
        <v/>
      </c>
      <c r="D974" s="136" t="str">
        <f>'1.Clusters'!$H$6</f>
        <v/>
      </c>
      <c r="E974" s="136" t="str">
        <f t="shared" si="17"/>
        <v>, , </v>
      </c>
      <c r="F974" s="136" t="str">
        <f t="shared" si="18"/>
        <v/>
      </c>
      <c r="G974" s="139">
        <f>IFERROR(AVERAGEIFS('2.Base de Clientes'!$Q$5:$Q$1004,'2.Base de Clientes'!$C$5:$C$1004,Apoio!B974,'2.Base de Clientes'!$D$5:$D$1004,Apoio!C974,'2.Base de Clientes'!$E$5:$E$1004,Apoio!D974)+(ROW()/1000000),0)</f>
        <v>0</v>
      </c>
      <c r="H974" s="139">
        <f>IFERROR(COUNTIFS('2.Base de Clientes'!$C$5:$C$1004,Apoio!B974,'2.Base de Clientes'!$D$5:$D$1004,Apoio!C974,'2.Base de Clientes'!$E$5:$E$1004,Apoio!D974),0)</f>
        <v>0</v>
      </c>
      <c r="I974" s="156">
        <f t="shared" si="19"/>
        <v>0</v>
      </c>
      <c r="J974" s="157">
        <f>IFERROR(AVERAGEIFS('2.Base de Clientes'!$F$5:$F$1004,'2.Base de Clientes'!$C$5:$C$1004,Apoio!B974,'2.Base de Clientes'!$D$5:$D$1004,Apoio!C974,'2.Base de Clientes'!$E$5:$E$1004,Apoio!D974)+(ROW()/1000000),0)</f>
        <v>0</v>
      </c>
      <c r="K974" s="21"/>
      <c r="L974" s="21"/>
      <c r="M974" s="21"/>
    </row>
    <row r="975" ht="12.75" customHeight="1">
      <c r="B975" s="136" t="str">
        <f>'1.Clusters'!$B$15</f>
        <v/>
      </c>
      <c r="C975" s="136" t="str">
        <f>'1.Clusters'!$E$8</f>
        <v/>
      </c>
      <c r="D975" s="136" t="str">
        <f>'1.Clusters'!$H$7</f>
        <v/>
      </c>
      <c r="E975" s="136" t="str">
        <f t="shared" si="17"/>
        <v>, , </v>
      </c>
      <c r="F975" s="136" t="str">
        <f t="shared" si="18"/>
        <v/>
      </c>
      <c r="G975" s="139">
        <f>IFERROR(AVERAGEIFS('2.Base de Clientes'!$Q$5:$Q$1004,'2.Base de Clientes'!$C$5:$C$1004,Apoio!B975,'2.Base de Clientes'!$D$5:$D$1004,Apoio!C975,'2.Base de Clientes'!$E$5:$E$1004,Apoio!D975)+(ROW()/1000000),0)</f>
        <v>0</v>
      </c>
      <c r="H975" s="139">
        <f>IFERROR(COUNTIFS('2.Base de Clientes'!$C$5:$C$1004,Apoio!B975,'2.Base de Clientes'!$D$5:$D$1004,Apoio!C975,'2.Base de Clientes'!$E$5:$E$1004,Apoio!D975),0)</f>
        <v>0</v>
      </c>
      <c r="I975" s="156">
        <f t="shared" si="19"/>
        <v>0</v>
      </c>
      <c r="J975" s="157">
        <f>IFERROR(AVERAGEIFS('2.Base de Clientes'!$F$5:$F$1004,'2.Base de Clientes'!$C$5:$C$1004,Apoio!B975,'2.Base de Clientes'!$D$5:$D$1004,Apoio!C975,'2.Base de Clientes'!$E$5:$E$1004,Apoio!D975)+(ROW()/1000000),0)</f>
        <v>0</v>
      </c>
      <c r="K975" s="21"/>
      <c r="L975" s="21"/>
      <c r="M975" s="21"/>
    </row>
    <row r="976" ht="12.75" customHeight="1">
      <c r="B976" s="136" t="str">
        <f>'1.Clusters'!$B$15</f>
        <v/>
      </c>
      <c r="C976" s="136" t="str">
        <f>'1.Clusters'!$E$8</f>
        <v/>
      </c>
      <c r="D976" s="136" t="str">
        <f>'1.Clusters'!$H$8</f>
        <v/>
      </c>
      <c r="E976" s="136" t="str">
        <f t="shared" si="17"/>
        <v>, , </v>
      </c>
      <c r="F976" s="136" t="str">
        <f t="shared" si="18"/>
        <v/>
      </c>
      <c r="G976" s="139">
        <f>IFERROR(AVERAGEIFS('2.Base de Clientes'!$Q$5:$Q$1004,'2.Base de Clientes'!$C$5:$C$1004,Apoio!B976,'2.Base de Clientes'!$D$5:$D$1004,Apoio!C976,'2.Base de Clientes'!$E$5:$E$1004,Apoio!D976)+(ROW()/1000000),0)</f>
        <v>0</v>
      </c>
      <c r="H976" s="139">
        <f>IFERROR(COUNTIFS('2.Base de Clientes'!$C$5:$C$1004,Apoio!B976,'2.Base de Clientes'!$D$5:$D$1004,Apoio!C976,'2.Base de Clientes'!$E$5:$E$1004,Apoio!D976),0)</f>
        <v>0</v>
      </c>
      <c r="I976" s="156">
        <f t="shared" si="19"/>
        <v>0</v>
      </c>
      <c r="J976" s="157">
        <f>IFERROR(AVERAGEIFS('2.Base de Clientes'!$F$5:$F$1004,'2.Base de Clientes'!$C$5:$C$1004,Apoio!B976,'2.Base de Clientes'!$D$5:$D$1004,Apoio!C976,'2.Base de Clientes'!$E$5:$E$1004,Apoio!D976)+(ROW()/1000000),0)</f>
        <v>0</v>
      </c>
      <c r="K976" s="21"/>
      <c r="L976" s="21"/>
      <c r="M976" s="21"/>
    </row>
    <row r="977" ht="12.75" customHeight="1">
      <c r="B977" s="136" t="str">
        <f>'1.Clusters'!$B$15</f>
        <v/>
      </c>
      <c r="C977" s="136" t="str">
        <f>'1.Clusters'!$E$8</f>
        <v/>
      </c>
      <c r="D977" s="136" t="str">
        <f>'1.Clusters'!$H$9</f>
        <v/>
      </c>
      <c r="E977" s="136" t="str">
        <f t="shared" si="17"/>
        <v>, , </v>
      </c>
      <c r="F977" s="136" t="str">
        <f t="shared" si="18"/>
        <v/>
      </c>
      <c r="G977" s="139">
        <f>IFERROR(AVERAGEIFS('2.Base de Clientes'!$Q$5:$Q$1004,'2.Base de Clientes'!$C$5:$C$1004,Apoio!B977,'2.Base de Clientes'!$D$5:$D$1004,Apoio!C977,'2.Base de Clientes'!$E$5:$E$1004,Apoio!D977)+(ROW()/1000000),0)</f>
        <v>0</v>
      </c>
      <c r="H977" s="139">
        <f>IFERROR(COUNTIFS('2.Base de Clientes'!$C$5:$C$1004,Apoio!B977,'2.Base de Clientes'!$D$5:$D$1004,Apoio!C977,'2.Base de Clientes'!$E$5:$E$1004,Apoio!D977),0)</f>
        <v>0</v>
      </c>
      <c r="I977" s="156">
        <f t="shared" si="19"/>
        <v>0</v>
      </c>
      <c r="J977" s="157">
        <f>IFERROR(AVERAGEIFS('2.Base de Clientes'!$F$5:$F$1004,'2.Base de Clientes'!$C$5:$C$1004,Apoio!B977,'2.Base de Clientes'!$D$5:$D$1004,Apoio!C977,'2.Base de Clientes'!$E$5:$E$1004,Apoio!D977)+(ROW()/1000000),0)</f>
        <v>0</v>
      </c>
      <c r="K977" s="21"/>
      <c r="L977" s="21"/>
      <c r="M977" s="21"/>
    </row>
    <row r="978" ht="12.75" customHeight="1">
      <c r="B978" s="136" t="str">
        <f>'1.Clusters'!$B$15</f>
        <v/>
      </c>
      <c r="C978" s="136" t="str">
        <f>'1.Clusters'!$E$8</f>
        <v/>
      </c>
      <c r="D978" s="136" t="str">
        <f>'1.Clusters'!$H$10</f>
        <v/>
      </c>
      <c r="E978" s="136" t="str">
        <f t="shared" si="17"/>
        <v>, , </v>
      </c>
      <c r="F978" s="136" t="str">
        <f t="shared" si="18"/>
        <v/>
      </c>
      <c r="G978" s="139">
        <f>IFERROR(AVERAGEIFS('2.Base de Clientes'!$Q$5:$Q$1004,'2.Base de Clientes'!$C$5:$C$1004,Apoio!B978,'2.Base de Clientes'!$D$5:$D$1004,Apoio!C978,'2.Base de Clientes'!$E$5:$E$1004,Apoio!D978)+(ROW()/1000000),0)</f>
        <v>0</v>
      </c>
      <c r="H978" s="139">
        <f>IFERROR(COUNTIFS('2.Base de Clientes'!$C$5:$C$1004,Apoio!B978,'2.Base de Clientes'!$D$5:$D$1004,Apoio!C978,'2.Base de Clientes'!$E$5:$E$1004,Apoio!D978),0)</f>
        <v>0</v>
      </c>
      <c r="I978" s="156">
        <f t="shared" si="19"/>
        <v>0</v>
      </c>
      <c r="J978" s="157">
        <f>IFERROR(AVERAGEIFS('2.Base de Clientes'!$F$5:$F$1004,'2.Base de Clientes'!$C$5:$C$1004,Apoio!B978,'2.Base de Clientes'!$D$5:$D$1004,Apoio!C978,'2.Base de Clientes'!$E$5:$E$1004,Apoio!D978)+(ROW()/1000000),0)</f>
        <v>0</v>
      </c>
      <c r="K978" s="21"/>
      <c r="L978" s="21"/>
      <c r="M978" s="21"/>
    </row>
    <row r="979" ht="12.75" customHeight="1">
      <c r="B979" s="136" t="str">
        <f>'1.Clusters'!$B$15</f>
        <v/>
      </c>
      <c r="C979" s="136" t="str">
        <f>'1.Clusters'!$E$8</f>
        <v/>
      </c>
      <c r="D979" s="136" t="str">
        <f>'1.Clusters'!$H$11</f>
        <v/>
      </c>
      <c r="E979" s="136" t="str">
        <f t="shared" si="17"/>
        <v>, , </v>
      </c>
      <c r="F979" s="136" t="str">
        <f t="shared" si="18"/>
        <v/>
      </c>
      <c r="G979" s="139">
        <f>IFERROR(AVERAGEIFS('2.Base de Clientes'!$Q$5:$Q$1004,'2.Base de Clientes'!$C$5:$C$1004,Apoio!B979,'2.Base de Clientes'!$D$5:$D$1004,Apoio!C979,'2.Base de Clientes'!$E$5:$E$1004,Apoio!D979)+(ROW()/1000000),0)</f>
        <v>0</v>
      </c>
      <c r="H979" s="139">
        <f>IFERROR(COUNTIFS('2.Base de Clientes'!$C$5:$C$1004,Apoio!B979,'2.Base de Clientes'!$D$5:$D$1004,Apoio!C979,'2.Base de Clientes'!$E$5:$E$1004,Apoio!D979),0)</f>
        <v>0</v>
      </c>
      <c r="I979" s="156">
        <f t="shared" si="19"/>
        <v>0</v>
      </c>
      <c r="J979" s="157">
        <f>IFERROR(AVERAGEIFS('2.Base de Clientes'!$F$5:$F$1004,'2.Base de Clientes'!$C$5:$C$1004,Apoio!B979,'2.Base de Clientes'!$D$5:$D$1004,Apoio!C979,'2.Base de Clientes'!$E$5:$E$1004,Apoio!D979)+(ROW()/1000000),0)</f>
        <v>0</v>
      </c>
      <c r="K979" s="21"/>
      <c r="L979" s="21"/>
      <c r="M979" s="21"/>
    </row>
    <row r="980" ht="12.75" customHeight="1">
      <c r="B980" s="136" t="str">
        <f>'1.Clusters'!$B$15</f>
        <v/>
      </c>
      <c r="C980" s="136" t="str">
        <f>'1.Clusters'!$E$8</f>
        <v/>
      </c>
      <c r="D980" s="136" t="str">
        <f>'1.Clusters'!$H$12</f>
        <v/>
      </c>
      <c r="E980" s="136" t="str">
        <f t="shared" si="17"/>
        <v>, , </v>
      </c>
      <c r="F980" s="136" t="str">
        <f t="shared" si="18"/>
        <v/>
      </c>
      <c r="G980" s="139">
        <f>IFERROR(AVERAGEIFS('2.Base de Clientes'!$Q$5:$Q$1004,'2.Base de Clientes'!$C$5:$C$1004,Apoio!B980,'2.Base de Clientes'!$D$5:$D$1004,Apoio!C980,'2.Base de Clientes'!$E$5:$E$1004,Apoio!D980)+(ROW()/1000000),0)</f>
        <v>0</v>
      </c>
      <c r="H980" s="139">
        <f>IFERROR(COUNTIFS('2.Base de Clientes'!$C$5:$C$1004,Apoio!B980,'2.Base de Clientes'!$D$5:$D$1004,Apoio!C980,'2.Base de Clientes'!$E$5:$E$1004,Apoio!D980),0)</f>
        <v>0</v>
      </c>
      <c r="I980" s="156">
        <f t="shared" si="19"/>
        <v>0</v>
      </c>
      <c r="J980" s="157">
        <f>IFERROR(AVERAGEIFS('2.Base de Clientes'!$F$5:$F$1004,'2.Base de Clientes'!$C$5:$C$1004,Apoio!B980,'2.Base de Clientes'!$D$5:$D$1004,Apoio!C980,'2.Base de Clientes'!$E$5:$E$1004,Apoio!D980)+(ROW()/1000000),0)</f>
        <v>0</v>
      </c>
      <c r="K980" s="21"/>
      <c r="L980" s="21"/>
      <c r="M980" s="21"/>
    </row>
    <row r="981" ht="12.75" customHeight="1">
      <c r="B981" s="136" t="str">
        <f>'1.Clusters'!$B$15</f>
        <v/>
      </c>
      <c r="C981" s="136" t="str">
        <f>'1.Clusters'!$E$8</f>
        <v/>
      </c>
      <c r="D981" s="136" t="str">
        <f>'1.Clusters'!$H$13</f>
        <v/>
      </c>
      <c r="E981" s="136" t="str">
        <f t="shared" si="17"/>
        <v>, , </v>
      </c>
      <c r="F981" s="136" t="str">
        <f t="shared" si="18"/>
        <v/>
      </c>
      <c r="G981" s="139">
        <f>IFERROR(AVERAGEIFS('2.Base de Clientes'!$Q$5:$Q$1004,'2.Base de Clientes'!$C$5:$C$1004,Apoio!B981,'2.Base de Clientes'!$D$5:$D$1004,Apoio!C981,'2.Base de Clientes'!$E$5:$E$1004,Apoio!D981)+(ROW()/1000000),0)</f>
        <v>0</v>
      </c>
      <c r="H981" s="139">
        <f>IFERROR(COUNTIFS('2.Base de Clientes'!$C$5:$C$1004,Apoio!B981,'2.Base de Clientes'!$D$5:$D$1004,Apoio!C981,'2.Base de Clientes'!$E$5:$E$1004,Apoio!D981),0)</f>
        <v>0</v>
      </c>
      <c r="I981" s="156">
        <f t="shared" si="19"/>
        <v>0</v>
      </c>
      <c r="J981" s="157">
        <f>IFERROR(AVERAGEIFS('2.Base de Clientes'!$F$5:$F$1004,'2.Base de Clientes'!$C$5:$C$1004,Apoio!B981,'2.Base de Clientes'!$D$5:$D$1004,Apoio!C981,'2.Base de Clientes'!$E$5:$E$1004,Apoio!D981)+(ROW()/1000000),0)</f>
        <v>0</v>
      </c>
      <c r="K981" s="21"/>
      <c r="L981" s="21"/>
      <c r="M981" s="21"/>
    </row>
    <row r="982" ht="12.75" customHeight="1">
      <c r="B982" s="136" t="str">
        <f>'1.Clusters'!$B$15</f>
        <v/>
      </c>
      <c r="C982" s="136" t="str">
        <f>'1.Clusters'!$E$8</f>
        <v/>
      </c>
      <c r="D982" s="136" t="str">
        <f>'1.Clusters'!$H$14</f>
        <v/>
      </c>
      <c r="E982" s="136" t="str">
        <f t="shared" si="17"/>
        <v>, , </v>
      </c>
      <c r="F982" s="136" t="str">
        <f t="shared" si="18"/>
        <v/>
      </c>
      <c r="G982" s="139">
        <f>IFERROR(AVERAGEIFS('2.Base de Clientes'!$Q$5:$Q$1004,'2.Base de Clientes'!$C$5:$C$1004,Apoio!B982,'2.Base de Clientes'!$D$5:$D$1004,Apoio!C982,'2.Base de Clientes'!$E$5:$E$1004,Apoio!D982)+(ROW()/1000000),0)</f>
        <v>0</v>
      </c>
      <c r="H982" s="139">
        <f>IFERROR(COUNTIFS('2.Base de Clientes'!$C$5:$C$1004,Apoio!B982,'2.Base de Clientes'!$D$5:$D$1004,Apoio!C982,'2.Base de Clientes'!$E$5:$E$1004,Apoio!D982),0)</f>
        <v>0</v>
      </c>
      <c r="I982" s="156">
        <f t="shared" si="19"/>
        <v>0</v>
      </c>
      <c r="J982" s="157">
        <f>IFERROR(AVERAGEIFS('2.Base de Clientes'!$F$5:$F$1004,'2.Base de Clientes'!$C$5:$C$1004,Apoio!B982,'2.Base de Clientes'!$D$5:$D$1004,Apoio!C982,'2.Base de Clientes'!$E$5:$E$1004,Apoio!D982)+(ROW()/1000000),0)</f>
        <v>0</v>
      </c>
      <c r="K982" s="21"/>
      <c r="L982" s="21"/>
      <c r="M982" s="21"/>
    </row>
    <row r="983" ht="12.75" customHeight="1">
      <c r="B983" s="136" t="str">
        <f>'1.Clusters'!$B$15</f>
        <v/>
      </c>
      <c r="C983" s="136" t="str">
        <f>'1.Clusters'!$E$8</f>
        <v/>
      </c>
      <c r="D983" s="136" t="str">
        <f>'1.Clusters'!$H$15</f>
        <v/>
      </c>
      <c r="E983" s="136" t="str">
        <f t="shared" si="17"/>
        <v>, , </v>
      </c>
      <c r="F983" s="136" t="str">
        <f t="shared" si="18"/>
        <v/>
      </c>
      <c r="G983" s="139">
        <f>IFERROR(AVERAGEIFS('2.Base de Clientes'!$Q$5:$Q$1004,'2.Base de Clientes'!$C$5:$C$1004,Apoio!B983,'2.Base de Clientes'!$D$5:$D$1004,Apoio!C983,'2.Base de Clientes'!$E$5:$E$1004,Apoio!D983)+(ROW()/1000000),0)</f>
        <v>0</v>
      </c>
      <c r="H983" s="139">
        <f>IFERROR(COUNTIFS('2.Base de Clientes'!$C$5:$C$1004,Apoio!B983,'2.Base de Clientes'!$D$5:$D$1004,Apoio!C983,'2.Base de Clientes'!$E$5:$E$1004,Apoio!D983),0)</f>
        <v>0</v>
      </c>
      <c r="I983" s="156">
        <f t="shared" si="19"/>
        <v>0</v>
      </c>
      <c r="J983" s="157">
        <f>IFERROR(AVERAGEIFS('2.Base de Clientes'!$F$5:$F$1004,'2.Base de Clientes'!$C$5:$C$1004,Apoio!B983,'2.Base de Clientes'!$D$5:$D$1004,Apoio!C983,'2.Base de Clientes'!$E$5:$E$1004,Apoio!D983)+(ROW()/1000000),0)</f>
        <v>0</v>
      </c>
      <c r="K983" s="21"/>
      <c r="L983" s="21"/>
      <c r="M983" s="21"/>
    </row>
    <row r="984" ht="12.75" customHeight="1">
      <c r="B984" s="136" t="str">
        <f>'1.Clusters'!$B$15</f>
        <v/>
      </c>
      <c r="C984" s="136" t="str">
        <f>'1.Clusters'!$E$9</f>
        <v/>
      </c>
      <c r="D984" s="136" t="str">
        <f>'1.Clusters'!$H$6</f>
        <v/>
      </c>
      <c r="E984" s="136" t="str">
        <f t="shared" si="17"/>
        <v>, , </v>
      </c>
      <c r="F984" s="136" t="str">
        <f t="shared" si="18"/>
        <v/>
      </c>
      <c r="G984" s="139">
        <f>IFERROR(AVERAGEIFS('2.Base de Clientes'!$Q$5:$Q$1004,'2.Base de Clientes'!$C$5:$C$1004,Apoio!B984,'2.Base de Clientes'!$D$5:$D$1004,Apoio!C984,'2.Base de Clientes'!$E$5:$E$1004,Apoio!D984)+(ROW()/1000000),0)</f>
        <v>0</v>
      </c>
      <c r="H984" s="139">
        <f>IFERROR(COUNTIFS('2.Base de Clientes'!$C$5:$C$1004,Apoio!B984,'2.Base de Clientes'!$D$5:$D$1004,Apoio!C984,'2.Base de Clientes'!$E$5:$E$1004,Apoio!D984),0)</f>
        <v>0</v>
      </c>
      <c r="I984" s="156">
        <f t="shared" si="19"/>
        <v>0</v>
      </c>
      <c r="J984" s="157">
        <f>IFERROR(AVERAGEIFS('2.Base de Clientes'!$F$5:$F$1004,'2.Base de Clientes'!$C$5:$C$1004,Apoio!B984,'2.Base de Clientes'!$D$5:$D$1004,Apoio!C984,'2.Base de Clientes'!$E$5:$E$1004,Apoio!D984)+(ROW()/1000000),0)</f>
        <v>0</v>
      </c>
      <c r="K984" s="21"/>
      <c r="L984" s="21"/>
      <c r="M984" s="21"/>
    </row>
    <row r="985" ht="12.75" customHeight="1">
      <c r="B985" s="136" t="str">
        <f>'1.Clusters'!$B$15</f>
        <v/>
      </c>
      <c r="C985" s="136" t="str">
        <f>'1.Clusters'!$E$9</f>
        <v/>
      </c>
      <c r="D985" s="136" t="str">
        <f>'1.Clusters'!$H$7</f>
        <v/>
      </c>
      <c r="E985" s="136" t="str">
        <f t="shared" si="17"/>
        <v>, , </v>
      </c>
      <c r="F985" s="136" t="str">
        <f t="shared" si="18"/>
        <v/>
      </c>
      <c r="G985" s="139">
        <f>IFERROR(AVERAGEIFS('2.Base de Clientes'!$Q$5:$Q$1004,'2.Base de Clientes'!$C$5:$C$1004,Apoio!B985,'2.Base de Clientes'!$D$5:$D$1004,Apoio!C985,'2.Base de Clientes'!$E$5:$E$1004,Apoio!D985)+(ROW()/1000000),0)</f>
        <v>0</v>
      </c>
      <c r="H985" s="139">
        <f>IFERROR(COUNTIFS('2.Base de Clientes'!$C$5:$C$1004,Apoio!B985,'2.Base de Clientes'!$D$5:$D$1004,Apoio!C985,'2.Base de Clientes'!$E$5:$E$1004,Apoio!D985),0)</f>
        <v>0</v>
      </c>
      <c r="I985" s="156">
        <f t="shared" si="19"/>
        <v>0</v>
      </c>
      <c r="J985" s="157">
        <f>IFERROR(AVERAGEIFS('2.Base de Clientes'!$F$5:$F$1004,'2.Base de Clientes'!$C$5:$C$1004,Apoio!B985,'2.Base de Clientes'!$D$5:$D$1004,Apoio!C985,'2.Base de Clientes'!$E$5:$E$1004,Apoio!D985)+(ROW()/1000000),0)</f>
        <v>0</v>
      </c>
      <c r="K985" s="21"/>
      <c r="L985" s="21"/>
      <c r="M985" s="21"/>
    </row>
    <row r="986" ht="12.75" customHeight="1">
      <c r="B986" s="136" t="str">
        <f>'1.Clusters'!$B$15</f>
        <v/>
      </c>
      <c r="C986" s="136" t="str">
        <f>'1.Clusters'!$E$9</f>
        <v/>
      </c>
      <c r="D986" s="136" t="str">
        <f>'1.Clusters'!$H$8</f>
        <v/>
      </c>
      <c r="E986" s="136" t="str">
        <f t="shared" si="17"/>
        <v>, , </v>
      </c>
      <c r="F986" s="136" t="str">
        <f t="shared" si="18"/>
        <v/>
      </c>
      <c r="G986" s="139">
        <f>IFERROR(AVERAGEIFS('2.Base de Clientes'!$Q$5:$Q$1004,'2.Base de Clientes'!$C$5:$C$1004,Apoio!B986,'2.Base de Clientes'!$D$5:$D$1004,Apoio!C986,'2.Base de Clientes'!$E$5:$E$1004,Apoio!D986)+(ROW()/1000000),0)</f>
        <v>0</v>
      </c>
      <c r="H986" s="139">
        <f>IFERROR(COUNTIFS('2.Base de Clientes'!$C$5:$C$1004,Apoio!B986,'2.Base de Clientes'!$D$5:$D$1004,Apoio!C986,'2.Base de Clientes'!$E$5:$E$1004,Apoio!D986),0)</f>
        <v>0</v>
      </c>
      <c r="I986" s="156">
        <f t="shared" si="19"/>
        <v>0</v>
      </c>
      <c r="J986" s="157">
        <f>IFERROR(AVERAGEIFS('2.Base de Clientes'!$F$5:$F$1004,'2.Base de Clientes'!$C$5:$C$1004,Apoio!B986,'2.Base de Clientes'!$D$5:$D$1004,Apoio!C986,'2.Base de Clientes'!$E$5:$E$1004,Apoio!D986)+(ROW()/1000000),0)</f>
        <v>0</v>
      </c>
      <c r="K986" s="21"/>
      <c r="L986" s="21"/>
      <c r="M986" s="21"/>
    </row>
    <row r="987" ht="12.75" customHeight="1">
      <c r="B987" s="136" t="str">
        <f>'1.Clusters'!$B$15</f>
        <v/>
      </c>
      <c r="C987" s="136" t="str">
        <f>'1.Clusters'!$E$9</f>
        <v/>
      </c>
      <c r="D987" s="136" t="str">
        <f>'1.Clusters'!$H$9</f>
        <v/>
      </c>
      <c r="E987" s="136" t="str">
        <f t="shared" si="17"/>
        <v>, , </v>
      </c>
      <c r="F987" s="136" t="str">
        <f t="shared" si="18"/>
        <v/>
      </c>
      <c r="G987" s="139">
        <f>IFERROR(AVERAGEIFS('2.Base de Clientes'!$Q$5:$Q$1004,'2.Base de Clientes'!$C$5:$C$1004,Apoio!B987,'2.Base de Clientes'!$D$5:$D$1004,Apoio!C987,'2.Base de Clientes'!$E$5:$E$1004,Apoio!D987)+(ROW()/1000000),0)</f>
        <v>0</v>
      </c>
      <c r="H987" s="139">
        <f>IFERROR(COUNTIFS('2.Base de Clientes'!$C$5:$C$1004,Apoio!B987,'2.Base de Clientes'!$D$5:$D$1004,Apoio!C987,'2.Base de Clientes'!$E$5:$E$1004,Apoio!D987),0)</f>
        <v>0</v>
      </c>
      <c r="I987" s="156">
        <f t="shared" si="19"/>
        <v>0</v>
      </c>
      <c r="J987" s="157">
        <f>IFERROR(AVERAGEIFS('2.Base de Clientes'!$F$5:$F$1004,'2.Base de Clientes'!$C$5:$C$1004,Apoio!B987,'2.Base de Clientes'!$D$5:$D$1004,Apoio!C987,'2.Base de Clientes'!$E$5:$E$1004,Apoio!D987)+(ROW()/1000000),0)</f>
        <v>0</v>
      </c>
      <c r="K987" s="21"/>
      <c r="L987" s="21"/>
      <c r="M987" s="21"/>
    </row>
    <row r="988" ht="12.75" customHeight="1">
      <c r="B988" s="136" t="str">
        <f>'1.Clusters'!$B$15</f>
        <v/>
      </c>
      <c r="C988" s="136" t="str">
        <f>'1.Clusters'!$E$9</f>
        <v/>
      </c>
      <c r="D988" s="136" t="str">
        <f>'1.Clusters'!$H$10</f>
        <v/>
      </c>
      <c r="E988" s="136" t="str">
        <f t="shared" si="17"/>
        <v>, , </v>
      </c>
      <c r="F988" s="136" t="str">
        <f t="shared" si="18"/>
        <v/>
      </c>
      <c r="G988" s="139">
        <f>IFERROR(AVERAGEIFS('2.Base de Clientes'!$Q$5:$Q$1004,'2.Base de Clientes'!$C$5:$C$1004,Apoio!B988,'2.Base de Clientes'!$D$5:$D$1004,Apoio!C988,'2.Base de Clientes'!$E$5:$E$1004,Apoio!D988)+(ROW()/1000000),0)</f>
        <v>0</v>
      </c>
      <c r="H988" s="139">
        <f>IFERROR(COUNTIFS('2.Base de Clientes'!$C$5:$C$1004,Apoio!B988,'2.Base de Clientes'!$D$5:$D$1004,Apoio!C988,'2.Base de Clientes'!$E$5:$E$1004,Apoio!D988),0)</f>
        <v>0</v>
      </c>
      <c r="I988" s="156">
        <f t="shared" si="19"/>
        <v>0</v>
      </c>
      <c r="J988" s="157">
        <f>IFERROR(AVERAGEIFS('2.Base de Clientes'!$F$5:$F$1004,'2.Base de Clientes'!$C$5:$C$1004,Apoio!B988,'2.Base de Clientes'!$D$5:$D$1004,Apoio!C988,'2.Base de Clientes'!$E$5:$E$1004,Apoio!D988)+(ROW()/1000000),0)</f>
        <v>0</v>
      </c>
      <c r="K988" s="21"/>
      <c r="L988" s="21"/>
      <c r="M988" s="21"/>
    </row>
    <row r="989" ht="12.75" customHeight="1">
      <c r="B989" s="136" t="str">
        <f>'1.Clusters'!$B$15</f>
        <v/>
      </c>
      <c r="C989" s="136" t="str">
        <f>'1.Clusters'!$E$9</f>
        <v/>
      </c>
      <c r="D989" s="136" t="str">
        <f>'1.Clusters'!$H$11</f>
        <v/>
      </c>
      <c r="E989" s="136" t="str">
        <f t="shared" si="17"/>
        <v>, , </v>
      </c>
      <c r="F989" s="136" t="str">
        <f t="shared" si="18"/>
        <v/>
      </c>
      <c r="G989" s="139">
        <f>IFERROR(AVERAGEIFS('2.Base de Clientes'!$Q$5:$Q$1004,'2.Base de Clientes'!$C$5:$C$1004,Apoio!B989,'2.Base de Clientes'!$D$5:$D$1004,Apoio!C989,'2.Base de Clientes'!$E$5:$E$1004,Apoio!D989)+(ROW()/1000000),0)</f>
        <v>0</v>
      </c>
      <c r="H989" s="139">
        <f>IFERROR(COUNTIFS('2.Base de Clientes'!$C$5:$C$1004,Apoio!B989,'2.Base de Clientes'!$D$5:$D$1004,Apoio!C989,'2.Base de Clientes'!$E$5:$E$1004,Apoio!D989),0)</f>
        <v>0</v>
      </c>
      <c r="I989" s="156">
        <f t="shared" si="19"/>
        <v>0</v>
      </c>
      <c r="J989" s="157">
        <f>IFERROR(AVERAGEIFS('2.Base de Clientes'!$F$5:$F$1004,'2.Base de Clientes'!$C$5:$C$1004,Apoio!B989,'2.Base de Clientes'!$D$5:$D$1004,Apoio!C989,'2.Base de Clientes'!$E$5:$E$1004,Apoio!D989)+(ROW()/1000000),0)</f>
        <v>0</v>
      </c>
      <c r="K989" s="21"/>
      <c r="L989" s="21"/>
      <c r="M989" s="21"/>
    </row>
    <row r="990" ht="12.75" customHeight="1">
      <c r="B990" s="136" t="str">
        <f>'1.Clusters'!$B$15</f>
        <v/>
      </c>
      <c r="C990" s="136" t="str">
        <f>'1.Clusters'!$E$9</f>
        <v/>
      </c>
      <c r="D990" s="136" t="str">
        <f>'1.Clusters'!$H$12</f>
        <v/>
      </c>
      <c r="E990" s="136" t="str">
        <f t="shared" si="17"/>
        <v>, , </v>
      </c>
      <c r="F990" s="136" t="str">
        <f t="shared" si="18"/>
        <v/>
      </c>
      <c r="G990" s="139">
        <f>IFERROR(AVERAGEIFS('2.Base de Clientes'!$Q$5:$Q$1004,'2.Base de Clientes'!$C$5:$C$1004,Apoio!B990,'2.Base de Clientes'!$D$5:$D$1004,Apoio!C990,'2.Base de Clientes'!$E$5:$E$1004,Apoio!D990)+(ROW()/1000000),0)</f>
        <v>0</v>
      </c>
      <c r="H990" s="139">
        <f>IFERROR(COUNTIFS('2.Base de Clientes'!$C$5:$C$1004,Apoio!B990,'2.Base de Clientes'!$D$5:$D$1004,Apoio!C990,'2.Base de Clientes'!$E$5:$E$1004,Apoio!D990),0)</f>
        <v>0</v>
      </c>
      <c r="I990" s="156">
        <f t="shared" si="19"/>
        <v>0</v>
      </c>
      <c r="J990" s="157">
        <f>IFERROR(AVERAGEIFS('2.Base de Clientes'!$F$5:$F$1004,'2.Base de Clientes'!$C$5:$C$1004,Apoio!B990,'2.Base de Clientes'!$D$5:$D$1004,Apoio!C990,'2.Base de Clientes'!$E$5:$E$1004,Apoio!D990)+(ROW()/1000000),0)</f>
        <v>0</v>
      </c>
      <c r="K990" s="21"/>
      <c r="L990" s="21"/>
      <c r="M990" s="21"/>
    </row>
    <row r="991" ht="12.75" customHeight="1">
      <c r="B991" s="136" t="str">
        <f>'1.Clusters'!$B$15</f>
        <v/>
      </c>
      <c r="C991" s="136" t="str">
        <f>'1.Clusters'!$E$9</f>
        <v/>
      </c>
      <c r="D991" s="136" t="str">
        <f>'1.Clusters'!$H$13</f>
        <v/>
      </c>
      <c r="E991" s="136" t="str">
        <f t="shared" si="17"/>
        <v>, , </v>
      </c>
      <c r="F991" s="136" t="str">
        <f t="shared" si="18"/>
        <v/>
      </c>
      <c r="G991" s="139">
        <f>IFERROR(AVERAGEIFS('2.Base de Clientes'!$Q$5:$Q$1004,'2.Base de Clientes'!$C$5:$C$1004,Apoio!B991,'2.Base de Clientes'!$D$5:$D$1004,Apoio!C991,'2.Base de Clientes'!$E$5:$E$1004,Apoio!D991)+(ROW()/1000000),0)</f>
        <v>0</v>
      </c>
      <c r="H991" s="139">
        <f>IFERROR(COUNTIFS('2.Base de Clientes'!$C$5:$C$1004,Apoio!B991,'2.Base de Clientes'!$D$5:$D$1004,Apoio!C991,'2.Base de Clientes'!$E$5:$E$1004,Apoio!D991),0)</f>
        <v>0</v>
      </c>
      <c r="I991" s="156">
        <f t="shared" si="19"/>
        <v>0</v>
      </c>
      <c r="J991" s="157">
        <f>IFERROR(AVERAGEIFS('2.Base de Clientes'!$F$5:$F$1004,'2.Base de Clientes'!$C$5:$C$1004,Apoio!B991,'2.Base de Clientes'!$D$5:$D$1004,Apoio!C991,'2.Base de Clientes'!$E$5:$E$1004,Apoio!D991)+(ROW()/1000000),0)</f>
        <v>0</v>
      </c>
      <c r="K991" s="21"/>
      <c r="L991" s="21"/>
      <c r="M991" s="21"/>
    </row>
    <row r="992" ht="12.75" customHeight="1">
      <c r="B992" s="136" t="str">
        <f>'1.Clusters'!$B$15</f>
        <v/>
      </c>
      <c r="C992" s="136" t="str">
        <f>'1.Clusters'!$E$9</f>
        <v/>
      </c>
      <c r="D992" s="136" t="str">
        <f>'1.Clusters'!$H$14</f>
        <v/>
      </c>
      <c r="E992" s="136" t="str">
        <f t="shared" si="17"/>
        <v>, , </v>
      </c>
      <c r="F992" s="136" t="str">
        <f t="shared" si="18"/>
        <v/>
      </c>
      <c r="G992" s="139">
        <f>IFERROR(AVERAGEIFS('2.Base de Clientes'!$Q$5:$Q$1004,'2.Base de Clientes'!$C$5:$C$1004,Apoio!B992,'2.Base de Clientes'!$D$5:$D$1004,Apoio!C992,'2.Base de Clientes'!$E$5:$E$1004,Apoio!D992)+(ROW()/1000000),0)</f>
        <v>0</v>
      </c>
      <c r="H992" s="139">
        <f>IFERROR(COUNTIFS('2.Base de Clientes'!$C$5:$C$1004,Apoio!B992,'2.Base de Clientes'!$D$5:$D$1004,Apoio!C992,'2.Base de Clientes'!$E$5:$E$1004,Apoio!D992),0)</f>
        <v>0</v>
      </c>
      <c r="I992" s="156">
        <f t="shared" si="19"/>
        <v>0</v>
      </c>
      <c r="J992" s="157">
        <f>IFERROR(AVERAGEIFS('2.Base de Clientes'!$F$5:$F$1004,'2.Base de Clientes'!$C$5:$C$1004,Apoio!B992,'2.Base de Clientes'!$D$5:$D$1004,Apoio!C992,'2.Base de Clientes'!$E$5:$E$1004,Apoio!D992)+(ROW()/1000000),0)</f>
        <v>0</v>
      </c>
      <c r="K992" s="21"/>
      <c r="L992" s="21"/>
      <c r="M992" s="21"/>
    </row>
    <row r="993" ht="12.75" customHeight="1">
      <c r="B993" s="136" t="str">
        <f>'1.Clusters'!$B$15</f>
        <v/>
      </c>
      <c r="C993" s="136" t="str">
        <f>'1.Clusters'!$E$9</f>
        <v/>
      </c>
      <c r="D993" s="136" t="str">
        <f>'1.Clusters'!$H$15</f>
        <v/>
      </c>
      <c r="E993" s="136" t="str">
        <f t="shared" si="17"/>
        <v>, , </v>
      </c>
      <c r="F993" s="136" t="str">
        <f t="shared" si="18"/>
        <v/>
      </c>
      <c r="G993" s="139">
        <f>IFERROR(AVERAGEIFS('2.Base de Clientes'!$Q$5:$Q$1004,'2.Base de Clientes'!$C$5:$C$1004,Apoio!B993,'2.Base de Clientes'!$D$5:$D$1004,Apoio!C993,'2.Base de Clientes'!$E$5:$E$1004,Apoio!D993)+(ROW()/1000000),0)</f>
        <v>0</v>
      </c>
      <c r="H993" s="139">
        <f>IFERROR(COUNTIFS('2.Base de Clientes'!$C$5:$C$1004,Apoio!B993,'2.Base de Clientes'!$D$5:$D$1004,Apoio!C993,'2.Base de Clientes'!$E$5:$E$1004,Apoio!D993),0)</f>
        <v>0</v>
      </c>
      <c r="I993" s="156">
        <f t="shared" si="19"/>
        <v>0</v>
      </c>
      <c r="J993" s="157">
        <f>IFERROR(AVERAGEIFS('2.Base de Clientes'!$F$5:$F$1004,'2.Base de Clientes'!$C$5:$C$1004,Apoio!B993,'2.Base de Clientes'!$D$5:$D$1004,Apoio!C993,'2.Base de Clientes'!$E$5:$E$1004,Apoio!D993)+(ROW()/1000000),0)</f>
        <v>0</v>
      </c>
      <c r="K993" s="21"/>
      <c r="L993" s="21"/>
      <c r="M993" s="21"/>
    </row>
    <row r="994" ht="12.75" customHeight="1">
      <c r="B994" s="136" t="str">
        <f>'1.Clusters'!$B$15</f>
        <v/>
      </c>
      <c r="C994" s="136" t="str">
        <f>'1.Clusters'!$E$10</f>
        <v/>
      </c>
      <c r="D994" s="136" t="str">
        <f>'1.Clusters'!$H$6</f>
        <v/>
      </c>
      <c r="E994" s="136" t="str">
        <f t="shared" si="17"/>
        <v>, , </v>
      </c>
      <c r="F994" s="136" t="str">
        <f t="shared" si="18"/>
        <v/>
      </c>
      <c r="G994" s="139">
        <f>IFERROR(AVERAGEIFS('2.Base de Clientes'!$Q$5:$Q$1004,'2.Base de Clientes'!$C$5:$C$1004,Apoio!B994,'2.Base de Clientes'!$D$5:$D$1004,Apoio!C994,'2.Base de Clientes'!$E$5:$E$1004,Apoio!D994)+(ROW()/1000000),0)</f>
        <v>0</v>
      </c>
      <c r="H994" s="139">
        <f>IFERROR(COUNTIFS('2.Base de Clientes'!$C$5:$C$1004,Apoio!B994,'2.Base de Clientes'!$D$5:$D$1004,Apoio!C994,'2.Base de Clientes'!$E$5:$E$1004,Apoio!D994),0)</f>
        <v>0</v>
      </c>
      <c r="I994" s="156">
        <f t="shared" si="19"/>
        <v>0</v>
      </c>
      <c r="J994" s="157">
        <f>IFERROR(AVERAGEIFS('2.Base de Clientes'!$F$5:$F$1004,'2.Base de Clientes'!$C$5:$C$1004,Apoio!B994,'2.Base de Clientes'!$D$5:$D$1004,Apoio!C994,'2.Base de Clientes'!$E$5:$E$1004,Apoio!D994)+(ROW()/1000000),0)</f>
        <v>0</v>
      </c>
      <c r="K994" s="21"/>
      <c r="L994" s="21"/>
      <c r="M994" s="21"/>
    </row>
    <row r="995" ht="12.75" customHeight="1">
      <c r="B995" s="136" t="str">
        <f>'1.Clusters'!$B$15</f>
        <v/>
      </c>
      <c r="C995" s="136" t="str">
        <f>'1.Clusters'!$E$10</f>
        <v/>
      </c>
      <c r="D995" s="136" t="str">
        <f>'1.Clusters'!$H$7</f>
        <v/>
      </c>
      <c r="E995" s="136" t="str">
        <f t="shared" si="17"/>
        <v>, , </v>
      </c>
      <c r="F995" s="136" t="str">
        <f t="shared" si="18"/>
        <v/>
      </c>
      <c r="G995" s="139">
        <f>IFERROR(AVERAGEIFS('2.Base de Clientes'!$Q$5:$Q$1004,'2.Base de Clientes'!$C$5:$C$1004,Apoio!B995,'2.Base de Clientes'!$D$5:$D$1004,Apoio!C995,'2.Base de Clientes'!$E$5:$E$1004,Apoio!D995)+(ROW()/1000000),0)</f>
        <v>0</v>
      </c>
      <c r="H995" s="139">
        <f>IFERROR(COUNTIFS('2.Base de Clientes'!$C$5:$C$1004,Apoio!B995,'2.Base de Clientes'!$D$5:$D$1004,Apoio!C995,'2.Base de Clientes'!$E$5:$E$1004,Apoio!D995),0)</f>
        <v>0</v>
      </c>
      <c r="I995" s="156">
        <f t="shared" si="19"/>
        <v>0</v>
      </c>
      <c r="J995" s="157">
        <f>IFERROR(AVERAGEIFS('2.Base de Clientes'!$F$5:$F$1004,'2.Base de Clientes'!$C$5:$C$1004,Apoio!B995,'2.Base de Clientes'!$D$5:$D$1004,Apoio!C995,'2.Base de Clientes'!$E$5:$E$1004,Apoio!D995)+(ROW()/1000000),0)</f>
        <v>0</v>
      </c>
      <c r="K995" s="21"/>
      <c r="L995" s="21"/>
      <c r="M995" s="21"/>
    </row>
    <row r="996" ht="12.75" customHeight="1">
      <c r="B996" s="136" t="str">
        <f>'1.Clusters'!$B$15</f>
        <v/>
      </c>
      <c r="C996" s="136" t="str">
        <f>'1.Clusters'!$E$10</f>
        <v/>
      </c>
      <c r="D996" s="136" t="str">
        <f>'1.Clusters'!$H$8</f>
        <v/>
      </c>
      <c r="E996" s="136" t="str">
        <f t="shared" si="17"/>
        <v>, , </v>
      </c>
      <c r="F996" s="136" t="str">
        <f t="shared" si="18"/>
        <v/>
      </c>
      <c r="G996" s="139">
        <f>IFERROR(AVERAGEIFS('2.Base de Clientes'!$Q$5:$Q$1004,'2.Base de Clientes'!$C$5:$C$1004,Apoio!B996,'2.Base de Clientes'!$D$5:$D$1004,Apoio!C996,'2.Base de Clientes'!$E$5:$E$1004,Apoio!D996)+(ROW()/1000000),0)</f>
        <v>0</v>
      </c>
      <c r="H996" s="139">
        <f>IFERROR(COUNTIFS('2.Base de Clientes'!$C$5:$C$1004,Apoio!B996,'2.Base de Clientes'!$D$5:$D$1004,Apoio!C996,'2.Base de Clientes'!$E$5:$E$1004,Apoio!D996),0)</f>
        <v>0</v>
      </c>
      <c r="I996" s="156">
        <f t="shared" si="19"/>
        <v>0</v>
      </c>
      <c r="J996" s="157">
        <f>IFERROR(AVERAGEIFS('2.Base de Clientes'!$F$5:$F$1004,'2.Base de Clientes'!$C$5:$C$1004,Apoio!B996,'2.Base de Clientes'!$D$5:$D$1004,Apoio!C996,'2.Base de Clientes'!$E$5:$E$1004,Apoio!D996)+(ROW()/1000000),0)</f>
        <v>0</v>
      </c>
      <c r="K996" s="21"/>
      <c r="L996" s="21"/>
      <c r="M996" s="21"/>
    </row>
    <row r="997" ht="12.75" customHeight="1">
      <c r="B997" s="136" t="str">
        <f>'1.Clusters'!$B$15</f>
        <v/>
      </c>
      <c r="C997" s="136" t="str">
        <f>'1.Clusters'!$E$10</f>
        <v/>
      </c>
      <c r="D997" s="136" t="str">
        <f>'1.Clusters'!$H$9</f>
        <v/>
      </c>
      <c r="E997" s="136" t="str">
        <f t="shared" si="17"/>
        <v>, , </v>
      </c>
      <c r="F997" s="136" t="str">
        <f t="shared" si="18"/>
        <v/>
      </c>
      <c r="G997" s="139">
        <f>IFERROR(AVERAGEIFS('2.Base de Clientes'!$Q$5:$Q$1004,'2.Base de Clientes'!$C$5:$C$1004,Apoio!B997,'2.Base de Clientes'!$D$5:$D$1004,Apoio!C997,'2.Base de Clientes'!$E$5:$E$1004,Apoio!D997)+(ROW()/1000000),0)</f>
        <v>0</v>
      </c>
      <c r="H997" s="139">
        <f>IFERROR(COUNTIFS('2.Base de Clientes'!$C$5:$C$1004,Apoio!B997,'2.Base de Clientes'!$D$5:$D$1004,Apoio!C997,'2.Base de Clientes'!$E$5:$E$1004,Apoio!D997),0)</f>
        <v>0</v>
      </c>
      <c r="I997" s="156">
        <f t="shared" si="19"/>
        <v>0</v>
      </c>
      <c r="J997" s="157">
        <f>IFERROR(AVERAGEIFS('2.Base de Clientes'!$F$5:$F$1004,'2.Base de Clientes'!$C$5:$C$1004,Apoio!B997,'2.Base de Clientes'!$D$5:$D$1004,Apoio!C997,'2.Base de Clientes'!$E$5:$E$1004,Apoio!D997)+(ROW()/1000000),0)</f>
        <v>0</v>
      </c>
      <c r="K997" s="21"/>
      <c r="L997" s="21"/>
      <c r="M997" s="21"/>
    </row>
    <row r="998" ht="12.75" customHeight="1">
      <c r="B998" s="136" t="str">
        <f>'1.Clusters'!$B$15</f>
        <v/>
      </c>
      <c r="C998" s="136" t="str">
        <f>'1.Clusters'!$E$10</f>
        <v/>
      </c>
      <c r="D998" s="136" t="str">
        <f>'1.Clusters'!$H$10</f>
        <v/>
      </c>
      <c r="E998" s="136" t="str">
        <f t="shared" si="17"/>
        <v>, , </v>
      </c>
      <c r="F998" s="136" t="str">
        <f t="shared" si="18"/>
        <v/>
      </c>
      <c r="G998" s="139">
        <f>IFERROR(AVERAGEIFS('2.Base de Clientes'!$Q$5:$Q$1004,'2.Base de Clientes'!$C$5:$C$1004,Apoio!B998,'2.Base de Clientes'!$D$5:$D$1004,Apoio!C998,'2.Base de Clientes'!$E$5:$E$1004,Apoio!D998)+(ROW()/1000000),0)</f>
        <v>0</v>
      </c>
      <c r="H998" s="139">
        <f>IFERROR(COUNTIFS('2.Base de Clientes'!$C$5:$C$1004,Apoio!B998,'2.Base de Clientes'!$D$5:$D$1004,Apoio!C998,'2.Base de Clientes'!$E$5:$E$1004,Apoio!D998),0)</f>
        <v>0</v>
      </c>
      <c r="I998" s="156">
        <f t="shared" si="19"/>
        <v>0</v>
      </c>
      <c r="J998" s="157">
        <f>IFERROR(AVERAGEIFS('2.Base de Clientes'!$F$5:$F$1004,'2.Base de Clientes'!$C$5:$C$1004,Apoio!B998,'2.Base de Clientes'!$D$5:$D$1004,Apoio!C998,'2.Base de Clientes'!$E$5:$E$1004,Apoio!D998)+(ROW()/1000000),0)</f>
        <v>0</v>
      </c>
      <c r="K998" s="21"/>
      <c r="L998" s="21"/>
      <c r="M998" s="21"/>
    </row>
    <row r="999" ht="12.75" customHeight="1">
      <c r="B999" s="136" t="str">
        <f>'1.Clusters'!$B$15</f>
        <v/>
      </c>
      <c r="C999" s="136" t="str">
        <f>'1.Clusters'!$E$10</f>
        <v/>
      </c>
      <c r="D999" s="136" t="str">
        <f>'1.Clusters'!$H$11</f>
        <v/>
      </c>
      <c r="E999" s="136" t="str">
        <f t="shared" si="17"/>
        <v>, , </v>
      </c>
      <c r="F999" s="136" t="str">
        <f t="shared" si="18"/>
        <v/>
      </c>
      <c r="G999" s="139">
        <f>IFERROR(AVERAGEIFS('2.Base de Clientes'!$Q$5:$Q$1004,'2.Base de Clientes'!$C$5:$C$1004,Apoio!B999,'2.Base de Clientes'!$D$5:$D$1004,Apoio!C999,'2.Base de Clientes'!$E$5:$E$1004,Apoio!D999)+(ROW()/1000000),0)</f>
        <v>0</v>
      </c>
      <c r="H999" s="139">
        <f>IFERROR(COUNTIFS('2.Base de Clientes'!$C$5:$C$1004,Apoio!B999,'2.Base de Clientes'!$D$5:$D$1004,Apoio!C999,'2.Base de Clientes'!$E$5:$E$1004,Apoio!D999),0)</f>
        <v>0</v>
      </c>
      <c r="I999" s="156">
        <f t="shared" si="19"/>
        <v>0</v>
      </c>
      <c r="J999" s="157">
        <f>IFERROR(AVERAGEIFS('2.Base de Clientes'!$F$5:$F$1004,'2.Base de Clientes'!$C$5:$C$1004,Apoio!B999,'2.Base de Clientes'!$D$5:$D$1004,Apoio!C999,'2.Base de Clientes'!$E$5:$E$1004,Apoio!D999)+(ROW()/1000000),0)</f>
        <v>0</v>
      </c>
      <c r="K999" s="21"/>
      <c r="L999" s="21"/>
      <c r="M999" s="21"/>
    </row>
    <row r="1000" ht="12.75" customHeight="1">
      <c r="B1000" s="136" t="str">
        <f>'1.Clusters'!$B$15</f>
        <v/>
      </c>
      <c r="C1000" s="136" t="str">
        <f>'1.Clusters'!$E$10</f>
        <v/>
      </c>
      <c r="D1000" s="136" t="str">
        <f>'1.Clusters'!$H$12</f>
        <v/>
      </c>
      <c r="E1000" s="136" t="str">
        <f t="shared" si="17"/>
        <v>, , </v>
      </c>
      <c r="F1000" s="136" t="str">
        <f t="shared" si="18"/>
        <v/>
      </c>
      <c r="G1000" s="139">
        <f>IFERROR(AVERAGEIFS('2.Base de Clientes'!$Q$5:$Q$1004,'2.Base de Clientes'!$C$5:$C$1004,Apoio!B1000,'2.Base de Clientes'!$D$5:$D$1004,Apoio!C1000,'2.Base de Clientes'!$E$5:$E$1004,Apoio!D1000)+(ROW()/1000000),0)</f>
        <v>0</v>
      </c>
      <c r="H1000" s="139">
        <f>IFERROR(COUNTIFS('2.Base de Clientes'!$C$5:$C$1004,Apoio!B1000,'2.Base de Clientes'!$D$5:$D$1004,Apoio!C1000,'2.Base de Clientes'!$E$5:$E$1004,Apoio!D1000),0)</f>
        <v>0</v>
      </c>
      <c r="I1000" s="156">
        <f t="shared" si="19"/>
        <v>0</v>
      </c>
      <c r="J1000" s="157">
        <f>IFERROR(AVERAGEIFS('2.Base de Clientes'!$F$5:$F$1004,'2.Base de Clientes'!$C$5:$C$1004,Apoio!B1000,'2.Base de Clientes'!$D$5:$D$1004,Apoio!C1000,'2.Base de Clientes'!$E$5:$E$1004,Apoio!D1000)+(ROW()/1000000),0)</f>
        <v>0</v>
      </c>
      <c r="K1000" s="21"/>
      <c r="L1000" s="21"/>
      <c r="M1000" s="21"/>
    </row>
    <row r="1001" ht="12.75" customHeight="1">
      <c r="B1001" s="136" t="str">
        <f>'1.Clusters'!$B$15</f>
        <v/>
      </c>
      <c r="C1001" s="136" t="str">
        <f>'1.Clusters'!$E$10</f>
        <v/>
      </c>
      <c r="D1001" s="136" t="str">
        <f>'1.Clusters'!$H$13</f>
        <v/>
      </c>
      <c r="E1001" s="136" t="str">
        <f t="shared" si="17"/>
        <v>, , </v>
      </c>
      <c r="F1001" s="136" t="str">
        <f t="shared" si="18"/>
        <v/>
      </c>
      <c r="G1001" s="139">
        <f>IFERROR(AVERAGEIFS('2.Base de Clientes'!$Q$5:$Q$1004,'2.Base de Clientes'!$C$5:$C$1004,Apoio!B1001,'2.Base de Clientes'!$D$5:$D$1004,Apoio!C1001,'2.Base de Clientes'!$E$5:$E$1004,Apoio!D1001)+(ROW()/1000000),0)</f>
        <v>0</v>
      </c>
      <c r="H1001" s="139">
        <f>IFERROR(COUNTIFS('2.Base de Clientes'!$C$5:$C$1004,Apoio!B1001,'2.Base de Clientes'!$D$5:$D$1004,Apoio!C1001,'2.Base de Clientes'!$E$5:$E$1004,Apoio!D1001),0)</f>
        <v>0</v>
      </c>
      <c r="I1001" s="156">
        <f t="shared" si="19"/>
        <v>0</v>
      </c>
      <c r="J1001" s="157">
        <f>IFERROR(AVERAGEIFS('2.Base de Clientes'!$F$5:$F$1004,'2.Base de Clientes'!$C$5:$C$1004,Apoio!B1001,'2.Base de Clientes'!$D$5:$D$1004,Apoio!C1001,'2.Base de Clientes'!$E$5:$E$1004,Apoio!D1001)+(ROW()/1000000),0)</f>
        <v>0</v>
      </c>
      <c r="K1001" s="21"/>
      <c r="L1001" s="21"/>
      <c r="M1001" s="21"/>
    </row>
    <row r="1002" ht="12.75" customHeight="1">
      <c r="B1002" s="136" t="str">
        <f>'1.Clusters'!$B$15</f>
        <v/>
      </c>
      <c r="C1002" s="136" t="str">
        <f>'1.Clusters'!$E$10</f>
        <v/>
      </c>
      <c r="D1002" s="136" t="str">
        <f>'1.Clusters'!$H$14</f>
        <v/>
      </c>
      <c r="E1002" s="136" t="str">
        <f t="shared" si="17"/>
        <v>, , </v>
      </c>
      <c r="F1002" s="136" t="str">
        <f t="shared" si="18"/>
        <v/>
      </c>
      <c r="G1002" s="139">
        <f>IFERROR(AVERAGEIFS('2.Base de Clientes'!$Q$5:$Q$1004,'2.Base de Clientes'!$C$5:$C$1004,Apoio!B1002,'2.Base de Clientes'!$D$5:$D$1004,Apoio!C1002,'2.Base de Clientes'!$E$5:$E$1004,Apoio!D1002)+(ROW()/1000000),0)</f>
        <v>0</v>
      </c>
      <c r="H1002" s="139">
        <f>IFERROR(COUNTIFS('2.Base de Clientes'!$C$5:$C$1004,Apoio!B1002,'2.Base de Clientes'!$D$5:$D$1004,Apoio!C1002,'2.Base de Clientes'!$E$5:$E$1004,Apoio!D1002),0)</f>
        <v>0</v>
      </c>
      <c r="I1002" s="156">
        <f t="shared" si="19"/>
        <v>0</v>
      </c>
      <c r="J1002" s="157">
        <f>IFERROR(AVERAGEIFS('2.Base de Clientes'!$F$5:$F$1004,'2.Base de Clientes'!$C$5:$C$1004,Apoio!B1002,'2.Base de Clientes'!$D$5:$D$1004,Apoio!C1002,'2.Base de Clientes'!$E$5:$E$1004,Apoio!D1002)+(ROW()/1000000),0)</f>
        <v>0</v>
      </c>
      <c r="K1002" s="21"/>
      <c r="L1002" s="21"/>
      <c r="M1002" s="21"/>
    </row>
    <row r="1003" ht="12.75" customHeight="1">
      <c r="B1003" s="136" t="str">
        <f>'1.Clusters'!$B$15</f>
        <v/>
      </c>
      <c r="C1003" s="136" t="str">
        <f>'1.Clusters'!$E$10</f>
        <v/>
      </c>
      <c r="D1003" s="136" t="str">
        <f>'1.Clusters'!$H$15</f>
        <v/>
      </c>
      <c r="E1003" s="136" t="str">
        <f t="shared" si="17"/>
        <v>, , </v>
      </c>
      <c r="F1003" s="136" t="str">
        <f t="shared" si="18"/>
        <v/>
      </c>
      <c r="G1003" s="139">
        <f>IFERROR(AVERAGEIFS('2.Base de Clientes'!$Q$5:$Q$1004,'2.Base de Clientes'!$C$5:$C$1004,Apoio!B1003,'2.Base de Clientes'!$D$5:$D$1004,Apoio!C1003,'2.Base de Clientes'!$E$5:$E$1004,Apoio!D1003)+(ROW()/1000000),0)</f>
        <v>0</v>
      </c>
      <c r="H1003" s="139">
        <f>IFERROR(COUNTIFS('2.Base de Clientes'!$C$5:$C$1004,Apoio!B1003,'2.Base de Clientes'!$D$5:$D$1004,Apoio!C1003,'2.Base de Clientes'!$E$5:$E$1004,Apoio!D1003),0)</f>
        <v>0</v>
      </c>
      <c r="I1003" s="156">
        <f t="shared" si="19"/>
        <v>0</v>
      </c>
      <c r="J1003" s="157">
        <f>IFERROR(AVERAGEIFS('2.Base de Clientes'!$F$5:$F$1004,'2.Base de Clientes'!$C$5:$C$1004,Apoio!B1003,'2.Base de Clientes'!$D$5:$D$1004,Apoio!C1003,'2.Base de Clientes'!$E$5:$E$1004,Apoio!D1003)+(ROW()/1000000),0)</f>
        <v>0</v>
      </c>
      <c r="K1003" s="21"/>
      <c r="L1003" s="21"/>
      <c r="M1003" s="21"/>
    </row>
    <row r="1004" ht="12.75" customHeight="1">
      <c r="B1004" s="136" t="str">
        <f>'1.Clusters'!$B$15</f>
        <v/>
      </c>
      <c r="C1004" s="136" t="str">
        <f>'1.Clusters'!$E$11</f>
        <v/>
      </c>
      <c r="D1004" s="136" t="str">
        <f>'1.Clusters'!$H$6</f>
        <v/>
      </c>
      <c r="E1004" s="136" t="str">
        <f t="shared" si="17"/>
        <v>, , </v>
      </c>
      <c r="F1004" s="136" t="str">
        <f t="shared" si="18"/>
        <v/>
      </c>
      <c r="G1004" s="139">
        <f>IFERROR(AVERAGEIFS('2.Base de Clientes'!$Q$5:$Q$1004,'2.Base de Clientes'!$C$5:$C$1004,Apoio!B1004,'2.Base de Clientes'!$D$5:$D$1004,Apoio!C1004,'2.Base de Clientes'!$E$5:$E$1004,Apoio!D1004)+(ROW()/1000000),0)</f>
        <v>0</v>
      </c>
      <c r="H1004" s="139">
        <f>IFERROR(COUNTIFS('2.Base de Clientes'!$C$5:$C$1004,Apoio!B1004,'2.Base de Clientes'!$D$5:$D$1004,Apoio!C1004,'2.Base de Clientes'!$E$5:$E$1004,Apoio!D1004),0)</f>
        <v>0</v>
      </c>
      <c r="I1004" s="156">
        <f t="shared" si="19"/>
        <v>0</v>
      </c>
      <c r="J1004" s="157">
        <f>IFERROR(AVERAGEIFS('2.Base de Clientes'!$F$5:$F$1004,'2.Base de Clientes'!$C$5:$C$1004,Apoio!B1004,'2.Base de Clientes'!$D$5:$D$1004,Apoio!C1004,'2.Base de Clientes'!$E$5:$E$1004,Apoio!D1004)+(ROW()/1000000),0)</f>
        <v>0</v>
      </c>
      <c r="K1004" s="21"/>
      <c r="L1004" s="21"/>
      <c r="M1004" s="21"/>
    </row>
    <row r="1005" ht="12.75" customHeight="1">
      <c r="B1005" s="136" t="str">
        <f>'1.Clusters'!$B$15</f>
        <v/>
      </c>
      <c r="C1005" s="136" t="str">
        <f>'1.Clusters'!$E$11</f>
        <v/>
      </c>
      <c r="D1005" s="136" t="str">
        <f>'1.Clusters'!$H$7</f>
        <v/>
      </c>
      <c r="E1005" s="136" t="str">
        <f t="shared" si="17"/>
        <v>, , </v>
      </c>
      <c r="F1005" s="136" t="str">
        <f t="shared" si="18"/>
        <v/>
      </c>
      <c r="G1005" s="139">
        <f>IFERROR(AVERAGEIFS('2.Base de Clientes'!$Q$5:$Q$1004,'2.Base de Clientes'!$C$5:$C$1004,Apoio!B1005,'2.Base de Clientes'!$D$5:$D$1004,Apoio!C1005,'2.Base de Clientes'!$E$5:$E$1004,Apoio!D1005)+(ROW()/1000000),0)</f>
        <v>0</v>
      </c>
      <c r="H1005" s="139">
        <f>IFERROR(COUNTIFS('2.Base de Clientes'!$C$5:$C$1004,Apoio!B1005,'2.Base de Clientes'!$D$5:$D$1004,Apoio!C1005,'2.Base de Clientes'!$E$5:$E$1004,Apoio!D1005),0)</f>
        <v>0</v>
      </c>
      <c r="I1005" s="156">
        <f t="shared" si="19"/>
        <v>0</v>
      </c>
      <c r="J1005" s="157">
        <f>IFERROR(AVERAGEIFS('2.Base de Clientes'!$F$5:$F$1004,'2.Base de Clientes'!$C$5:$C$1004,Apoio!B1005,'2.Base de Clientes'!$D$5:$D$1004,Apoio!C1005,'2.Base de Clientes'!$E$5:$E$1004,Apoio!D1005)+(ROW()/1000000),0)</f>
        <v>0</v>
      </c>
      <c r="K1005" s="21"/>
      <c r="L1005" s="21"/>
      <c r="M1005" s="21"/>
    </row>
    <row r="1006" ht="12.75" customHeight="1">
      <c r="B1006" s="136" t="str">
        <f>'1.Clusters'!$B$15</f>
        <v/>
      </c>
      <c r="C1006" s="136" t="str">
        <f>'1.Clusters'!$E$11</f>
        <v/>
      </c>
      <c r="D1006" s="136" t="str">
        <f>'1.Clusters'!$H$8</f>
        <v/>
      </c>
      <c r="E1006" s="136" t="str">
        <f t="shared" si="17"/>
        <v>, , </v>
      </c>
      <c r="F1006" s="136" t="str">
        <f t="shared" si="18"/>
        <v/>
      </c>
      <c r="G1006" s="139">
        <f>IFERROR(AVERAGEIFS('2.Base de Clientes'!$Q$5:$Q$1004,'2.Base de Clientes'!$C$5:$C$1004,Apoio!B1006,'2.Base de Clientes'!$D$5:$D$1004,Apoio!C1006,'2.Base de Clientes'!$E$5:$E$1004,Apoio!D1006)+(ROW()/1000000),0)</f>
        <v>0</v>
      </c>
      <c r="H1006" s="139">
        <f>IFERROR(COUNTIFS('2.Base de Clientes'!$C$5:$C$1004,Apoio!B1006,'2.Base de Clientes'!$D$5:$D$1004,Apoio!C1006,'2.Base de Clientes'!$E$5:$E$1004,Apoio!D1006),0)</f>
        <v>0</v>
      </c>
      <c r="I1006" s="156">
        <f t="shared" si="19"/>
        <v>0</v>
      </c>
      <c r="J1006" s="157">
        <f>IFERROR(AVERAGEIFS('2.Base de Clientes'!$F$5:$F$1004,'2.Base de Clientes'!$C$5:$C$1004,Apoio!B1006,'2.Base de Clientes'!$D$5:$D$1004,Apoio!C1006,'2.Base de Clientes'!$E$5:$E$1004,Apoio!D1006)+(ROW()/1000000),0)</f>
        <v>0</v>
      </c>
      <c r="K1006" s="21"/>
      <c r="L1006" s="21"/>
      <c r="M1006" s="21"/>
    </row>
    <row r="1007" ht="12.75" customHeight="1">
      <c r="B1007" s="136" t="str">
        <f>'1.Clusters'!$B$15</f>
        <v/>
      </c>
      <c r="C1007" s="136" t="str">
        <f>'1.Clusters'!$E$11</f>
        <v/>
      </c>
      <c r="D1007" s="136" t="str">
        <f>'1.Clusters'!$H$9</f>
        <v/>
      </c>
      <c r="E1007" s="136" t="str">
        <f t="shared" si="17"/>
        <v>, , </v>
      </c>
      <c r="F1007" s="136" t="str">
        <f t="shared" si="18"/>
        <v/>
      </c>
      <c r="G1007" s="139">
        <f>IFERROR(AVERAGEIFS('2.Base de Clientes'!$Q$5:$Q$1004,'2.Base de Clientes'!$C$5:$C$1004,Apoio!B1007,'2.Base de Clientes'!$D$5:$D$1004,Apoio!C1007,'2.Base de Clientes'!$E$5:$E$1004,Apoio!D1007)+(ROW()/1000000),0)</f>
        <v>0</v>
      </c>
      <c r="H1007" s="139">
        <f>IFERROR(COUNTIFS('2.Base de Clientes'!$C$5:$C$1004,Apoio!B1007,'2.Base de Clientes'!$D$5:$D$1004,Apoio!C1007,'2.Base de Clientes'!$E$5:$E$1004,Apoio!D1007),0)</f>
        <v>0</v>
      </c>
      <c r="I1007" s="156">
        <f t="shared" si="19"/>
        <v>0</v>
      </c>
      <c r="J1007" s="157">
        <f>IFERROR(AVERAGEIFS('2.Base de Clientes'!$F$5:$F$1004,'2.Base de Clientes'!$C$5:$C$1004,Apoio!B1007,'2.Base de Clientes'!$D$5:$D$1004,Apoio!C1007,'2.Base de Clientes'!$E$5:$E$1004,Apoio!D1007)+(ROW()/1000000),0)</f>
        <v>0</v>
      </c>
      <c r="K1007" s="21"/>
      <c r="L1007" s="21"/>
      <c r="M1007" s="21"/>
    </row>
    <row r="1008" ht="12.75" customHeight="1">
      <c r="B1008" s="136" t="str">
        <f>'1.Clusters'!$B$15</f>
        <v/>
      </c>
      <c r="C1008" s="136" t="str">
        <f>'1.Clusters'!$E$11</f>
        <v/>
      </c>
      <c r="D1008" s="136" t="str">
        <f>'1.Clusters'!$H$10</f>
        <v/>
      </c>
      <c r="E1008" s="136" t="str">
        <f t="shared" si="17"/>
        <v>, , </v>
      </c>
      <c r="F1008" s="136" t="str">
        <f t="shared" si="18"/>
        <v/>
      </c>
      <c r="G1008" s="139">
        <f>IFERROR(AVERAGEIFS('2.Base de Clientes'!$Q$5:$Q$1004,'2.Base de Clientes'!$C$5:$C$1004,Apoio!B1008,'2.Base de Clientes'!$D$5:$D$1004,Apoio!C1008,'2.Base de Clientes'!$E$5:$E$1004,Apoio!D1008)+(ROW()/1000000),0)</f>
        <v>0</v>
      </c>
      <c r="H1008" s="139">
        <f>IFERROR(COUNTIFS('2.Base de Clientes'!$C$5:$C$1004,Apoio!B1008,'2.Base de Clientes'!$D$5:$D$1004,Apoio!C1008,'2.Base de Clientes'!$E$5:$E$1004,Apoio!D1008),0)</f>
        <v>0</v>
      </c>
      <c r="I1008" s="156">
        <f t="shared" si="19"/>
        <v>0</v>
      </c>
      <c r="J1008" s="157">
        <f>IFERROR(AVERAGEIFS('2.Base de Clientes'!$F$5:$F$1004,'2.Base de Clientes'!$C$5:$C$1004,Apoio!B1008,'2.Base de Clientes'!$D$5:$D$1004,Apoio!C1008,'2.Base de Clientes'!$E$5:$E$1004,Apoio!D1008)+(ROW()/1000000),0)</f>
        <v>0</v>
      </c>
      <c r="K1008" s="21"/>
      <c r="L1008" s="21"/>
      <c r="M1008" s="21"/>
    </row>
    <row r="1009" ht="12.75" customHeight="1">
      <c r="B1009" s="136" t="str">
        <f>'1.Clusters'!$B$15</f>
        <v/>
      </c>
      <c r="C1009" s="136" t="str">
        <f>'1.Clusters'!$E$11</f>
        <v/>
      </c>
      <c r="D1009" s="136" t="str">
        <f>'1.Clusters'!$H$11</f>
        <v/>
      </c>
      <c r="E1009" s="136" t="str">
        <f t="shared" si="17"/>
        <v>, , </v>
      </c>
      <c r="F1009" s="136" t="str">
        <f t="shared" si="18"/>
        <v/>
      </c>
      <c r="G1009" s="139">
        <f>IFERROR(AVERAGEIFS('2.Base de Clientes'!$Q$5:$Q$1004,'2.Base de Clientes'!$C$5:$C$1004,Apoio!B1009,'2.Base de Clientes'!$D$5:$D$1004,Apoio!C1009,'2.Base de Clientes'!$E$5:$E$1004,Apoio!D1009)+(ROW()/1000000),0)</f>
        <v>0</v>
      </c>
      <c r="H1009" s="139">
        <f>IFERROR(COUNTIFS('2.Base de Clientes'!$C$5:$C$1004,Apoio!B1009,'2.Base de Clientes'!$D$5:$D$1004,Apoio!C1009,'2.Base de Clientes'!$E$5:$E$1004,Apoio!D1009),0)</f>
        <v>0</v>
      </c>
      <c r="I1009" s="156">
        <f t="shared" si="19"/>
        <v>0</v>
      </c>
      <c r="J1009" s="157">
        <f>IFERROR(AVERAGEIFS('2.Base de Clientes'!$F$5:$F$1004,'2.Base de Clientes'!$C$5:$C$1004,Apoio!B1009,'2.Base de Clientes'!$D$5:$D$1004,Apoio!C1009,'2.Base de Clientes'!$E$5:$E$1004,Apoio!D1009)+(ROW()/1000000),0)</f>
        <v>0</v>
      </c>
      <c r="K1009" s="21"/>
      <c r="L1009" s="21"/>
      <c r="M1009" s="21"/>
    </row>
    <row r="1010" ht="12.75" customHeight="1">
      <c r="B1010" s="136" t="str">
        <f>'1.Clusters'!$B$15</f>
        <v/>
      </c>
      <c r="C1010" s="136" t="str">
        <f>'1.Clusters'!$E$11</f>
        <v/>
      </c>
      <c r="D1010" s="136" t="str">
        <f>'1.Clusters'!$H$12</f>
        <v/>
      </c>
      <c r="E1010" s="136" t="str">
        <f t="shared" si="17"/>
        <v>, , </v>
      </c>
      <c r="F1010" s="136" t="str">
        <f t="shared" si="18"/>
        <v/>
      </c>
      <c r="G1010" s="139">
        <f>IFERROR(AVERAGEIFS('2.Base de Clientes'!$Q$5:$Q$1004,'2.Base de Clientes'!$C$5:$C$1004,Apoio!B1010,'2.Base de Clientes'!$D$5:$D$1004,Apoio!C1010,'2.Base de Clientes'!$E$5:$E$1004,Apoio!D1010)+(ROW()/1000000),0)</f>
        <v>0</v>
      </c>
      <c r="H1010" s="139">
        <f>IFERROR(COUNTIFS('2.Base de Clientes'!$C$5:$C$1004,Apoio!B1010,'2.Base de Clientes'!$D$5:$D$1004,Apoio!C1010,'2.Base de Clientes'!$E$5:$E$1004,Apoio!D1010),0)</f>
        <v>0</v>
      </c>
      <c r="I1010" s="156">
        <f t="shared" si="19"/>
        <v>0</v>
      </c>
      <c r="J1010" s="157">
        <f>IFERROR(AVERAGEIFS('2.Base de Clientes'!$F$5:$F$1004,'2.Base de Clientes'!$C$5:$C$1004,Apoio!B1010,'2.Base de Clientes'!$D$5:$D$1004,Apoio!C1010,'2.Base de Clientes'!$E$5:$E$1004,Apoio!D1010)+(ROW()/1000000),0)</f>
        <v>0</v>
      </c>
      <c r="K1010" s="21"/>
      <c r="L1010" s="21"/>
      <c r="M1010" s="21"/>
    </row>
    <row r="1011" ht="12.75" customHeight="1">
      <c r="B1011" s="136" t="str">
        <f>'1.Clusters'!$B$15</f>
        <v/>
      </c>
      <c r="C1011" s="136" t="str">
        <f>'1.Clusters'!$E$11</f>
        <v/>
      </c>
      <c r="D1011" s="136" t="str">
        <f>'1.Clusters'!$H$13</f>
        <v/>
      </c>
      <c r="E1011" s="136" t="str">
        <f t="shared" si="17"/>
        <v>, , </v>
      </c>
      <c r="F1011" s="136" t="str">
        <f t="shared" si="18"/>
        <v/>
      </c>
      <c r="G1011" s="139">
        <f>IFERROR(AVERAGEIFS('2.Base de Clientes'!$Q$5:$Q$1004,'2.Base de Clientes'!$C$5:$C$1004,Apoio!B1011,'2.Base de Clientes'!$D$5:$D$1004,Apoio!C1011,'2.Base de Clientes'!$E$5:$E$1004,Apoio!D1011)+(ROW()/1000000),0)</f>
        <v>0</v>
      </c>
      <c r="H1011" s="139">
        <f>IFERROR(COUNTIFS('2.Base de Clientes'!$C$5:$C$1004,Apoio!B1011,'2.Base de Clientes'!$D$5:$D$1004,Apoio!C1011,'2.Base de Clientes'!$E$5:$E$1004,Apoio!D1011),0)</f>
        <v>0</v>
      </c>
      <c r="I1011" s="156">
        <f t="shared" si="19"/>
        <v>0</v>
      </c>
      <c r="J1011" s="157">
        <f>IFERROR(AVERAGEIFS('2.Base de Clientes'!$F$5:$F$1004,'2.Base de Clientes'!$C$5:$C$1004,Apoio!B1011,'2.Base de Clientes'!$D$5:$D$1004,Apoio!C1011,'2.Base de Clientes'!$E$5:$E$1004,Apoio!D1011)+(ROW()/1000000),0)</f>
        <v>0</v>
      </c>
      <c r="K1011" s="21"/>
      <c r="L1011" s="21"/>
      <c r="M1011" s="21"/>
    </row>
    <row r="1012" ht="12.75" customHeight="1">
      <c r="B1012" s="136" t="str">
        <f>'1.Clusters'!$B$15</f>
        <v/>
      </c>
      <c r="C1012" s="136" t="str">
        <f>'1.Clusters'!$E$11</f>
        <v/>
      </c>
      <c r="D1012" s="136" t="str">
        <f>'1.Clusters'!$H$14</f>
        <v/>
      </c>
      <c r="E1012" s="136" t="str">
        <f t="shared" si="17"/>
        <v>, , </v>
      </c>
      <c r="F1012" s="136" t="str">
        <f t="shared" si="18"/>
        <v/>
      </c>
      <c r="G1012" s="139">
        <f>IFERROR(AVERAGEIFS('2.Base de Clientes'!$Q$5:$Q$1004,'2.Base de Clientes'!$C$5:$C$1004,Apoio!B1012,'2.Base de Clientes'!$D$5:$D$1004,Apoio!C1012,'2.Base de Clientes'!$E$5:$E$1004,Apoio!D1012)+(ROW()/1000000),0)</f>
        <v>0</v>
      </c>
      <c r="H1012" s="139">
        <f>IFERROR(COUNTIFS('2.Base de Clientes'!$C$5:$C$1004,Apoio!B1012,'2.Base de Clientes'!$D$5:$D$1004,Apoio!C1012,'2.Base de Clientes'!$E$5:$E$1004,Apoio!D1012),0)</f>
        <v>0</v>
      </c>
      <c r="I1012" s="156">
        <f t="shared" si="19"/>
        <v>0</v>
      </c>
      <c r="J1012" s="157">
        <f>IFERROR(AVERAGEIFS('2.Base de Clientes'!$F$5:$F$1004,'2.Base de Clientes'!$C$5:$C$1004,Apoio!B1012,'2.Base de Clientes'!$D$5:$D$1004,Apoio!C1012,'2.Base de Clientes'!$E$5:$E$1004,Apoio!D1012)+(ROW()/1000000),0)</f>
        <v>0</v>
      </c>
      <c r="K1012" s="21"/>
      <c r="L1012" s="21"/>
      <c r="M1012" s="21"/>
    </row>
    <row r="1013" ht="12.75" customHeight="1">
      <c r="B1013" s="136" t="str">
        <f>'1.Clusters'!$B$15</f>
        <v/>
      </c>
      <c r="C1013" s="136" t="str">
        <f>'1.Clusters'!$E$11</f>
        <v/>
      </c>
      <c r="D1013" s="136" t="str">
        <f>'1.Clusters'!$H$15</f>
        <v/>
      </c>
      <c r="E1013" s="136" t="str">
        <f t="shared" si="17"/>
        <v>, , </v>
      </c>
      <c r="F1013" s="136" t="str">
        <f t="shared" si="18"/>
        <v/>
      </c>
      <c r="G1013" s="139">
        <f>IFERROR(AVERAGEIFS('2.Base de Clientes'!$Q$5:$Q$1004,'2.Base de Clientes'!$C$5:$C$1004,Apoio!B1013,'2.Base de Clientes'!$D$5:$D$1004,Apoio!C1013,'2.Base de Clientes'!$E$5:$E$1004,Apoio!D1013)+(ROW()/1000000),0)</f>
        <v>0</v>
      </c>
      <c r="H1013" s="139">
        <f>IFERROR(COUNTIFS('2.Base de Clientes'!$C$5:$C$1004,Apoio!B1013,'2.Base de Clientes'!$D$5:$D$1004,Apoio!C1013,'2.Base de Clientes'!$E$5:$E$1004,Apoio!D1013),0)</f>
        <v>0</v>
      </c>
      <c r="I1013" s="156">
        <f t="shared" si="19"/>
        <v>0</v>
      </c>
      <c r="J1013" s="157">
        <f>IFERROR(AVERAGEIFS('2.Base de Clientes'!$F$5:$F$1004,'2.Base de Clientes'!$C$5:$C$1004,Apoio!B1013,'2.Base de Clientes'!$D$5:$D$1004,Apoio!C1013,'2.Base de Clientes'!$E$5:$E$1004,Apoio!D1013)+(ROW()/1000000),0)</f>
        <v>0</v>
      </c>
      <c r="K1013" s="21"/>
      <c r="L1013" s="21"/>
      <c r="M1013" s="21"/>
    </row>
    <row r="1014" ht="12.75" customHeight="1">
      <c r="B1014" s="136" t="str">
        <f>'1.Clusters'!$B$15</f>
        <v/>
      </c>
      <c r="C1014" s="136" t="str">
        <f>'1.Clusters'!$E$12</f>
        <v/>
      </c>
      <c r="D1014" s="136" t="str">
        <f>'1.Clusters'!$H$6</f>
        <v/>
      </c>
      <c r="E1014" s="136" t="str">
        <f t="shared" si="17"/>
        <v>, , </v>
      </c>
      <c r="F1014" s="136" t="str">
        <f t="shared" si="18"/>
        <v/>
      </c>
      <c r="G1014" s="139">
        <f>IFERROR(AVERAGEIFS('2.Base de Clientes'!$Q$5:$Q$1004,'2.Base de Clientes'!$C$5:$C$1004,Apoio!B1014,'2.Base de Clientes'!$D$5:$D$1004,Apoio!C1014,'2.Base de Clientes'!$E$5:$E$1004,Apoio!D1014)+(ROW()/1000000),0)</f>
        <v>0</v>
      </c>
      <c r="H1014" s="139">
        <f>IFERROR(COUNTIFS('2.Base de Clientes'!$C$5:$C$1004,Apoio!B1014,'2.Base de Clientes'!$D$5:$D$1004,Apoio!C1014,'2.Base de Clientes'!$E$5:$E$1004,Apoio!D1014),0)</f>
        <v>0</v>
      </c>
      <c r="I1014" s="156">
        <f t="shared" si="19"/>
        <v>0</v>
      </c>
      <c r="J1014" s="157">
        <f>IFERROR(AVERAGEIFS('2.Base de Clientes'!$F$5:$F$1004,'2.Base de Clientes'!$C$5:$C$1004,Apoio!B1014,'2.Base de Clientes'!$D$5:$D$1004,Apoio!C1014,'2.Base de Clientes'!$E$5:$E$1004,Apoio!D1014)+(ROW()/1000000),0)</f>
        <v>0</v>
      </c>
      <c r="K1014" s="21"/>
      <c r="L1014" s="21"/>
      <c r="M1014" s="21"/>
    </row>
    <row r="1015" ht="12.75" customHeight="1">
      <c r="B1015" s="136" t="str">
        <f>'1.Clusters'!$B$15</f>
        <v/>
      </c>
      <c r="C1015" s="136" t="str">
        <f>'1.Clusters'!$E$12</f>
        <v/>
      </c>
      <c r="D1015" s="136" t="str">
        <f>'1.Clusters'!$H$7</f>
        <v/>
      </c>
      <c r="E1015" s="136" t="str">
        <f t="shared" si="17"/>
        <v>, , </v>
      </c>
      <c r="F1015" s="136" t="str">
        <f t="shared" si="18"/>
        <v/>
      </c>
      <c r="G1015" s="139">
        <f>IFERROR(AVERAGEIFS('2.Base de Clientes'!$Q$5:$Q$1004,'2.Base de Clientes'!$C$5:$C$1004,Apoio!B1015,'2.Base de Clientes'!$D$5:$D$1004,Apoio!C1015,'2.Base de Clientes'!$E$5:$E$1004,Apoio!D1015)+(ROW()/1000000),0)</f>
        <v>0</v>
      </c>
      <c r="H1015" s="139">
        <f>IFERROR(COUNTIFS('2.Base de Clientes'!$C$5:$C$1004,Apoio!B1015,'2.Base de Clientes'!$D$5:$D$1004,Apoio!C1015,'2.Base de Clientes'!$E$5:$E$1004,Apoio!D1015),0)</f>
        <v>0</v>
      </c>
      <c r="I1015" s="156">
        <f t="shared" si="19"/>
        <v>0</v>
      </c>
      <c r="J1015" s="157">
        <f>IFERROR(AVERAGEIFS('2.Base de Clientes'!$F$5:$F$1004,'2.Base de Clientes'!$C$5:$C$1004,Apoio!B1015,'2.Base de Clientes'!$D$5:$D$1004,Apoio!C1015,'2.Base de Clientes'!$E$5:$E$1004,Apoio!D1015)+(ROW()/1000000),0)</f>
        <v>0</v>
      </c>
      <c r="K1015" s="21"/>
      <c r="L1015" s="21"/>
      <c r="M1015" s="21"/>
    </row>
    <row r="1016" ht="12.75" customHeight="1">
      <c r="B1016" s="136" t="str">
        <f>'1.Clusters'!$B$15</f>
        <v/>
      </c>
      <c r="C1016" s="136" t="str">
        <f>'1.Clusters'!$E$12</f>
        <v/>
      </c>
      <c r="D1016" s="136" t="str">
        <f>'1.Clusters'!$H$8</f>
        <v/>
      </c>
      <c r="E1016" s="136" t="str">
        <f t="shared" si="17"/>
        <v>, , </v>
      </c>
      <c r="F1016" s="136" t="str">
        <f t="shared" si="18"/>
        <v/>
      </c>
      <c r="G1016" s="139">
        <f>IFERROR(AVERAGEIFS('2.Base de Clientes'!$Q$5:$Q$1004,'2.Base de Clientes'!$C$5:$C$1004,Apoio!B1016,'2.Base de Clientes'!$D$5:$D$1004,Apoio!C1016,'2.Base de Clientes'!$E$5:$E$1004,Apoio!D1016)+(ROW()/1000000),0)</f>
        <v>0</v>
      </c>
      <c r="H1016" s="139">
        <f>IFERROR(COUNTIFS('2.Base de Clientes'!$C$5:$C$1004,Apoio!B1016,'2.Base de Clientes'!$D$5:$D$1004,Apoio!C1016,'2.Base de Clientes'!$E$5:$E$1004,Apoio!D1016),0)</f>
        <v>0</v>
      </c>
      <c r="I1016" s="156">
        <f t="shared" si="19"/>
        <v>0</v>
      </c>
      <c r="J1016" s="157">
        <f>IFERROR(AVERAGEIFS('2.Base de Clientes'!$F$5:$F$1004,'2.Base de Clientes'!$C$5:$C$1004,Apoio!B1016,'2.Base de Clientes'!$D$5:$D$1004,Apoio!C1016,'2.Base de Clientes'!$E$5:$E$1004,Apoio!D1016)+(ROW()/1000000),0)</f>
        <v>0</v>
      </c>
      <c r="K1016" s="21"/>
      <c r="L1016" s="21"/>
      <c r="M1016" s="21"/>
    </row>
    <row r="1017" ht="12.75" customHeight="1">
      <c r="B1017" s="136" t="str">
        <f>'1.Clusters'!$B$15</f>
        <v/>
      </c>
      <c r="C1017" s="136" t="str">
        <f>'1.Clusters'!$E$12</f>
        <v/>
      </c>
      <c r="D1017" s="136" t="str">
        <f>'1.Clusters'!$H$9</f>
        <v/>
      </c>
      <c r="E1017" s="136" t="str">
        <f t="shared" si="17"/>
        <v>, , </v>
      </c>
      <c r="F1017" s="136" t="str">
        <f t="shared" si="18"/>
        <v/>
      </c>
      <c r="G1017" s="139">
        <f>IFERROR(AVERAGEIFS('2.Base de Clientes'!$Q$5:$Q$1004,'2.Base de Clientes'!$C$5:$C$1004,Apoio!B1017,'2.Base de Clientes'!$D$5:$D$1004,Apoio!C1017,'2.Base de Clientes'!$E$5:$E$1004,Apoio!D1017)+(ROW()/1000000),0)</f>
        <v>0</v>
      </c>
      <c r="H1017" s="139">
        <f>IFERROR(COUNTIFS('2.Base de Clientes'!$C$5:$C$1004,Apoio!B1017,'2.Base de Clientes'!$D$5:$D$1004,Apoio!C1017,'2.Base de Clientes'!$E$5:$E$1004,Apoio!D1017),0)</f>
        <v>0</v>
      </c>
      <c r="I1017" s="156">
        <f t="shared" si="19"/>
        <v>0</v>
      </c>
      <c r="J1017" s="157">
        <f>IFERROR(AVERAGEIFS('2.Base de Clientes'!$F$5:$F$1004,'2.Base de Clientes'!$C$5:$C$1004,Apoio!B1017,'2.Base de Clientes'!$D$5:$D$1004,Apoio!C1017,'2.Base de Clientes'!$E$5:$E$1004,Apoio!D1017)+(ROW()/1000000),0)</f>
        <v>0</v>
      </c>
      <c r="K1017" s="21"/>
      <c r="L1017" s="21"/>
      <c r="M1017" s="21"/>
    </row>
    <row r="1018" ht="12.75" customHeight="1">
      <c r="B1018" s="136" t="str">
        <f>'1.Clusters'!$B$15</f>
        <v/>
      </c>
      <c r="C1018" s="136" t="str">
        <f>'1.Clusters'!$E$12</f>
        <v/>
      </c>
      <c r="D1018" s="136" t="str">
        <f>'1.Clusters'!$H$10</f>
        <v/>
      </c>
      <c r="E1018" s="136" t="str">
        <f t="shared" si="17"/>
        <v>, , </v>
      </c>
      <c r="F1018" s="136" t="str">
        <f t="shared" si="18"/>
        <v/>
      </c>
      <c r="G1018" s="139">
        <f>IFERROR(AVERAGEIFS('2.Base de Clientes'!$Q$5:$Q$1004,'2.Base de Clientes'!$C$5:$C$1004,Apoio!B1018,'2.Base de Clientes'!$D$5:$D$1004,Apoio!C1018,'2.Base de Clientes'!$E$5:$E$1004,Apoio!D1018)+(ROW()/1000000),0)</f>
        <v>0</v>
      </c>
      <c r="H1018" s="139">
        <f>IFERROR(COUNTIFS('2.Base de Clientes'!$C$5:$C$1004,Apoio!B1018,'2.Base de Clientes'!$D$5:$D$1004,Apoio!C1018,'2.Base de Clientes'!$E$5:$E$1004,Apoio!D1018),0)</f>
        <v>0</v>
      </c>
      <c r="I1018" s="156">
        <f t="shared" si="19"/>
        <v>0</v>
      </c>
      <c r="J1018" s="157">
        <f>IFERROR(AVERAGEIFS('2.Base de Clientes'!$F$5:$F$1004,'2.Base de Clientes'!$C$5:$C$1004,Apoio!B1018,'2.Base de Clientes'!$D$5:$D$1004,Apoio!C1018,'2.Base de Clientes'!$E$5:$E$1004,Apoio!D1018)+(ROW()/1000000),0)</f>
        <v>0</v>
      </c>
      <c r="K1018" s="21"/>
      <c r="L1018" s="21"/>
      <c r="M1018" s="21"/>
    </row>
    <row r="1019" ht="12.75" customHeight="1">
      <c r="B1019" s="136" t="str">
        <f>'1.Clusters'!$B$15</f>
        <v/>
      </c>
      <c r="C1019" s="136" t="str">
        <f>'1.Clusters'!$E$12</f>
        <v/>
      </c>
      <c r="D1019" s="136" t="str">
        <f>'1.Clusters'!$H$11</f>
        <v/>
      </c>
      <c r="E1019" s="136" t="str">
        <f t="shared" si="17"/>
        <v>, , </v>
      </c>
      <c r="F1019" s="136" t="str">
        <f t="shared" si="18"/>
        <v/>
      </c>
      <c r="G1019" s="139">
        <f>IFERROR(AVERAGEIFS('2.Base de Clientes'!$Q$5:$Q$1004,'2.Base de Clientes'!$C$5:$C$1004,Apoio!B1019,'2.Base de Clientes'!$D$5:$D$1004,Apoio!C1019,'2.Base de Clientes'!$E$5:$E$1004,Apoio!D1019)+(ROW()/1000000),0)</f>
        <v>0</v>
      </c>
      <c r="H1019" s="139">
        <f>IFERROR(COUNTIFS('2.Base de Clientes'!$C$5:$C$1004,Apoio!B1019,'2.Base de Clientes'!$D$5:$D$1004,Apoio!C1019,'2.Base de Clientes'!$E$5:$E$1004,Apoio!D1019),0)</f>
        <v>0</v>
      </c>
      <c r="I1019" s="156">
        <f t="shared" si="19"/>
        <v>0</v>
      </c>
      <c r="J1019" s="157">
        <f>IFERROR(AVERAGEIFS('2.Base de Clientes'!$F$5:$F$1004,'2.Base de Clientes'!$C$5:$C$1004,Apoio!B1019,'2.Base de Clientes'!$D$5:$D$1004,Apoio!C1019,'2.Base de Clientes'!$E$5:$E$1004,Apoio!D1019)+(ROW()/1000000),0)</f>
        <v>0</v>
      </c>
      <c r="K1019" s="21"/>
      <c r="L1019" s="21"/>
      <c r="M1019" s="21"/>
    </row>
    <row r="1020" ht="12.75" customHeight="1">
      <c r="B1020" s="136" t="str">
        <f>'1.Clusters'!$B$15</f>
        <v/>
      </c>
      <c r="C1020" s="136" t="str">
        <f>'1.Clusters'!$E$12</f>
        <v/>
      </c>
      <c r="D1020" s="136" t="str">
        <f>'1.Clusters'!$H$12</f>
        <v/>
      </c>
      <c r="E1020" s="136" t="str">
        <f t="shared" si="17"/>
        <v>, , </v>
      </c>
      <c r="F1020" s="136" t="str">
        <f t="shared" si="18"/>
        <v/>
      </c>
      <c r="G1020" s="139">
        <f>IFERROR(AVERAGEIFS('2.Base de Clientes'!$Q$5:$Q$1004,'2.Base de Clientes'!$C$5:$C$1004,Apoio!B1020,'2.Base de Clientes'!$D$5:$D$1004,Apoio!C1020,'2.Base de Clientes'!$E$5:$E$1004,Apoio!D1020)+(ROW()/1000000),0)</f>
        <v>0</v>
      </c>
      <c r="H1020" s="139">
        <f>IFERROR(COUNTIFS('2.Base de Clientes'!$C$5:$C$1004,Apoio!B1020,'2.Base de Clientes'!$D$5:$D$1004,Apoio!C1020,'2.Base de Clientes'!$E$5:$E$1004,Apoio!D1020),0)</f>
        <v>0</v>
      </c>
      <c r="I1020" s="156">
        <f t="shared" si="19"/>
        <v>0</v>
      </c>
      <c r="J1020" s="157">
        <f>IFERROR(AVERAGEIFS('2.Base de Clientes'!$F$5:$F$1004,'2.Base de Clientes'!$C$5:$C$1004,Apoio!B1020,'2.Base de Clientes'!$D$5:$D$1004,Apoio!C1020,'2.Base de Clientes'!$E$5:$E$1004,Apoio!D1020)+(ROW()/1000000),0)</f>
        <v>0</v>
      </c>
      <c r="K1020" s="21"/>
      <c r="L1020" s="21"/>
      <c r="M1020" s="21"/>
    </row>
    <row r="1021" ht="12.75" customHeight="1">
      <c r="B1021" s="136" t="str">
        <f>'1.Clusters'!$B$15</f>
        <v/>
      </c>
      <c r="C1021" s="136" t="str">
        <f>'1.Clusters'!$E$12</f>
        <v/>
      </c>
      <c r="D1021" s="136" t="str">
        <f>'1.Clusters'!$H$13</f>
        <v/>
      </c>
      <c r="E1021" s="136" t="str">
        <f t="shared" si="17"/>
        <v>, , </v>
      </c>
      <c r="F1021" s="136" t="str">
        <f t="shared" si="18"/>
        <v/>
      </c>
      <c r="G1021" s="139">
        <f>IFERROR(AVERAGEIFS('2.Base de Clientes'!$Q$5:$Q$1004,'2.Base de Clientes'!$C$5:$C$1004,Apoio!B1021,'2.Base de Clientes'!$D$5:$D$1004,Apoio!C1021,'2.Base de Clientes'!$E$5:$E$1004,Apoio!D1021)+(ROW()/1000000),0)</f>
        <v>0</v>
      </c>
      <c r="H1021" s="139">
        <f>IFERROR(COUNTIFS('2.Base de Clientes'!$C$5:$C$1004,Apoio!B1021,'2.Base de Clientes'!$D$5:$D$1004,Apoio!C1021,'2.Base de Clientes'!$E$5:$E$1004,Apoio!D1021),0)</f>
        <v>0</v>
      </c>
      <c r="I1021" s="156">
        <f t="shared" si="19"/>
        <v>0</v>
      </c>
      <c r="J1021" s="157">
        <f>IFERROR(AVERAGEIFS('2.Base de Clientes'!$F$5:$F$1004,'2.Base de Clientes'!$C$5:$C$1004,Apoio!B1021,'2.Base de Clientes'!$D$5:$D$1004,Apoio!C1021,'2.Base de Clientes'!$E$5:$E$1004,Apoio!D1021)+(ROW()/1000000),0)</f>
        <v>0</v>
      </c>
      <c r="K1021" s="21"/>
      <c r="L1021" s="21"/>
      <c r="M1021" s="21"/>
    </row>
    <row r="1022" ht="12.75" customHeight="1">
      <c r="B1022" s="136" t="str">
        <f>'1.Clusters'!$B$15</f>
        <v/>
      </c>
      <c r="C1022" s="136" t="str">
        <f>'1.Clusters'!$E$12</f>
        <v/>
      </c>
      <c r="D1022" s="136" t="str">
        <f>'1.Clusters'!$H$14</f>
        <v/>
      </c>
      <c r="E1022" s="136" t="str">
        <f t="shared" si="17"/>
        <v>, , </v>
      </c>
      <c r="F1022" s="136" t="str">
        <f t="shared" si="18"/>
        <v/>
      </c>
      <c r="G1022" s="139">
        <f>IFERROR(AVERAGEIFS('2.Base de Clientes'!$Q$5:$Q$1004,'2.Base de Clientes'!$C$5:$C$1004,Apoio!B1022,'2.Base de Clientes'!$D$5:$D$1004,Apoio!C1022,'2.Base de Clientes'!$E$5:$E$1004,Apoio!D1022)+(ROW()/1000000),0)</f>
        <v>0</v>
      </c>
      <c r="H1022" s="139">
        <f>IFERROR(COUNTIFS('2.Base de Clientes'!$C$5:$C$1004,Apoio!B1022,'2.Base de Clientes'!$D$5:$D$1004,Apoio!C1022,'2.Base de Clientes'!$E$5:$E$1004,Apoio!D1022),0)</f>
        <v>0</v>
      </c>
      <c r="I1022" s="156">
        <f t="shared" si="19"/>
        <v>0</v>
      </c>
      <c r="J1022" s="157">
        <f>IFERROR(AVERAGEIFS('2.Base de Clientes'!$F$5:$F$1004,'2.Base de Clientes'!$C$5:$C$1004,Apoio!B1022,'2.Base de Clientes'!$D$5:$D$1004,Apoio!C1022,'2.Base de Clientes'!$E$5:$E$1004,Apoio!D1022)+(ROW()/1000000),0)</f>
        <v>0</v>
      </c>
      <c r="K1022" s="21"/>
      <c r="L1022" s="21"/>
      <c r="M1022" s="21"/>
    </row>
    <row r="1023" ht="12.75" customHeight="1">
      <c r="B1023" s="136" t="str">
        <f>'1.Clusters'!$B$15</f>
        <v/>
      </c>
      <c r="C1023" s="136" t="str">
        <f>'1.Clusters'!$E$12</f>
        <v/>
      </c>
      <c r="D1023" s="136" t="str">
        <f>'1.Clusters'!$H$15</f>
        <v/>
      </c>
      <c r="E1023" s="136" t="str">
        <f t="shared" si="17"/>
        <v>, , </v>
      </c>
      <c r="F1023" s="136" t="str">
        <f t="shared" si="18"/>
        <v/>
      </c>
      <c r="G1023" s="139">
        <f>IFERROR(AVERAGEIFS('2.Base de Clientes'!$Q$5:$Q$1004,'2.Base de Clientes'!$C$5:$C$1004,Apoio!B1023,'2.Base de Clientes'!$D$5:$D$1004,Apoio!C1023,'2.Base de Clientes'!$E$5:$E$1004,Apoio!D1023)+(ROW()/1000000),0)</f>
        <v>0</v>
      </c>
      <c r="H1023" s="139">
        <f>IFERROR(COUNTIFS('2.Base de Clientes'!$C$5:$C$1004,Apoio!B1023,'2.Base de Clientes'!$D$5:$D$1004,Apoio!C1023,'2.Base de Clientes'!$E$5:$E$1004,Apoio!D1023),0)</f>
        <v>0</v>
      </c>
      <c r="I1023" s="156">
        <f t="shared" si="19"/>
        <v>0</v>
      </c>
      <c r="J1023" s="157">
        <f>IFERROR(AVERAGEIFS('2.Base de Clientes'!$F$5:$F$1004,'2.Base de Clientes'!$C$5:$C$1004,Apoio!B1023,'2.Base de Clientes'!$D$5:$D$1004,Apoio!C1023,'2.Base de Clientes'!$E$5:$E$1004,Apoio!D1023)+(ROW()/1000000),0)</f>
        <v>0</v>
      </c>
      <c r="K1023" s="21"/>
      <c r="L1023" s="21"/>
      <c r="M1023" s="21"/>
    </row>
    <row r="1024" ht="12.75" customHeight="1">
      <c r="B1024" s="136" t="str">
        <f>'1.Clusters'!$B$15</f>
        <v/>
      </c>
      <c r="C1024" s="136" t="str">
        <f>'1.Clusters'!$E$13</f>
        <v/>
      </c>
      <c r="D1024" s="136" t="str">
        <f>'1.Clusters'!$H$6</f>
        <v/>
      </c>
      <c r="E1024" s="136" t="str">
        <f t="shared" si="17"/>
        <v>, , </v>
      </c>
      <c r="F1024" s="136" t="str">
        <f t="shared" si="18"/>
        <v/>
      </c>
      <c r="G1024" s="139">
        <f>IFERROR(AVERAGEIFS('2.Base de Clientes'!$Q$5:$Q$1004,'2.Base de Clientes'!$C$5:$C$1004,Apoio!B1024,'2.Base de Clientes'!$D$5:$D$1004,Apoio!C1024,'2.Base de Clientes'!$E$5:$E$1004,Apoio!D1024)+(ROW()/1000000),0)</f>
        <v>0</v>
      </c>
      <c r="H1024" s="139">
        <f>IFERROR(COUNTIFS('2.Base de Clientes'!$C$5:$C$1004,Apoio!B1024,'2.Base de Clientes'!$D$5:$D$1004,Apoio!C1024,'2.Base de Clientes'!$E$5:$E$1004,Apoio!D1024),0)</f>
        <v>0</v>
      </c>
      <c r="I1024" s="156">
        <f t="shared" si="19"/>
        <v>0</v>
      </c>
      <c r="J1024" s="157">
        <f>IFERROR(AVERAGEIFS('2.Base de Clientes'!$F$5:$F$1004,'2.Base de Clientes'!$C$5:$C$1004,Apoio!B1024,'2.Base de Clientes'!$D$5:$D$1004,Apoio!C1024,'2.Base de Clientes'!$E$5:$E$1004,Apoio!D1024)+(ROW()/1000000),0)</f>
        <v>0</v>
      </c>
      <c r="K1024" s="21"/>
      <c r="L1024" s="21"/>
      <c r="M1024" s="21"/>
    </row>
    <row r="1025" ht="12.75" customHeight="1">
      <c r="B1025" s="136" t="str">
        <f>'1.Clusters'!$B$15</f>
        <v/>
      </c>
      <c r="C1025" s="136" t="str">
        <f>'1.Clusters'!$E$13</f>
        <v/>
      </c>
      <c r="D1025" s="136" t="str">
        <f>'1.Clusters'!$H$7</f>
        <v/>
      </c>
      <c r="E1025" s="136" t="str">
        <f t="shared" si="17"/>
        <v>, , </v>
      </c>
      <c r="F1025" s="136" t="str">
        <f t="shared" si="18"/>
        <v/>
      </c>
      <c r="G1025" s="139">
        <f>IFERROR(AVERAGEIFS('2.Base de Clientes'!$Q$5:$Q$1004,'2.Base de Clientes'!$C$5:$C$1004,Apoio!B1025,'2.Base de Clientes'!$D$5:$D$1004,Apoio!C1025,'2.Base de Clientes'!$E$5:$E$1004,Apoio!D1025)+(ROW()/1000000),0)</f>
        <v>0</v>
      </c>
      <c r="H1025" s="139">
        <f>IFERROR(COUNTIFS('2.Base de Clientes'!$C$5:$C$1004,Apoio!B1025,'2.Base de Clientes'!$D$5:$D$1004,Apoio!C1025,'2.Base de Clientes'!$E$5:$E$1004,Apoio!D1025),0)</f>
        <v>0</v>
      </c>
      <c r="I1025" s="156">
        <f t="shared" si="19"/>
        <v>0</v>
      </c>
      <c r="J1025" s="157">
        <f>IFERROR(AVERAGEIFS('2.Base de Clientes'!$F$5:$F$1004,'2.Base de Clientes'!$C$5:$C$1004,Apoio!B1025,'2.Base de Clientes'!$D$5:$D$1004,Apoio!C1025,'2.Base de Clientes'!$E$5:$E$1004,Apoio!D1025)+(ROW()/1000000),0)</f>
        <v>0</v>
      </c>
      <c r="K1025" s="21"/>
      <c r="L1025" s="21"/>
      <c r="M1025" s="21"/>
    </row>
    <row r="1026" ht="12.75" customHeight="1">
      <c r="B1026" s="136" t="str">
        <f>'1.Clusters'!$B$15</f>
        <v/>
      </c>
      <c r="C1026" s="136" t="str">
        <f>'1.Clusters'!$E$13</f>
        <v/>
      </c>
      <c r="D1026" s="136" t="str">
        <f>'1.Clusters'!$H$8</f>
        <v/>
      </c>
      <c r="E1026" s="136" t="str">
        <f t="shared" si="17"/>
        <v>, , </v>
      </c>
      <c r="F1026" s="136" t="str">
        <f t="shared" si="18"/>
        <v/>
      </c>
      <c r="G1026" s="139">
        <f>IFERROR(AVERAGEIFS('2.Base de Clientes'!$Q$5:$Q$1004,'2.Base de Clientes'!$C$5:$C$1004,Apoio!B1026,'2.Base de Clientes'!$D$5:$D$1004,Apoio!C1026,'2.Base de Clientes'!$E$5:$E$1004,Apoio!D1026)+(ROW()/1000000),0)</f>
        <v>0</v>
      </c>
      <c r="H1026" s="139">
        <f>IFERROR(COUNTIFS('2.Base de Clientes'!$C$5:$C$1004,Apoio!B1026,'2.Base de Clientes'!$D$5:$D$1004,Apoio!C1026,'2.Base de Clientes'!$E$5:$E$1004,Apoio!D1026),0)</f>
        <v>0</v>
      </c>
      <c r="I1026" s="156">
        <f t="shared" si="19"/>
        <v>0</v>
      </c>
      <c r="J1026" s="157">
        <f>IFERROR(AVERAGEIFS('2.Base de Clientes'!$F$5:$F$1004,'2.Base de Clientes'!$C$5:$C$1004,Apoio!B1026,'2.Base de Clientes'!$D$5:$D$1004,Apoio!C1026,'2.Base de Clientes'!$E$5:$E$1004,Apoio!D1026)+(ROW()/1000000),0)</f>
        <v>0</v>
      </c>
      <c r="K1026" s="21"/>
      <c r="L1026" s="21"/>
      <c r="M1026" s="21"/>
    </row>
    <row r="1027" ht="12.75" customHeight="1">
      <c r="B1027" s="136" t="str">
        <f>'1.Clusters'!$B$15</f>
        <v/>
      </c>
      <c r="C1027" s="136" t="str">
        <f>'1.Clusters'!$E$13</f>
        <v/>
      </c>
      <c r="D1027" s="136" t="str">
        <f>'1.Clusters'!$H$9</f>
        <v/>
      </c>
      <c r="E1027" s="136" t="str">
        <f t="shared" si="17"/>
        <v>, , </v>
      </c>
      <c r="F1027" s="136" t="str">
        <f t="shared" si="18"/>
        <v/>
      </c>
      <c r="G1027" s="139">
        <f>IFERROR(AVERAGEIFS('2.Base de Clientes'!$Q$5:$Q$1004,'2.Base de Clientes'!$C$5:$C$1004,Apoio!B1027,'2.Base de Clientes'!$D$5:$D$1004,Apoio!C1027,'2.Base de Clientes'!$E$5:$E$1004,Apoio!D1027)+(ROW()/1000000),0)</f>
        <v>0</v>
      </c>
      <c r="H1027" s="139">
        <f>IFERROR(COUNTIFS('2.Base de Clientes'!$C$5:$C$1004,Apoio!B1027,'2.Base de Clientes'!$D$5:$D$1004,Apoio!C1027,'2.Base de Clientes'!$E$5:$E$1004,Apoio!D1027),0)</f>
        <v>0</v>
      </c>
      <c r="I1027" s="156">
        <f t="shared" si="19"/>
        <v>0</v>
      </c>
      <c r="J1027" s="157">
        <f>IFERROR(AVERAGEIFS('2.Base de Clientes'!$F$5:$F$1004,'2.Base de Clientes'!$C$5:$C$1004,Apoio!B1027,'2.Base de Clientes'!$D$5:$D$1004,Apoio!C1027,'2.Base de Clientes'!$E$5:$E$1004,Apoio!D1027)+(ROW()/1000000),0)</f>
        <v>0</v>
      </c>
      <c r="K1027" s="21"/>
      <c r="L1027" s="21"/>
      <c r="M1027" s="21"/>
    </row>
    <row r="1028" ht="12.75" customHeight="1">
      <c r="B1028" s="136" t="str">
        <f>'1.Clusters'!$B$15</f>
        <v/>
      </c>
      <c r="C1028" s="136" t="str">
        <f>'1.Clusters'!$E$13</f>
        <v/>
      </c>
      <c r="D1028" s="136" t="str">
        <f>'1.Clusters'!$H$10</f>
        <v/>
      </c>
      <c r="E1028" s="136" t="str">
        <f t="shared" si="17"/>
        <v>, , </v>
      </c>
      <c r="F1028" s="136" t="str">
        <f t="shared" si="18"/>
        <v/>
      </c>
      <c r="G1028" s="139">
        <f>IFERROR(AVERAGEIFS('2.Base de Clientes'!$Q$5:$Q$1004,'2.Base de Clientes'!$C$5:$C$1004,Apoio!B1028,'2.Base de Clientes'!$D$5:$D$1004,Apoio!C1028,'2.Base de Clientes'!$E$5:$E$1004,Apoio!D1028)+(ROW()/1000000),0)</f>
        <v>0</v>
      </c>
      <c r="H1028" s="139">
        <f>IFERROR(COUNTIFS('2.Base de Clientes'!$C$5:$C$1004,Apoio!B1028,'2.Base de Clientes'!$D$5:$D$1004,Apoio!C1028,'2.Base de Clientes'!$E$5:$E$1004,Apoio!D1028),0)</f>
        <v>0</v>
      </c>
      <c r="I1028" s="156">
        <f t="shared" si="19"/>
        <v>0</v>
      </c>
      <c r="J1028" s="157">
        <f>IFERROR(AVERAGEIFS('2.Base de Clientes'!$F$5:$F$1004,'2.Base de Clientes'!$C$5:$C$1004,Apoio!B1028,'2.Base de Clientes'!$D$5:$D$1004,Apoio!C1028,'2.Base de Clientes'!$E$5:$E$1004,Apoio!D1028)+(ROW()/1000000),0)</f>
        <v>0</v>
      </c>
      <c r="K1028" s="21"/>
      <c r="L1028" s="21"/>
      <c r="M1028" s="21"/>
    </row>
    <row r="1029" ht="12.75" customHeight="1">
      <c r="B1029" s="136" t="str">
        <f>'1.Clusters'!$B$15</f>
        <v/>
      </c>
      <c r="C1029" s="136" t="str">
        <f>'1.Clusters'!$E$13</f>
        <v/>
      </c>
      <c r="D1029" s="136" t="str">
        <f>'1.Clusters'!$H$11</f>
        <v/>
      </c>
      <c r="E1029" s="136" t="str">
        <f t="shared" si="17"/>
        <v>, , </v>
      </c>
      <c r="F1029" s="136" t="str">
        <f t="shared" si="18"/>
        <v/>
      </c>
      <c r="G1029" s="139">
        <f>IFERROR(AVERAGEIFS('2.Base de Clientes'!$Q$5:$Q$1004,'2.Base de Clientes'!$C$5:$C$1004,Apoio!B1029,'2.Base de Clientes'!$D$5:$D$1004,Apoio!C1029,'2.Base de Clientes'!$E$5:$E$1004,Apoio!D1029)+(ROW()/1000000),0)</f>
        <v>0</v>
      </c>
      <c r="H1029" s="139">
        <f>IFERROR(COUNTIFS('2.Base de Clientes'!$C$5:$C$1004,Apoio!B1029,'2.Base de Clientes'!$D$5:$D$1004,Apoio!C1029,'2.Base de Clientes'!$E$5:$E$1004,Apoio!D1029),0)</f>
        <v>0</v>
      </c>
      <c r="I1029" s="156">
        <f t="shared" si="19"/>
        <v>0</v>
      </c>
      <c r="J1029" s="157">
        <f>IFERROR(AVERAGEIFS('2.Base de Clientes'!$F$5:$F$1004,'2.Base de Clientes'!$C$5:$C$1004,Apoio!B1029,'2.Base de Clientes'!$D$5:$D$1004,Apoio!C1029,'2.Base de Clientes'!$E$5:$E$1004,Apoio!D1029)+(ROW()/1000000),0)</f>
        <v>0</v>
      </c>
      <c r="K1029" s="21"/>
      <c r="L1029" s="21"/>
      <c r="M1029" s="21"/>
    </row>
    <row r="1030" ht="12.75" customHeight="1">
      <c r="B1030" s="136" t="str">
        <f>'1.Clusters'!$B$15</f>
        <v/>
      </c>
      <c r="C1030" s="136" t="str">
        <f>'1.Clusters'!$E$13</f>
        <v/>
      </c>
      <c r="D1030" s="136" t="str">
        <f>'1.Clusters'!$H$12</f>
        <v/>
      </c>
      <c r="E1030" s="136" t="str">
        <f t="shared" si="17"/>
        <v>, , </v>
      </c>
      <c r="F1030" s="136" t="str">
        <f t="shared" si="18"/>
        <v/>
      </c>
      <c r="G1030" s="139">
        <f>IFERROR(AVERAGEIFS('2.Base de Clientes'!$Q$5:$Q$1004,'2.Base de Clientes'!$C$5:$C$1004,Apoio!B1030,'2.Base de Clientes'!$D$5:$D$1004,Apoio!C1030,'2.Base de Clientes'!$E$5:$E$1004,Apoio!D1030)+(ROW()/1000000),0)</f>
        <v>0</v>
      </c>
      <c r="H1030" s="139">
        <f>IFERROR(COUNTIFS('2.Base de Clientes'!$C$5:$C$1004,Apoio!B1030,'2.Base de Clientes'!$D$5:$D$1004,Apoio!C1030,'2.Base de Clientes'!$E$5:$E$1004,Apoio!D1030),0)</f>
        <v>0</v>
      </c>
      <c r="I1030" s="156">
        <f t="shared" si="19"/>
        <v>0</v>
      </c>
      <c r="J1030" s="157">
        <f>IFERROR(AVERAGEIFS('2.Base de Clientes'!$F$5:$F$1004,'2.Base de Clientes'!$C$5:$C$1004,Apoio!B1030,'2.Base de Clientes'!$D$5:$D$1004,Apoio!C1030,'2.Base de Clientes'!$E$5:$E$1004,Apoio!D1030)+(ROW()/1000000),0)</f>
        <v>0</v>
      </c>
      <c r="K1030" s="21"/>
      <c r="L1030" s="21"/>
      <c r="M1030" s="21"/>
    </row>
    <row r="1031" ht="12.75" customHeight="1">
      <c r="B1031" s="136" t="str">
        <f>'1.Clusters'!$B$15</f>
        <v/>
      </c>
      <c r="C1031" s="136" t="str">
        <f>'1.Clusters'!$E$13</f>
        <v/>
      </c>
      <c r="D1031" s="136" t="str">
        <f>'1.Clusters'!$H$13</f>
        <v/>
      </c>
      <c r="E1031" s="136" t="str">
        <f t="shared" si="17"/>
        <v>, , </v>
      </c>
      <c r="F1031" s="136" t="str">
        <f t="shared" si="18"/>
        <v/>
      </c>
      <c r="G1031" s="139">
        <f>IFERROR(AVERAGEIFS('2.Base de Clientes'!$Q$5:$Q$1004,'2.Base de Clientes'!$C$5:$C$1004,Apoio!B1031,'2.Base de Clientes'!$D$5:$D$1004,Apoio!C1031,'2.Base de Clientes'!$E$5:$E$1004,Apoio!D1031)+(ROW()/1000000),0)</f>
        <v>0</v>
      </c>
      <c r="H1031" s="139">
        <f>IFERROR(COUNTIFS('2.Base de Clientes'!$C$5:$C$1004,Apoio!B1031,'2.Base de Clientes'!$D$5:$D$1004,Apoio!C1031,'2.Base de Clientes'!$E$5:$E$1004,Apoio!D1031),0)</f>
        <v>0</v>
      </c>
      <c r="I1031" s="156">
        <f t="shared" si="19"/>
        <v>0</v>
      </c>
      <c r="J1031" s="157">
        <f>IFERROR(AVERAGEIFS('2.Base de Clientes'!$F$5:$F$1004,'2.Base de Clientes'!$C$5:$C$1004,Apoio!B1031,'2.Base de Clientes'!$D$5:$D$1004,Apoio!C1031,'2.Base de Clientes'!$E$5:$E$1004,Apoio!D1031)+(ROW()/1000000),0)</f>
        <v>0</v>
      </c>
      <c r="K1031" s="21"/>
      <c r="L1031" s="21"/>
      <c r="M1031" s="21"/>
    </row>
    <row r="1032" ht="12.75" customHeight="1">
      <c r="B1032" s="136" t="str">
        <f>'1.Clusters'!$B$15</f>
        <v/>
      </c>
      <c r="C1032" s="136" t="str">
        <f>'1.Clusters'!$E$13</f>
        <v/>
      </c>
      <c r="D1032" s="136" t="str">
        <f>'1.Clusters'!$H$14</f>
        <v/>
      </c>
      <c r="E1032" s="136" t="str">
        <f t="shared" si="17"/>
        <v>, , </v>
      </c>
      <c r="F1032" s="136" t="str">
        <f t="shared" si="18"/>
        <v/>
      </c>
      <c r="G1032" s="139">
        <f>IFERROR(AVERAGEIFS('2.Base de Clientes'!$Q$5:$Q$1004,'2.Base de Clientes'!$C$5:$C$1004,Apoio!B1032,'2.Base de Clientes'!$D$5:$D$1004,Apoio!C1032,'2.Base de Clientes'!$E$5:$E$1004,Apoio!D1032)+(ROW()/1000000),0)</f>
        <v>0</v>
      </c>
      <c r="H1032" s="139">
        <f>IFERROR(COUNTIFS('2.Base de Clientes'!$C$5:$C$1004,Apoio!B1032,'2.Base de Clientes'!$D$5:$D$1004,Apoio!C1032,'2.Base de Clientes'!$E$5:$E$1004,Apoio!D1032),0)</f>
        <v>0</v>
      </c>
      <c r="I1032" s="156">
        <f t="shared" si="19"/>
        <v>0</v>
      </c>
      <c r="J1032" s="157">
        <f>IFERROR(AVERAGEIFS('2.Base de Clientes'!$F$5:$F$1004,'2.Base de Clientes'!$C$5:$C$1004,Apoio!B1032,'2.Base de Clientes'!$D$5:$D$1004,Apoio!C1032,'2.Base de Clientes'!$E$5:$E$1004,Apoio!D1032)+(ROW()/1000000),0)</f>
        <v>0</v>
      </c>
      <c r="K1032" s="21"/>
      <c r="L1032" s="21"/>
      <c r="M1032" s="21"/>
    </row>
    <row r="1033" ht="12.75" customHeight="1">
      <c r="B1033" s="136" t="str">
        <f>'1.Clusters'!$B$15</f>
        <v/>
      </c>
      <c r="C1033" s="136" t="str">
        <f>'1.Clusters'!$E$13</f>
        <v/>
      </c>
      <c r="D1033" s="136" t="str">
        <f>'1.Clusters'!$H$15</f>
        <v/>
      </c>
      <c r="E1033" s="136" t="str">
        <f t="shared" si="17"/>
        <v>, , </v>
      </c>
      <c r="F1033" s="136" t="str">
        <f t="shared" si="18"/>
        <v/>
      </c>
      <c r="G1033" s="139">
        <f>IFERROR(AVERAGEIFS('2.Base de Clientes'!$Q$5:$Q$1004,'2.Base de Clientes'!$C$5:$C$1004,Apoio!B1033,'2.Base de Clientes'!$D$5:$D$1004,Apoio!C1033,'2.Base de Clientes'!$E$5:$E$1004,Apoio!D1033)+(ROW()/1000000),0)</f>
        <v>0</v>
      </c>
      <c r="H1033" s="139">
        <f>IFERROR(COUNTIFS('2.Base de Clientes'!$C$5:$C$1004,Apoio!B1033,'2.Base de Clientes'!$D$5:$D$1004,Apoio!C1033,'2.Base de Clientes'!$E$5:$E$1004,Apoio!D1033),0)</f>
        <v>0</v>
      </c>
      <c r="I1033" s="156">
        <f t="shared" si="19"/>
        <v>0</v>
      </c>
      <c r="J1033" s="157">
        <f>IFERROR(AVERAGEIFS('2.Base de Clientes'!$F$5:$F$1004,'2.Base de Clientes'!$C$5:$C$1004,Apoio!B1033,'2.Base de Clientes'!$D$5:$D$1004,Apoio!C1033,'2.Base de Clientes'!$E$5:$E$1004,Apoio!D1033)+(ROW()/1000000),0)</f>
        <v>0</v>
      </c>
      <c r="K1033" s="21"/>
      <c r="L1033" s="21"/>
      <c r="M1033" s="21"/>
    </row>
    <row r="1034" ht="12.75" customHeight="1">
      <c r="B1034" s="136" t="str">
        <f>'1.Clusters'!$B$15</f>
        <v/>
      </c>
      <c r="C1034" s="136" t="str">
        <f>'1.Clusters'!$E$14</f>
        <v/>
      </c>
      <c r="D1034" s="136" t="str">
        <f>'1.Clusters'!$H$6</f>
        <v/>
      </c>
      <c r="E1034" s="136" t="str">
        <f t="shared" si="17"/>
        <v>, , </v>
      </c>
      <c r="F1034" s="136" t="str">
        <f t="shared" si="18"/>
        <v/>
      </c>
      <c r="G1034" s="139">
        <f>IFERROR(AVERAGEIFS('2.Base de Clientes'!$Q$5:$Q$1004,'2.Base de Clientes'!$C$5:$C$1004,Apoio!B1034,'2.Base de Clientes'!$D$5:$D$1004,Apoio!C1034,'2.Base de Clientes'!$E$5:$E$1004,Apoio!D1034)+(ROW()/1000000),0)</f>
        <v>0</v>
      </c>
      <c r="H1034" s="139">
        <f>IFERROR(COUNTIFS('2.Base de Clientes'!$C$5:$C$1004,Apoio!B1034,'2.Base de Clientes'!$D$5:$D$1004,Apoio!C1034,'2.Base de Clientes'!$E$5:$E$1004,Apoio!D1034),0)</f>
        <v>0</v>
      </c>
      <c r="I1034" s="156">
        <f t="shared" si="19"/>
        <v>0</v>
      </c>
      <c r="J1034" s="157">
        <f>IFERROR(AVERAGEIFS('2.Base de Clientes'!$F$5:$F$1004,'2.Base de Clientes'!$C$5:$C$1004,Apoio!B1034,'2.Base de Clientes'!$D$5:$D$1004,Apoio!C1034,'2.Base de Clientes'!$E$5:$E$1004,Apoio!D1034)+(ROW()/1000000),0)</f>
        <v>0</v>
      </c>
      <c r="K1034" s="21"/>
      <c r="L1034" s="21"/>
      <c r="M1034" s="21"/>
    </row>
    <row r="1035" ht="12.75" customHeight="1">
      <c r="B1035" s="136" t="str">
        <f>'1.Clusters'!$B$15</f>
        <v/>
      </c>
      <c r="C1035" s="136" t="str">
        <f>'1.Clusters'!$E$14</f>
        <v/>
      </c>
      <c r="D1035" s="136" t="str">
        <f>'1.Clusters'!$H$7</f>
        <v/>
      </c>
      <c r="E1035" s="136" t="str">
        <f t="shared" si="17"/>
        <v>, , </v>
      </c>
      <c r="F1035" s="136" t="str">
        <f t="shared" si="18"/>
        <v/>
      </c>
      <c r="G1035" s="139">
        <f>IFERROR(AVERAGEIFS('2.Base de Clientes'!$Q$5:$Q$1004,'2.Base de Clientes'!$C$5:$C$1004,Apoio!B1035,'2.Base de Clientes'!$D$5:$D$1004,Apoio!C1035,'2.Base de Clientes'!$E$5:$E$1004,Apoio!D1035)+(ROW()/1000000),0)</f>
        <v>0</v>
      </c>
      <c r="H1035" s="139">
        <f>IFERROR(COUNTIFS('2.Base de Clientes'!$C$5:$C$1004,Apoio!B1035,'2.Base de Clientes'!$D$5:$D$1004,Apoio!C1035,'2.Base de Clientes'!$E$5:$E$1004,Apoio!D1035),0)</f>
        <v>0</v>
      </c>
      <c r="I1035" s="156">
        <f t="shared" si="19"/>
        <v>0</v>
      </c>
      <c r="J1035" s="157">
        <f>IFERROR(AVERAGEIFS('2.Base de Clientes'!$F$5:$F$1004,'2.Base de Clientes'!$C$5:$C$1004,Apoio!B1035,'2.Base de Clientes'!$D$5:$D$1004,Apoio!C1035,'2.Base de Clientes'!$E$5:$E$1004,Apoio!D1035)+(ROW()/1000000),0)</f>
        <v>0</v>
      </c>
      <c r="K1035" s="21"/>
      <c r="L1035" s="21"/>
      <c r="M1035" s="21"/>
    </row>
    <row r="1036" ht="12.75" customHeight="1">
      <c r="B1036" s="136" t="str">
        <f>'1.Clusters'!$B$15</f>
        <v/>
      </c>
      <c r="C1036" s="136" t="str">
        <f>'1.Clusters'!$E$14</f>
        <v/>
      </c>
      <c r="D1036" s="136" t="str">
        <f>'1.Clusters'!$H$8</f>
        <v/>
      </c>
      <c r="E1036" s="136" t="str">
        <f t="shared" si="17"/>
        <v>, , </v>
      </c>
      <c r="F1036" s="136" t="str">
        <f t="shared" si="18"/>
        <v/>
      </c>
      <c r="G1036" s="139">
        <f>IFERROR(AVERAGEIFS('2.Base de Clientes'!$Q$5:$Q$1004,'2.Base de Clientes'!$C$5:$C$1004,Apoio!B1036,'2.Base de Clientes'!$D$5:$D$1004,Apoio!C1036,'2.Base de Clientes'!$E$5:$E$1004,Apoio!D1036)+(ROW()/1000000),0)</f>
        <v>0</v>
      </c>
      <c r="H1036" s="139">
        <f>IFERROR(COUNTIFS('2.Base de Clientes'!$C$5:$C$1004,Apoio!B1036,'2.Base de Clientes'!$D$5:$D$1004,Apoio!C1036,'2.Base de Clientes'!$E$5:$E$1004,Apoio!D1036),0)</f>
        <v>0</v>
      </c>
      <c r="I1036" s="156">
        <f t="shared" si="19"/>
        <v>0</v>
      </c>
      <c r="J1036" s="157">
        <f>IFERROR(AVERAGEIFS('2.Base de Clientes'!$F$5:$F$1004,'2.Base de Clientes'!$C$5:$C$1004,Apoio!B1036,'2.Base de Clientes'!$D$5:$D$1004,Apoio!C1036,'2.Base de Clientes'!$E$5:$E$1004,Apoio!D1036)+(ROW()/1000000),0)</f>
        <v>0</v>
      </c>
      <c r="K1036" s="21"/>
      <c r="L1036" s="21"/>
      <c r="M1036" s="21"/>
    </row>
    <row r="1037" ht="12.75" customHeight="1">
      <c r="B1037" s="136" t="str">
        <f>'1.Clusters'!$B$15</f>
        <v/>
      </c>
      <c r="C1037" s="136" t="str">
        <f>'1.Clusters'!$E$14</f>
        <v/>
      </c>
      <c r="D1037" s="136" t="str">
        <f>'1.Clusters'!$H$9</f>
        <v/>
      </c>
      <c r="E1037" s="136" t="str">
        <f t="shared" si="17"/>
        <v>, , </v>
      </c>
      <c r="F1037" s="136" t="str">
        <f t="shared" si="18"/>
        <v/>
      </c>
      <c r="G1037" s="139">
        <f>IFERROR(AVERAGEIFS('2.Base de Clientes'!$Q$5:$Q$1004,'2.Base de Clientes'!$C$5:$C$1004,Apoio!B1037,'2.Base de Clientes'!$D$5:$D$1004,Apoio!C1037,'2.Base de Clientes'!$E$5:$E$1004,Apoio!D1037)+(ROW()/1000000),0)</f>
        <v>0</v>
      </c>
      <c r="H1037" s="139">
        <f>IFERROR(COUNTIFS('2.Base de Clientes'!$C$5:$C$1004,Apoio!B1037,'2.Base de Clientes'!$D$5:$D$1004,Apoio!C1037,'2.Base de Clientes'!$E$5:$E$1004,Apoio!D1037),0)</f>
        <v>0</v>
      </c>
      <c r="I1037" s="156">
        <f t="shared" si="19"/>
        <v>0</v>
      </c>
      <c r="J1037" s="157">
        <f>IFERROR(AVERAGEIFS('2.Base de Clientes'!$F$5:$F$1004,'2.Base de Clientes'!$C$5:$C$1004,Apoio!B1037,'2.Base de Clientes'!$D$5:$D$1004,Apoio!C1037,'2.Base de Clientes'!$E$5:$E$1004,Apoio!D1037)+(ROW()/1000000),0)</f>
        <v>0</v>
      </c>
      <c r="K1037" s="21"/>
      <c r="L1037" s="21"/>
      <c r="M1037" s="21"/>
    </row>
    <row r="1038" ht="12.75" customHeight="1">
      <c r="B1038" s="136" t="str">
        <f>'1.Clusters'!$B$15</f>
        <v/>
      </c>
      <c r="C1038" s="136" t="str">
        <f>'1.Clusters'!$E$14</f>
        <v/>
      </c>
      <c r="D1038" s="136" t="str">
        <f>'1.Clusters'!$H$10</f>
        <v/>
      </c>
      <c r="E1038" s="136" t="str">
        <f t="shared" si="17"/>
        <v>, , </v>
      </c>
      <c r="F1038" s="136" t="str">
        <f t="shared" si="18"/>
        <v/>
      </c>
      <c r="G1038" s="139">
        <f>IFERROR(AVERAGEIFS('2.Base de Clientes'!$Q$5:$Q$1004,'2.Base de Clientes'!$C$5:$C$1004,Apoio!B1038,'2.Base de Clientes'!$D$5:$D$1004,Apoio!C1038,'2.Base de Clientes'!$E$5:$E$1004,Apoio!D1038)+(ROW()/1000000),0)</f>
        <v>0</v>
      </c>
      <c r="H1038" s="139">
        <f>IFERROR(COUNTIFS('2.Base de Clientes'!$C$5:$C$1004,Apoio!B1038,'2.Base de Clientes'!$D$5:$D$1004,Apoio!C1038,'2.Base de Clientes'!$E$5:$E$1004,Apoio!D1038),0)</f>
        <v>0</v>
      </c>
      <c r="I1038" s="156">
        <f t="shared" si="19"/>
        <v>0</v>
      </c>
      <c r="J1038" s="157">
        <f>IFERROR(AVERAGEIFS('2.Base de Clientes'!$F$5:$F$1004,'2.Base de Clientes'!$C$5:$C$1004,Apoio!B1038,'2.Base de Clientes'!$D$5:$D$1004,Apoio!C1038,'2.Base de Clientes'!$E$5:$E$1004,Apoio!D1038)+(ROW()/1000000),0)</f>
        <v>0</v>
      </c>
      <c r="K1038" s="21"/>
      <c r="L1038" s="21"/>
      <c r="M1038" s="21"/>
    </row>
    <row r="1039" ht="12.75" customHeight="1">
      <c r="B1039" s="136" t="str">
        <f>'1.Clusters'!$B$15</f>
        <v/>
      </c>
      <c r="C1039" s="136" t="str">
        <f>'1.Clusters'!$E$14</f>
        <v/>
      </c>
      <c r="D1039" s="136" t="str">
        <f>'1.Clusters'!$H$11</f>
        <v/>
      </c>
      <c r="E1039" s="136" t="str">
        <f t="shared" si="17"/>
        <v>, , </v>
      </c>
      <c r="F1039" s="136" t="str">
        <f t="shared" si="18"/>
        <v/>
      </c>
      <c r="G1039" s="139">
        <f>IFERROR(AVERAGEIFS('2.Base de Clientes'!$Q$5:$Q$1004,'2.Base de Clientes'!$C$5:$C$1004,Apoio!B1039,'2.Base de Clientes'!$D$5:$D$1004,Apoio!C1039,'2.Base de Clientes'!$E$5:$E$1004,Apoio!D1039)+(ROW()/1000000),0)</f>
        <v>0</v>
      </c>
      <c r="H1039" s="139">
        <f>IFERROR(COUNTIFS('2.Base de Clientes'!$C$5:$C$1004,Apoio!B1039,'2.Base de Clientes'!$D$5:$D$1004,Apoio!C1039,'2.Base de Clientes'!$E$5:$E$1004,Apoio!D1039),0)</f>
        <v>0</v>
      </c>
      <c r="I1039" s="156">
        <f t="shared" si="19"/>
        <v>0</v>
      </c>
      <c r="J1039" s="157">
        <f>IFERROR(AVERAGEIFS('2.Base de Clientes'!$F$5:$F$1004,'2.Base de Clientes'!$C$5:$C$1004,Apoio!B1039,'2.Base de Clientes'!$D$5:$D$1004,Apoio!C1039,'2.Base de Clientes'!$E$5:$E$1004,Apoio!D1039)+(ROW()/1000000),0)</f>
        <v>0</v>
      </c>
      <c r="K1039" s="21"/>
      <c r="L1039" s="21"/>
      <c r="M1039" s="21"/>
    </row>
    <row r="1040" ht="12.75" customHeight="1">
      <c r="B1040" s="136" t="str">
        <f>'1.Clusters'!$B$15</f>
        <v/>
      </c>
      <c r="C1040" s="136" t="str">
        <f>'1.Clusters'!$E$14</f>
        <v/>
      </c>
      <c r="D1040" s="136" t="str">
        <f>'1.Clusters'!$H$12</f>
        <v/>
      </c>
      <c r="E1040" s="136" t="str">
        <f t="shared" si="17"/>
        <v>, , </v>
      </c>
      <c r="F1040" s="136" t="str">
        <f t="shared" si="18"/>
        <v/>
      </c>
      <c r="G1040" s="139">
        <f>IFERROR(AVERAGEIFS('2.Base de Clientes'!$Q$5:$Q$1004,'2.Base de Clientes'!$C$5:$C$1004,Apoio!B1040,'2.Base de Clientes'!$D$5:$D$1004,Apoio!C1040,'2.Base de Clientes'!$E$5:$E$1004,Apoio!D1040)+(ROW()/1000000),0)</f>
        <v>0</v>
      </c>
      <c r="H1040" s="139">
        <f>IFERROR(COUNTIFS('2.Base de Clientes'!$C$5:$C$1004,Apoio!B1040,'2.Base de Clientes'!$D$5:$D$1004,Apoio!C1040,'2.Base de Clientes'!$E$5:$E$1004,Apoio!D1040),0)</f>
        <v>0</v>
      </c>
      <c r="I1040" s="156">
        <f t="shared" si="19"/>
        <v>0</v>
      </c>
      <c r="J1040" s="157">
        <f>IFERROR(AVERAGEIFS('2.Base de Clientes'!$F$5:$F$1004,'2.Base de Clientes'!$C$5:$C$1004,Apoio!B1040,'2.Base de Clientes'!$D$5:$D$1004,Apoio!C1040,'2.Base de Clientes'!$E$5:$E$1004,Apoio!D1040)+(ROW()/1000000),0)</f>
        <v>0</v>
      </c>
      <c r="K1040" s="21"/>
      <c r="L1040" s="21"/>
      <c r="M1040" s="21"/>
    </row>
    <row r="1041" ht="12.75" customHeight="1">
      <c r="B1041" s="136" t="str">
        <f>'1.Clusters'!$B$15</f>
        <v/>
      </c>
      <c r="C1041" s="136" t="str">
        <f>'1.Clusters'!$E$14</f>
        <v/>
      </c>
      <c r="D1041" s="136" t="str">
        <f>'1.Clusters'!$H$13</f>
        <v/>
      </c>
      <c r="E1041" s="136" t="str">
        <f t="shared" si="17"/>
        <v>, , </v>
      </c>
      <c r="F1041" s="136" t="str">
        <f t="shared" si="18"/>
        <v/>
      </c>
      <c r="G1041" s="139">
        <f>IFERROR(AVERAGEIFS('2.Base de Clientes'!$Q$5:$Q$1004,'2.Base de Clientes'!$C$5:$C$1004,Apoio!B1041,'2.Base de Clientes'!$D$5:$D$1004,Apoio!C1041,'2.Base de Clientes'!$E$5:$E$1004,Apoio!D1041)+(ROW()/1000000),0)</f>
        <v>0</v>
      </c>
      <c r="H1041" s="139">
        <f>IFERROR(COUNTIFS('2.Base de Clientes'!$C$5:$C$1004,Apoio!B1041,'2.Base de Clientes'!$D$5:$D$1004,Apoio!C1041,'2.Base de Clientes'!$E$5:$E$1004,Apoio!D1041),0)</f>
        <v>0</v>
      </c>
      <c r="I1041" s="156">
        <f t="shared" si="19"/>
        <v>0</v>
      </c>
      <c r="J1041" s="157">
        <f>IFERROR(AVERAGEIFS('2.Base de Clientes'!$F$5:$F$1004,'2.Base de Clientes'!$C$5:$C$1004,Apoio!B1041,'2.Base de Clientes'!$D$5:$D$1004,Apoio!C1041,'2.Base de Clientes'!$E$5:$E$1004,Apoio!D1041)+(ROW()/1000000),0)</f>
        <v>0</v>
      </c>
      <c r="K1041" s="21"/>
      <c r="L1041" s="21"/>
      <c r="M1041" s="21"/>
    </row>
    <row r="1042" ht="12.75" customHeight="1">
      <c r="B1042" s="136" t="str">
        <f>'1.Clusters'!$B$15</f>
        <v/>
      </c>
      <c r="C1042" s="136" t="str">
        <f>'1.Clusters'!$E$14</f>
        <v/>
      </c>
      <c r="D1042" s="136" t="str">
        <f>'1.Clusters'!$H$14</f>
        <v/>
      </c>
      <c r="E1042" s="136" t="str">
        <f t="shared" si="17"/>
        <v>, , </v>
      </c>
      <c r="F1042" s="136" t="str">
        <f t="shared" si="18"/>
        <v/>
      </c>
      <c r="G1042" s="139">
        <f>IFERROR(AVERAGEIFS('2.Base de Clientes'!$Q$5:$Q$1004,'2.Base de Clientes'!$C$5:$C$1004,Apoio!B1042,'2.Base de Clientes'!$D$5:$D$1004,Apoio!C1042,'2.Base de Clientes'!$E$5:$E$1004,Apoio!D1042)+(ROW()/1000000),0)</f>
        <v>0</v>
      </c>
      <c r="H1042" s="139">
        <f>IFERROR(COUNTIFS('2.Base de Clientes'!$C$5:$C$1004,Apoio!B1042,'2.Base de Clientes'!$D$5:$D$1004,Apoio!C1042,'2.Base de Clientes'!$E$5:$E$1004,Apoio!D1042),0)</f>
        <v>0</v>
      </c>
      <c r="I1042" s="156">
        <f t="shared" si="19"/>
        <v>0</v>
      </c>
      <c r="J1042" s="157">
        <f>IFERROR(AVERAGEIFS('2.Base de Clientes'!$F$5:$F$1004,'2.Base de Clientes'!$C$5:$C$1004,Apoio!B1042,'2.Base de Clientes'!$D$5:$D$1004,Apoio!C1042,'2.Base de Clientes'!$E$5:$E$1004,Apoio!D1042)+(ROW()/1000000),0)</f>
        <v>0</v>
      </c>
      <c r="K1042" s="21"/>
      <c r="L1042" s="21"/>
      <c r="M1042" s="21"/>
    </row>
    <row r="1043" ht="12.75" customHeight="1">
      <c r="B1043" s="136" t="str">
        <f>'1.Clusters'!$B$15</f>
        <v/>
      </c>
      <c r="C1043" s="136" t="str">
        <f>'1.Clusters'!$E$14</f>
        <v/>
      </c>
      <c r="D1043" s="136" t="str">
        <f>'1.Clusters'!$H$15</f>
        <v/>
      </c>
      <c r="E1043" s="136" t="str">
        <f t="shared" si="17"/>
        <v>, , </v>
      </c>
      <c r="F1043" s="136" t="str">
        <f t="shared" si="18"/>
        <v/>
      </c>
      <c r="G1043" s="139">
        <f>IFERROR(AVERAGEIFS('2.Base de Clientes'!$Q$5:$Q$1004,'2.Base de Clientes'!$C$5:$C$1004,Apoio!B1043,'2.Base de Clientes'!$D$5:$D$1004,Apoio!C1043,'2.Base de Clientes'!$E$5:$E$1004,Apoio!D1043)+(ROW()/1000000),0)</f>
        <v>0</v>
      </c>
      <c r="H1043" s="139">
        <f>IFERROR(COUNTIFS('2.Base de Clientes'!$C$5:$C$1004,Apoio!B1043,'2.Base de Clientes'!$D$5:$D$1004,Apoio!C1043,'2.Base de Clientes'!$E$5:$E$1004,Apoio!D1043),0)</f>
        <v>0</v>
      </c>
      <c r="I1043" s="156">
        <f t="shared" si="19"/>
        <v>0</v>
      </c>
      <c r="J1043" s="157">
        <f>IFERROR(AVERAGEIFS('2.Base de Clientes'!$F$5:$F$1004,'2.Base de Clientes'!$C$5:$C$1004,Apoio!B1043,'2.Base de Clientes'!$D$5:$D$1004,Apoio!C1043,'2.Base de Clientes'!$E$5:$E$1004,Apoio!D1043)+(ROW()/1000000),0)</f>
        <v>0</v>
      </c>
      <c r="K1043" s="21"/>
      <c r="L1043" s="21"/>
      <c r="M1043" s="21"/>
    </row>
    <row r="1044" ht="12.75" customHeight="1">
      <c r="B1044" s="136" t="str">
        <f>'1.Clusters'!$B$15</f>
        <v/>
      </c>
      <c r="C1044" s="136" t="str">
        <f>'1.Clusters'!$E$15</f>
        <v/>
      </c>
      <c r="D1044" s="136" t="str">
        <f>'1.Clusters'!$H$6</f>
        <v/>
      </c>
      <c r="E1044" s="136" t="str">
        <f t="shared" si="17"/>
        <v>, , </v>
      </c>
      <c r="F1044" s="136" t="str">
        <f t="shared" si="18"/>
        <v/>
      </c>
      <c r="G1044" s="139">
        <f>IFERROR(AVERAGEIFS('2.Base de Clientes'!$Q$5:$Q$1004,'2.Base de Clientes'!$C$5:$C$1004,Apoio!B1044,'2.Base de Clientes'!$D$5:$D$1004,Apoio!C1044,'2.Base de Clientes'!$E$5:$E$1004,Apoio!D1044)+(ROW()/1000000),0)</f>
        <v>0</v>
      </c>
      <c r="H1044" s="139">
        <f>IFERROR(COUNTIFS('2.Base de Clientes'!$C$5:$C$1004,Apoio!B1044,'2.Base de Clientes'!$D$5:$D$1004,Apoio!C1044,'2.Base de Clientes'!$E$5:$E$1004,Apoio!D1044),0)</f>
        <v>0</v>
      </c>
      <c r="I1044" s="156">
        <f t="shared" si="19"/>
        <v>0</v>
      </c>
      <c r="J1044" s="157">
        <f>IFERROR(AVERAGEIFS('2.Base de Clientes'!$F$5:$F$1004,'2.Base de Clientes'!$C$5:$C$1004,Apoio!B1044,'2.Base de Clientes'!$D$5:$D$1004,Apoio!C1044,'2.Base de Clientes'!$E$5:$E$1004,Apoio!D1044)+(ROW()/1000000),0)</f>
        <v>0</v>
      </c>
      <c r="K1044" s="21"/>
      <c r="L1044" s="21"/>
      <c r="M1044" s="21"/>
    </row>
    <row r="1045" ht="12.75" customHeight="1">
      <c r="B1045" s="136" t="str">
        <f>'1.Clusters'!$B$15</f>
        <v/>
      </c>
      <c r="C1045" s="136" t="str">
        <f>'1.Clusters'!$E$15</f>
        <v/>
      </c>
      <c r="D1045" s="136" t="str">
        <f>'1.Clusters'!$H$7</f>
        <v/>
      </c>
      <c r="E1045" s="136" t="str">
        <f t="shared" si="17"/>
        <v>, , </v>
      </c>
      <c r="F1045" s="136" t="str">
        <f t="shared" si="18"/>
        <v/>
      </c>
      <c r="G1045" s="139">
        <f>IFERROR(AVERAGEIFS('2.Base de Clientes'!$Q$5:$Q$1004,'2.Base de Clientes'!$C$5:$C$1004,Apoio!B1045,'2.Base de Clientes'!$D$5:$D$1004,Apoio!C1045,'2.Base de Clientes'!$E$5:$E$1004,Apoio!D1045)+(ROW()/1000000),0)</f>
        <v>0</v>
      </c>
      <c r="H1045" s="139">
        <f>IFERROR(COUNTIFS('2.Base de Clientes'!$C$5:$C$1004,Apoio!B1045,'2.Base de Clientes'!$D$5:$D$1004,Apoio!C1045,'2.Base de Clientes'!$E$5:$E$1004,Apoio!D1045),0)</f>
        <v>0</v>
      </c>
      <c r="I1045" s="156">
        <f t="shared" si="19"/>
        <v>0</v>
      </c>
      <c r="J1045" s="157">
        <f>IFERROR(AVERAGEIFS('2.Base de Clientes'!$F$5:$F$1004,'2.Base de Clientes'!$C$5:$C$1004,Apoio!B1045,'2.Base de Clientes'!$D$5:$D$1004,Apoio!C1045,'2.Base de Clientes'!$E$5:$E$1004,Apoio!D1045)+(ROW()/1000000),0)</f>
        <v>0</v>
      </c>
      <c r="K1045" s="21"/>
      <c r="L1045" s="21"/>
      <c r="M1045" s="21"/>
    </row>
    <row r="1046" ht="12.75" customHeight="1">
      <c r="B1046" s="136" t="str">
        <f>'1.Clusters'!$B$15</f>
        <v/>
      </c>
      <c r="C1046" s="136" t="str">
        <f>'1.Clusters'!$E$15</f>
        <v/>
      </c>
      <c r="D1046" s="136" t="str">
        <f>'1.Clusters'!$H$8</f>
        <v/>
      </c>
      <c r="E1046" s="136" t="str">
        <f t="shared" si="17"/>
        <v>, , </v>
      </c>
      <c r="F1046" s="136" t="str">
        <f t="shared" si="18"/>
        <v/>
      </c>
      <c r="G1046" s="139">
        <f>IFERROR(AVERAGEIFS('2.Base de Clientes'!$Q$5:$Q$1004,'2.Base de Clientes'!$C$5:$C$1004,Apoio!B1046,'2.Base de Clientes'!$D$5:$D$1004,Apoio!C1046,'2.Base de Clientes'!$E$5:$E$1004,Apoio!D1046)+(ROW()/1000000),0)</f>
        <v>0</v>
      </c>
      <c r="H1046" s="139">
        <f>IFERROR(COUNTIFS('2.Base de Clientes'!$C$5:$C$1004,Apoio!B1046,'2.Base de Clientes'!$D$5:$D$1004,Apoio!C1046,'2.Base de Clientes'!$E$5:$E$1004,Apoio!D1046),0)</f>
        <v>0</v>
      </c>
      <c r="I1046" s="156">
        <f t="shared" si="19"/>
        <v>0</v>
      </c>
      <c r="J1046" s="157">
        <f>IFERROR(AVERAGEIFS('2.Base de Clientes'!$F$5:$F$1004,'2.Base de Clientes'!$C$5:$C$1004,Apoio!B1046,'2.Base de Clientes'!$D$5:$D$1004,Apoio!C1046,'2.Base de Clientes'!$E$5:$E$1004,Apoio!D1046)+(ROW()/1000000),0)</f>
        <v>0</v>
      </c>
      <c r="K1046" s="21"/>
      <c r="L1046" s="21"/>
      <c r="M1046" s="21"/>
    </row>
    <row r="1047" ht="12.75" customHeight="1">
      <c r="B1047" s="136" t="str">
        <f>'1.Clusters'!$B$15</f>
        <v/>
      </c>
      <c r="C1047" s="136" t="str">
        <f>'1.Clusters'!$E$15</f>
        <v/>
      </c>
      <c r="D1047" s="136" t="str">
        <f>'1.Clusters'!$H$9</f>
        <v/>
      </c>
      <c r="E1047" s="136" t="str">
        <f t="shared" si="17"/>
        <v>, , </v>
      </c>
      <c r="F1047" s="136" t="str">
        <f t="shared" si="18"/>
        <v/>
      </c>
      <c r="G1047" s="139">
        <f>IFERROR(AVERAGEIFS('2.Base de Clientes'!$Q$5:$Q$1004,'2.Base de Clientes'!$C$5:$C$1004,Apoio!B1047,'2.Base de Clientes'!$D$5:$D$1004,Apoio!C1047,'2.Base de Clientes'!$E$5:$E$1004,Apoio!D1047)+(ROW()/1000000),0)</f>
        <v>0</v>
      </c>
      <c r="H1047" s="139">
        <f>IFERROR(COUNTIFS('2.Base de Clientes'!$C$5:$C$1004,Apoio!B1047,'2.Base de Clientes'!$D$5:$D$1004,Apoio!C1047,'2.Base de Clientes'!$E$5:$E$1004,Apoio!D1047),0)</f>
        <v>0</v>
      </c>
      <c r="I1047" s="156">
        <f t="shared" si="19"/>
        <v>0</v>
      </c>
      <c r="J1047" s="157">
        <f>IFERROR(AVERAGEIFS('2.Base de Clientes'!$F$5:$F$1004,'2.Base de Clientes'!$C$5:$C$1004,Apoio!B1047,'2.Base de Clientes'!$D$5:$D$1004,Apoio!C1047,'2.Base de Clientes'!$E$5:$E$1004,Apoio!D1047)+(ROW()/1000000),0)</f>
        <v>0</v>
      </c>
      <c r="K1047" s="21"/>
      <c r="L1047" s="21"/>
      <c r="M1047" s="21"/>
    </row>
    <row r="1048" ht="12.75" customHeight="1">
      <c r="B1048" s="136" t="str">
        <f>'1.Clusters'!$B$15</f>
        <v/>
      </c>
      <c r="C1048" s="136" t="str">
        <f>'1.Clusters'!$E$15</f>
        <v/>
      </c>
      <c r="D1048" s="136" t="str">
        <f>'1.Clusters'!$H$10</f>
        <v/>
      </c>
      <c r="E1048" s="136" t="str">
        <f t="shared" si="17"/>
        <v>, , </v>
      </c>
      <c r="F1048" s="136" t="str">
        <f t="shared" si="18"/>
        <v/>
      </c>
      <c r="G1048" s="139">
        <f>IFERROR(AVERAGEIFS('2.Base de Clientes'!$Q$5:$Q$1004,'2.Base de Clientes'!$C$5:$C$1004,Apoio!B1048,'2.Base de Clientes'!$D$5:$D$1004,Apoio!C1048,'2.Base de Clientes'!$E$5:$E$1004,Apoio!D1048)+(ROW()/1000000),0)</f>
        <v>0</v>
      </c>
      <c r="H1048" s="139">
        <f>IFERROR(COUNTIFS('2.Base de Clientes'!$C$5:$C$1004,Apoio!B1048,'2.Base de Clientes'!$D$5:$D$1004,Apoio!C1048,'2.Base de Clientes'!$E$5:$E$1004,Apoio!D1048),0)</f>
        <v>0</v>
      </c>
      <c r="I1048" s="156">
        <f t="shared" si="19"/>
        <v>0</v>
      </c>
      <c r="J1048" s="157">
        <f>IFERROR(AVERAGEIFS('2.Base de Clientes'!$F$5:$F$1004,'2.Base de Clientes'!$C$5:$C$1004,Apoio!B1048,'2.Base de Clientes'!$D$5:$D$1004,Apoio!C1048,'2.Base de Clientes'!$E$5:$E$1004,Apoio!D1048)+(ROW()/1000000),0)</f>
        <v>0</v>
      </c>
      <c r="K1048" s="21"/>
      <c r="L1048" s="21"/>
      <c r="M1048" s="21"/>
    </row>
    <row r="1049" ht="12.75" customHeight="1">
      <c r="B1049" s="136" t="str">
        <f>'1.Clusters'!$B$15</f>
        <v/>
      </c>
      <c r="C1049" s="136" t="str">
        <f>'1.Clusters'!$E$15</f>
        <v/>
      </c>
      <c r="D1049" s="136" t="str">
        <f>'1.Clusters'!$H$11</f>
        <v/>
      </c>
      <c r="E1049" s="136" t="str">
        <f t="shared" si="17"/>
        <v>, , </v>
      </c>
      <c r="F1049" s="136" t="str">
        <f t="shared" si="18"/>
        <v/>
      </c>
      <c r="G1049" s="139">
        <f>IFERROR(AVERAGEIFS('2.Base de Clientes'!$Q$5:$Q$1004,'2.Base de Clientes'!$C$5:$C$1004,Apoio!B1049,'2.Base de Clientes'!$D$5:$D$1004,Apoio!C1049,'2.Base de Clientes'!$E$5:$E$1004,Apoio!D1049)+(ROW()/1000000),0)</f>
        <v>0</v>
      </c>
      <c r="H1049" s="139">
        <f>IFERROR(COUNTIFS('2.Base de Clientes'!$C$5:$C$1004,Apoio!B1049,'2.Base de Clientes'!$D$5:$D$1004,Apoio!C1049,'2.Base de Clientes'!$E$5:$E$1004,Apoio!D1049),0)</f>
        <v>0</v>
      </c>
      <c r="I1049" s="156">
        <f t="shared" si="19"/>
        <v>0</v>
      </c>
      <c r="J1049" s="157">
        <f>IFERROR(AVERAGEIFS('2.Base de Clientes'!$F$5:$F$1004,'2.Base de Clientes'!$C$5:$C$1004,Apoio!B1049,'2.Base de Clientes'!$D$5:$D$1004,Apoio!C1049,'2.Base de Clientes'!$E$5:$E$1004,Apoio!D1049)+(ROW()/1000000),0)</f>
        <v>0</v>
      </c>
      <c r="K1049" s="21"/>
      <c r="L1049" s="21"/>
      <c r="M1049" s="21"/>
    </row>
    <row r="1050" ht="12.75" customHeight="1">
      <c r="B1050" s="136" t="str">
        <f>'1.Clusters'!$B$15</f>
        <v/>
      </c>
      <c r="C1050" s="136" t="str">
        <f>'1.Clusters'!$E$15</f>
        <v/>
      </c>
      <c r="D1050" s="136" t="str">
        <f>'1.Clusters'!$H$12</f>
        <v/>
      </c>
      <c r="E1050" s="136" t="str">
        <f t="shared" si="17"/>
        <v>, , </v>
      </c>
      <c r="F1050" s="136" t="str">
        <f t="shared" si="18"/>
        <v/>
      </c>
      <c r="G1050" s="139">
        <f>IFERROR(AVERAGEIFS('2.Base de Clientes'!$Q$5:$Q$1004,'2.Base de Clientes'!$C$5:$C$1004,Apoio!B1050,'2.Base de Clientes'!$D$5:$D$1004,Apoio!C1050,'2.Base de Clientes'!$E$5:$E$1004,Apoio!D1050)+(ROW()/1000000),0)</f>
        <v>0</v>
      </c>
      <c r="H1050" s="139">
        <f>IFERROR(COUNTIFS('2.Base de Clientes'!$C$5:$C$1004,Apoio!B1050,'2.Base de Clientes'!$D$5:$D$1004,Apoio!C1050,'2.Base de Clientes'!$E$5:$E$1004,Apoio!D1050),0)</f>
        <v>0</v>
      </c>
      <c r="I1050" s="156">
        <f t="shared" si="19"/>
        <v>0</v>
      </c>
      <c r="J1050" s="157">
        <f>IFERROR(AVERAGEIFS('2.Base de Clientes'!$F$5:$F$1004,'2.Base de Clientes'!$C$5:$C$1004,Apoio!B1050,'2.Base de Clientes'!$D$5:$D$1004,Apoio!C1050,'2.Base de Clientes'!$E$5:$E$1004,Apoio!D1050)+(ROW()/1000000),0)</f>
        <v>0</v>
      </c>
      <c r="K1050" s="21"/>
      <c r="L1050" s="21"/>
      <c r="M1050" s="21"/>
    </row>
    <row r="1051" ht="12.75" customHeight="1">
      <c r="B1051" s="136" t="str">
        <f>'1.Clusters'!$B$15</f>
        <v/>
      </c>
      <c r="C1051" s="136" t="str">
        <f>'1.Clusters'!$E$15</f>
        <v/>
      </c>
      <c r="D1051" s="136" t="str">
        <f>'1.Clusters'!$H$13</f>
        <v/>
      </c>
      <c r="E1051" s="136" t="str">
        <f t="shared" si="17"/>
        <v>, , </v>
      </c>
      <c r="F1051" s="136" t="str">
        <f t="shared" si="18"/>
        <v/>
      </c>
      <c r="G1051" s="139">
        <f>IFERROR(AVERAGEIFS('2.Base de Clientes'!$Q$5:$Q$1004,'2.Base de Clientes'!$C$5:$C$1004,Apoio!B1051,'2.Base de Clientes'!$D$5:$D$1004,Apoio!C1051,'2.Base de Clientes'!$E$5:$E$1004,Apoio!D1051)+(ROW()/1000000),0)</f>
        <v>0</v>
      </c>
      <c r="H1051" s="139">
        <f>IFERROR(COUNTIFS('2.Base de Clientes'!$C$5:$C$1004,Apoio!B1051,'2.Base de Clientes'!$D$5:$D$1004,Apoio!C1051,'2.Base de Clientes'!$E$5:$E$1004,Apoio!D1051),0)</f>
        <v>0</v>
      </c>
      <c r="I1051" s="156">
        <f t="shared" si="19"/>
        <v>0</v>
      </c>
      <c r="J1051" s="157">
        <f>IFERROR(AVERAGEIFS('2.Base de Clientes'!$F$5:$F$1004,'2.Base de Clientes'!$C$5:$C$1004,Apoio!B1051,'2.Base de Clientes'!$D$5:$D$1004,Apoio!C1051,'2.Base de Clientes'!$E$5:$E$1004,Apoio!D1051)+(ROW()/1000000),0)</f>
        <v>0</v>
      </c>
      <c r="K1051" s="21"/>
      <c r="L1051" s="21"/>
      <c r="M1051" s="21"/>
    </row>
    <row r="1052" ht="12.75" customHeight="1">
      <c r="B1052" s="136" t="str">
        <f>'1.Clusters'!$B$15</f>
        <v/>
      </c>
      <c r="C1052" s="136" t="str">
        <f>'1.Clusters'!$E$15</f>
        <v/>
      </c>
      <c r="D1052" s="136" t="str">
        <f>'1.Clusters'!$H$14</f>
        <v/>
      </c>
      <c r="E1052" s="136" t="str">
        <f t="shared" si="17"/>
        <v>, , </v>
      </c>
      <c r="F1052" s="136" t="str">
        <f t="shared" si="18"/>
        <v/>
      </c>
      <c r="G1052" s="139">
        <f>IFERROR(AVERAGEIFS('2.Base de Clientes'!$Q$5:$Q$1004,'2.Base de Clientes'!$C$5:$C$1004,Apoio!B1052,'2.Base de Clientes'!$D$5:$D$1004,Apoio!C1052,'2.Base de Clientes'!$E$5:$E$1004,Apoio!D1052)+(ROW()/1000000),0)</f>
        <v>0</v>
      </c>
      <c r="H1052" s="139">
        <f>IFERROR(COUNTIFS('2.Base de Clientes'!$C$5:$C$1004,Apoio!B1052,'2.Base de Clientes'!$D$5:$D$1004,Apoio!C1052,'2.Base de Clientes'!$E$5:$E$1004,Apoio!D1052),0)</f>
        <v>0</v>
      </c>
      <c r="I1052" s="156">
        <f t="shared" si="19"/>
        <v>0</v>
      </c>
      <c r="J1052" s="157">
        <f>IFERROR(AVERAGEIFS('2.Base de Clientes'!$F$5:$F$1004,'2.Base de Clientes'!$C$5:$C$1004,Apoio!B1052,'2.Base de Clientes'!$D$5:$D$1004,Apoio!C1052,'2.Base de Clientes'!$E$5:$E$1004,Apoio!D1052)+(ROW()/1000000),0)</f>
        <v>0</v>
      </c>
      <c r="K1052" s="21"/>
      <c r="L1052" s="21"/>
      <c r="M1052" s="21"/>
    </row>
    <row r="1053" ht="12.75" customHeight="1">
      <c r="B1053" s="136" t="str">
        <f>'1.Clusters'!$B$15</f>
        <v/>
      </c>
      <c r="C1053" s="136" t="str">
        <f>'1.Clusters'!$E$15</f>
        <v/>
      </c>
      <c r="D1053" s="136" t="str">
        <f>'1.Clusters'!$H$15</f>
        <v/>
      </c>
      <c r="E1053" s="136" t="str">
        <f t="shared" si="17"/>
        <v>, , </v>
      </c>
      <c r="F1053" s="136" t="str">
        <f t="shared" si="18"/>
        <v/>
      </c>
      <c r="G1053" s="139">
        <f>IFERROR(AVERAGEIFS('2.Base de Clientes'!$Q$5:$Q$1004,'2.Base de Clientes'!$C$5:$C$1004,Apoio!B1053,'2.Base de Clientes'!$D$5:$D$1004,Apoio!C1053,'2.Base de Clientes'!$E$5:$E$1004,Apoio!D1053)+(ROW()/1000000),0)</f>
        <v>0</v>
      </c>
      <c r="H1053" s="139">
        <f>IFERROR(COUNTIFS('2.Base de Clientes'!$C$5:$C$1004,Apoio!B1053,'2.Base de Clientes'!$D$5:$D$1004,Apoio!C1053,'2.Base de Clientes'!$E$5:$E$1004,Apoio!D1053),0)</f>
        <v>0</v>
      </c>
      <c r="I1053" s="156">
        <f t="shared" si="19"/>
        <v>0</v>
      </c>
      <c r="J1053" s="157">
        <f>IFERROR(AVERAGEIFS('2.Base de Clientes'!$F$5:$F$1004,'2.Base de Clientes'!$C$5:$C$1004,Apoio!B1053,'2.Base de Clientes'!$D$5:$D$1004,Apoio!C1053,'2.Base de Clientes'!$E$5:$E$1004,Apoio!D1053)+(ROW()/1000000),0)</f>
        <v>0</v>
      </c>
      <c r="K1053" s="21"/>
      <c r="L1053" s="21"/>
      <c r="M1053" s="21"/>
    </row>
  </sheetData>
  <printOptions/>
  <pageMargins bottom="0.787401575" footer="0.0" header="0.0" left="0.511811024" right="0.511811024" top="0.7874015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7CAAC"/>
    <pageSetUpPr/>
  </sheetPr>
  <sheetViews>
    <sheetView showGridLines="0" workbookViewId="0"/>
  </sheetViews>
  <sheetFormatPr customHeight="1" defaultColWidth="14.43" defaultRowHeight="15.0"/>
  <cols>
    <col customWidth="1" min="1" max="1" width="1.57"/>
    <col customWidth="1" min="2" max="2" width="11.86"/>
    <col customWidth="1" min="3" max="3" width="12.43"/>
    <col customWidth="1" min="4" max="26" width="8.71"/>
  </cols>
  <sheetData>
    <row r="1" ht="8.25" customHeight="1"/>
    <row r="2" ht="12.75" customHeight="1">
      <c r="B2" s="162" t="s">
        <v>91</v>
      </c>
    </row>
    <row r="3">
      <c r="A3" s="2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26"/>
      <c r="W3" s="26"/>
      <c r="X3" s="26"/>
      <c r="Y3" s="26"/>
      <c r="Z3" s="26"/>
    </row>
    <row r="4" ht="5.25" customHeight="1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</row>
    <row r="5" ht="5.25" customHeight="1"/>
    <row r="6" ht="12.75" customHeight="1">
      <c r="B6" s="163" t="s">
        <v>92</v>
      </c>
    </row>
    <row r="7" ht="5.25" customHeight="1"/>
    <row r="8" ht="12.75" customHeight="1">
      <c r="B8" s="96" t="s">
        <v>93</v>
      </c>
    </row>
    <row r="9" ht="12.75" customHeight="1">
      <c r="B9" s="96" t="s">
        <v>94</v>
      </c>
    </row>
    <row r="10" ht="12.75" customHeight="1">
      <c r="B10" s="96" t="s">
        <v>95</v>
      </c>
    </row>
    <row r="11" ht="12.75" customHeight="1">
      <c r="B11" s="96" t="s">
        <v>96</v>
      </c>
    </row>
    <row r="12" ht="12.75" customHeight="1">
      <c r="B12" s="96" t="s">
        <v>97</v>
      </c>
    </row>
    <row r="13" ht="6.0" customHeight="1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ht="6.0" customHeight="1">
      <c r="B14" s="96"/>
    </row>
    <row r="15" ht="12.75" customHeight="1">
      <c r="B15" s="163" t="s">
        <v>98</v>
      </c>
    </row>
    <row r="16" ht="5.25" customHeight="1"/>
    <row r="17" ht="12.75" customHeight="1">
      <c r="B17" s="164" t="s">
        <v>99</v>
      </c>
      <c r="D17" s="165" t="s">
        <v>100</v>
      </c>
      <c r="G17" s="164" t="s">
        <v>101</v>
      </c>
      <c r="K17" s="164" t="s">
        <v>102</v>
      </c>
      <c r="O17" s="164" t="s">
        <v>103</v>
      </c>
      <c r="Q17" s="164" t="s">
        <v>104</v>
      </c>
    </row>
    <row r="18" ht="12.75" customHeight="1">
      <c r="B18" s="166" t="s">
        <v>105</v>
      </c>
      <c r="D18" s="96" t="s">
        <v>106</v>
      </c>
      <c r="G18" s="96" t="s">
        <v>107</v>
      </c>
      <c r="K18" s="96" t="s">
        <v>108</v>
      </c>
      <c r="O18" s="96" t="s">
        <v>109</v>
      </c>
      <c r="Q18" s="96" t="s">
        <v>110</v>
      </c>
    </row>
    <row r="19" ht="12.75" customHeight="1">
      <c r="B19" s="167" t="s">
        <v>111</v>
      </c>
      <c r="D19" s="96" t="s">
        <v>112</v>
      </c>
      <c r="G19" s="96" t="s">
        <v>113</v>
      </c>
      <c r="K19" s="96" t="s">
        <v>114</v>
      </c>
      <c r="O19" s="96" t="s">
        <v>115</v>
      </c>
      <c r="Q19" s="96" t="s">
        <v>116</v>
      </c>
    </row>
    <row r="20" ht="12.75" customHeight="1">
      <c r="B20" s="167" t="s">
        <v>117</v>
      </c>
      <c r="D20" s="96" t="s">
        <v>118</v>
      </c>
      <c r="G20" s="96" t="s">
        <v>119</v>
      </c>
      <c r="K20" s="96" t="s">
        <v>120</v>
      </c>
      <c r="O20" s="96" t="s">
        <v>121</v>
      </c>
      <c r="Q20" s="96" t="s">
        <v>122</v>
      </c>
    </row>
    <row r="21" ht="12.75" customHeight="1">
      <c r="B21" s="167" t="s">
        <v>123</v>
      </c>
      <c r="D21" s="96" t="s">
        <v>124</v>
      </c>
      <c r="G21" s="96" t="s">
        <v>125</v>
      </c>
      <c r="K21" s="96" t="s">
        <v>126</v>
      </c>
      <c r="O21" s="96" t="s">
        <v>127</v>
      </c>
      <c r="Q21" s="96" t="s">
        <v>128</v>
      </c>
    </row>
    <row r="22" ht="12.75" customHeight="1">
      <c r="B22" s="96" t="s">
        <v>129</v>
      </c>
      <c r="D22" s="96" t="s">
        <v>130</v>
      </c>
      <c r="G22" s="96" t="s">
        <v>131</v>
      </c>
      <c r="K22" s="96" t="s">
        <v>132</v>
      </c>
      <c r="O22" s="96" t="s">
        <v>133</v>
      </c>
      <c r="Q22" s="96" t="s">
        <v>134</v>
      </c>
    </row>
    <row r="23" ht="6.0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ht="6.0" customHeight="1">
      <c r="B24" s="96"/>
    </row>
    <row r="25" ht="12.75" customHeight="1">
      <c r="B25" s="163" t="s">
        <v>135</v>
      </c>
    </row>
    <row r="26" ht="5.25" customHeight="1"/>
    <row r="27" ht="12.75" customHeight="1">
      <c r="A27" s="96"/>
      <c r="B27" s="168" t="s">
        <v>136</v>
      </c>
      <c r="T27" s="96"/>
      <c r="U27" s="96"/>
      <c r="V27" s="96"/>
      <c r="W27" s="96"/>
      <c r="X27" s="96"/>
      <c r="Y27" s="96"/>
      <c r="Z27" s="96"/>
    </row>
    <row r="28" ht="6.0" customHeight="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ht="6.0" customHeight="1">
      <c r="B29" s="96"/>
    </row>
    <row r="30" ht="12.75" customHeight="1">
      <c r="B30" s="169" t="s">
        <v>137</v>
      </c>
    </row>
    <row r="31" ht="5.25" customHeight="1"/>
    <row r="32" ht="12.75" customHeight="1">
      <c r="B32" s="96" t="s">
        <v>138</v>
      </c>
      <c r="C32" s="170"/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0"/>
    </row>
    <row r="33" ht="5.25" customHeight="1"/>
    <row r="34" ht="12.75" customHeight="1">
      <c r="B34" s="171" t="s">
        <v>139</v>
      </c>
    </row>
    <row r="35" ht="12.75" customHeight="1"/>
    <row r="36" ht="12.75" customHeight="1"/>
    <row r="37" ht="5.25" customHeight="1"/>
    <row r="38" ht="12.75" customHeight="1">
      <c r="B38" s="96" t="s">
        <v>140</v>
      </c>
    </row>
    <row r="39" ht="6.0" customHeight="1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ht="6.0" customHeight="1">
      <c r="B40" s="96"/>
    </row>
    <row r="41" ht="12.75" customHeight="1">
      <c r="B41" s="169" t="s">
        <v>141</v>
      </c>
    </row>
    <row r="42" ht="6.0" customHeight="1">
      <c r="B42" s="96"/>
    </row>
    <row r="43" ht="12.75" customHeight="1">
      <c r="B43" s="172" t="s">
        <v>142</v>
      </c>
    </row>
    <row r="44" ht="12.75" customHeight="1"/>
    <row r="45" ht="12.75" customHeight="1">
      <c r="B45" s="173" t="s">
        <v>143</v>
      </c>
    </row>
    <row r="46" ht="12.75" customHeight="1">
      <c r="B46" s="173" t="s">
        <v>144</v>
      </c>
    </row>
    <row r="47" ht="12.75" customHeight="1">
      <c r="B47" s="173" t="s">
        <v>145</v>
      </c>
    </row>
    <row r="48" ht="12.75" customHeight="1">
      <c r="B48" s="173" t="s">
        <v>146</v>
      </c>
    </row>
    <row r="49" ht="12.75" customHeight="1">
      <c r="B49" s="173" t="s">
        <v>147</v>
      </c>
    </row>
    <row r="50" ht="12.75" customHeight="1">
      <c r="B50" s="173" t="s">
        <v>148</v>
      </c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>
      <c r="Z994" s="133" t="s">
        <v>6</v>
      </c>
    </row>
  </sheetData>
  <mergeCells count="4">
    <mergeCell ref="B2:U3"/>
    <mergeCell ref="B27:S27"/>
    <mergeCell ref="B34:R36"/>
    <mergeCell ref="B43:T44"/>
  </mergeCells>
  <printOptions/>
  <pageMargins bottom="0.787401575" footer="0.0" header="0.0" left="0.511811024" right="0.511811024" top="0.787401575"/>
  <pageSetup orientation="landscape"/>
  <drawing r:id="rId1"/>
</worksheet>
</file>