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a\Desktop\documentos\PLANILHAS CURSO EXCEL\Biblioteca de funções\"/>
    </mc:Choice>
  </mc:AlternateContent>
  <xr:revisionPtr revIDLastSave="0" documentId="13_ncr:1_{C527613B-DDF9-4AAD-B2EB-759B9E626069}" xr6:coauthVersionLast="47" xr6:coauthVersionMax="47" xr10:uidLastSave="{00000000-0000-0000-0000-000000000000}"/>
  <bookViews>
    <workbookView xWindow="-120" yWindow="-120" windowWidth="20730" windowHeight="11160" tabRatio="89" firstSheet="18" activeTab="18" xr2:uid="{110E7D0B-11D8-4FFC-A1C2-D46896E0B92B}"/>
  </bookViews>
  <sheets>
    <sheet name="INT e TRUNCAR" sheetId="2" state="hidden" r:id="rId1"/>
    <sheet name="Função SOMARPRODUTO" sheetId="1" state="hidden" r:id="rId2"/>
    <sheet name="Função SOMASE" sheetId="3" state="hidden" r:id="rId3"/>
    <sheet name="Função MÉDIASE" sheetId="4" state="hidden" r:id="rId4"/>
    <sheet name="Função CONT.SE" sheetId="5" state="hidden" r:id="rId5"/>
    <sheet name="Função SOMASES" sheetId="6" state="hidden" r:id="rId6"/>
    <sheet name="Função MÉDIASES" sheetId="7" state="hidden" r:id="rId7"/>
    <sheet name="Função CONT.SES" sheetId="8" state="hidden" r:id="rId8"/>
    <sheet name="Função SOMASES Com Teste Lógico" sheetId="9" state="hidden" r:id="rId9"/>
    <sheet name="Função PROCV Correspondência E " sheetId="10" state="hidden" r:id="rId10"/>
    <sheet name="FunçãoPROCV Correspondência ap" sheetId="11" state="hidden" r:id="rId11"/>
    <sheet name="Usando o PROCV e Nomes De Inter" sheetId="12" state="hidden" r:id="rId12"/>
    <sheet name="Função_PROCH" sheetId="18" state="hidden" r:id="rId13"/>
    <sheet name="Função CORRESP" sheetId="13" state="hidden" r:id="rId14"/>
    <sheet name="INDIRETO 1" sheetId="15" state="hidden" r:id="rId15"/>
    <sheet name="INDIRETO 2" sheetId="16" state="hidden" r:id="rId16"/>
    <sheet name="INDIRETO 3" sheetId="19" state="hidden" r:id="rId17"/>
    <sheet name="INDIRETO 4" sheetId="20" state="hidden" r:id="rId18"/>
    <sheet name="DESLOC" sheetId="21" r:id="rId19"/>
  </sheets>
  <externalReferences>
    <externalReference r:id="rId20"/>
  </externalReferences>
  <definedNames>
    <definedName name="_xlnm._FilterDatabase" localSheetId="18" hidden="1">DESLOC!$B$2:$E$6</definedName>
    <definedName name="_xlnm._FilterDatabase" localSheetId="4" hidden="1">'Função CONT.SE'!$C$2:$E$54</definedName>
    <definedName name="_xlnm._FilterDatabase" localSheetId="7" hidden="1">'Função CONT.SES'!$B$2:$E$54</definedName>
    <definedName name="_xlnm._FilterDatabase" localSheetId="13" hidden="1">'Função CORRESP'!$C$2:$F$54</definedName>
    <definedName name="_xlnm._FilterDatabase" localSheetId="3" hidden="1">'Função MÉDIASE'!$C$2:$E$54</definedName>
    <definedName name="_xlnm._FilterDatabase" localSheetId="6" hidden="1">'Função MÉDIASES'!$B$2:$E$54</definedName>
    <definedName name="_xlnm._FilterDatabase" localSheetId="9" hidden="1">'Função PROCV Correspondência E '!$C$2:$F$54</definedName>
    <definedName name="_xlnm._FilterDatabase" localSheetId="2" hidden="1">'Função SOMASE'!$C$2:$E$54</definedName>
    <definedName name="_xlnm._FilterDatabase" localSheetId="5" hidden="1">'Função SOMASES'!$B$2:$E$54</definedName>
    <definedName name="_xlnm._FilterDatabase" localSheetId="8" hidden="1">'Função SOMASES Com Teste Lógico'!$B$2:$E$54</definedName>
    <definedName name="_xlnm._FilterDatabase" localSheetId="12" hidden="1">Função_PROCH!$C$2:$F$54</definedName>
    <definedName name="_xlnm._FilterDatabase" localSheetId="10" hidden="1">'FunçãoPROCV Correspondência ap'!$C$2:$F$54</definedName>
    <definedName name="_xlnm._FilterDatabase" localSheetId="16" hidden="1">'INDIRETO 3'!$B$2:$G$54</definedName>
    <definedName name="_xlnm._FilterDatabase" localSheetId="11" hidden="1">'Usando o PROCV e Nomes De Inter'!$C$2:$F$54</definedName>
    <definedName name="FunçaoProch2">'[1]Usando o PROCV e Nomes De Inter'!$I$3:$J$6</definedName>
    <definedName name="matriz" localSheetId="18">DESLOC!#REF!</definedName>
    <definedName name="matriz" localSheetId="13">'Função CORRESP'!#REF!</definedName>
    <definedName name="matriz" localSheetId="12">Função_PROCH!$I$3:$J$6</definedName>
    <definedName name="matriz" localSheetId="16">'INDIRETO 3'!#REF!</definedName>
    <definedName name="matriz">'Usando o PROCV e Nomes De Inter'!$I$3:$J$6</definedName>
    <definedName name="matrizH" localSheetId="18">DESLOC!#REF!</definedName>
    <definedName name="matrizH" localSheetId="12">Função_PROCH!$J$8:$M$9</definedName>
    <definedName name="matrizH" localSheetId="16">'INDIRETO 3'!#REF!</definedName>
    <definedName name="matrizH">'Função CORRESP'!#REF!</definedName>
    <definedName name="MG">'INDIRETO 4'!$F$12:$F$14</definedName>
    <definedName name="Preço">'INDIRETO 2'!$C$17</definedName>
    <definedName name="RJ">'INDIRETO 4'!$D$12:$D$14</definedName>
    <definedName name="SP">'INDIRETO 4'!$B$12:$B$18</definedName>
    <definedName name="Unidades">'INDIRETO 2'!$D$17</definedName>
    <definedName name="Valor_Final">'INDIRETO 2'!$E$17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" i="21" l="1" a="1"/>
  <c r="F9" i="21"/>
  <c r="J5" i="19"/>
  <c r="G54" i="18"/>
  <c r="G53" i="18"/>
  <c r="G52" i="18"/>
  <c r="G51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8" i="18"/>
  <c r="G7" i="18"/>
  <c r="G6" i="18"/>
  <c r="G5" i="18"/>
  <c r="G4" i="18"/>
  <c r="G3" i="18"/>
  <c r="G4" i="16" a="1"/>
  <c r="G4" i="16"/>
  <c r="D17" i="16"/>
  <c r="E17" i="16"/>
  <c r="C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3" i="16"/>
  <c r="H9" i="15" a="1"/>
  <c r="H9" i="15"/>
  <c r="H4" i="15" a="1"/>
  <c r="H4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3" i="15"/>
  <c r="J3" i="13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3" i="12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3" i="11"/>
  <c r="I7" i="10"/>
  <c r="I6" i="10"/>
  <c r="I5" i="10"/>
  <c r="I4" i="9"/>
  <c r="I5" i="9"/>
  <c r="I3" i="9"/>
  <c r="I4" i="8"/>
  <c r="I5" i="8"/>
  <c r="I3" i="8"/>
  <c r="I4" i="7"/>
  <c r="I5" i="7"/>
  <c r="I3" i="7"/>
  <c r="I4" i="6"/>
  <c r="I5" i="6"/>
  <c r="I3" i="6"/>
  <c r="H4" i="5"/>
  <c r="H5" i="5"/>
  <c r="H3" i="5"/>
  <c r="H4" i="4"/>
  <c r="H5" i="4"/>
  <c r="H3" i="4"/>
  <c r="H4" i="3"/>
  <c r="H5" i="3"/>
  <c r="H3" i="3"/>
  <c r="G3" i="1"/>
  <c r="E16" i="2"/>
  <c r="E15" i="2"/>
  <c r="E14" i="2"/>
  <c r="E13" i="2"/>
  <c r="E12" i="2"/>
  <c r="H11" i="2"/>
  <c r="E11" i="2"/>
  <c r="H10" i="2"/>
  <c r="E10" i="2"/>
  <c r="E9" i="2"/>
  <c r="E8" i="2"/>
  <c r="E7" i="2"/>
  <c r="E6" i="2"/>
  <c r="H5" i="2"/>
  <c r="E5" i="2"/>
  <c r="H4" i="2"/>
  <c r="E4" i="2"/>
  <c r="E3" i="2"/>
  <c r="E5" i="1"/>
  <c r="E4" i="1"/>
  <c r="E6" i="1"/>
  <c r="E7" i="1"/>
  <c r="E8" i="1"/>
  <c r="E9" i="1"/>
  <c r="E10" i="1"/>
  <c r="E11" i="1"/>
  <c r="E12" i="1"/>
  <c r="E13" i="1"/>
  <c r="E14" i="1"/>
  <c r="E15" i="1"/>
  <c r="E16" i="1"/>
  <c r="E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<sst xmlns="http://schemas.openxmlformats.org/spreadsheetml/2006/main" count="2156" uniqueCount="96">
  <si>
    <t>Comprar</t>
  </si>
  <si>
    <t>Unidades</t>
  </si>
  <si>
    <t>Preço Unitário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</si>
  <si>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</si>
  <si>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</si>
  <si>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</si>
  <si>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</si>
  <si>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</si>
  <si>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</si>
  <si>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</si>
  <si>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</si>
  <si>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</si>
  <si>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</si>
  <si>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</si>
  <si>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</si>
  <si>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</si>
  <si>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</si>
  <si>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Valor Final</t>
  </si>
  <si>
    <t>Int (número positivo)</t>
  </si>
  <si>
    <t>Int (número negativo)</t>
  </si>
  <si>
    <t>TRUNCAR (número positivo)</t>
  </si>
  <si>
    <t>TRUNCAR (número negativo)</t>
  </si>
  <si>
    <t xml:space="preserve">   Reduzir para  o inteiro mais baixo</t>
  </si>
  <si>
    <t xml:space="preserve">   Reduzir para  o inteiro mais próximo</t>
  </si>
  <si>
    <t>SOMAR PRODUTO</t>
  </si>
  <si>
    <t>Vendedor do Tipo</t>
  </si>
  <si>
    <t>A</t>
  </si>
  <si>
    <t>B</t>
  </si>
  <si>
    <t>C</t>
  </si>
  <si>
    <t>Nome do Funcionário</t>
  </si>
  <si>
    <t>Vendas</t>
  </si>
  <si>
    <t>Carla</t>
  </si>
  <si>
    <t>Beatriz</t>
  </si>
  <si>
    <t>Eliete</t>
  </si>
  <si>
    <t>Gabriel</t>
  </si>
  <si>
    <t>Gabriela</t>
  </si>
  <si>
    <t>Joana</t>
  </si>
  <si>
    <t>João</t>
  </si>
  <si>
    <t>Joaquim</t>
  </si>
  <si>
    <t>Juliana</t>
  </si>
  <si>
    <t>Jussara</t>
  </si>
  <si>
    <t>Kaique</t>
  </si>
  <si>
    <t>Luciano</t>
  </si>
  <si>
    <t>Malaquias</t>
  </si>
  <si>
    <t>SOMASE</t>
  </si>
  <si>
    <t>CONT.SE</t>
  </si>
  <si>
    <t>São Paulo</t>
  </si>
  <si>
    <t>Rio de Janeiro</t>
  </si>
  <si>
    <t>Minas Gerais</t>
  </si>
  <si>
    <t>SOMASES</t>
  </si>
  <si>
    <t>Estado</t>
  </si>
  <si>
    <t>MEDIASES</t>
  </si>
  <si>
    <t>CONT.SES</t>
  </si>
  <si>
    <t>SOMA SES COM TESTE LÓGICO</t>
  </si>
  <si>
    <t>ID VENDEDOR</t>
  </si>
  <si>
    <t>ID Vendedor</t>
  </si>
  <si>
    <t>Vendedor do tipo</t>
  </si>
  <si>
    <t>Nome do funcionário</t>
  </si>
  <si>
    <t>VENDAS</t>
  </si>
  <si>
    <t>Comissão</t>
  </si>
  <si>
    <t>Escala de Comissionamento</t>
  </si>
  <si>
    <t>0...</t>
  </si>
  <si>
    <t>...27</t>
  </si>
  <si>
    <t>30...</t>
  </si>
  <si>
    <t>...57</t>
  </si>
  <si>
    <t>60...</t>
  </si>
  <si>
    <t>...67</t>
  </si>
  <si>
    <t>&gt;=70</t>
  </si>
  <si>
    <t>CORRESP</t>
  </si>
  <si>
    <t>Célula</t>
  </si>
  <si>
    <t>Item</t>
  </si>
  <si>
    <t>INDIRETO Convencional</t>
  </si>
  <si>
    <t>INDIRETO Menos Usado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</si>
  <si>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</si>
  <si>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</si>
  <si>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</si>
  <si>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</si>
  <si>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</si>
  <si>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</si>
  <si>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</si>
  <si>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</si>
  <si>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</si>
  <si>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</si>
  <si>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</si>
  <si>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</si>
  <si>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</si>
  <si>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</si>
  <si>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B4</t>
  </si>
  <si>
    <t>L4C2</t>
  </si>
  <si>
    <t>Total</t>
  </si>
  <si>
    <t xml:space="preserve">Preço </t>
  </si>
  <si>
    <t>Valor_Final</t>
  </si>
  <si>
    <t>RJ</t>
  </si>
  <si>
    <t>SP</t>
  </si>
  <si>
    <t>MG</t>
  </si>
  <si>
    <t>Julia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</si>
</sst>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00"/>
    <numFmt numFmtId="165" formatCode="_-&quot;R$&quot;\ * #,##0.0_-;\-&quot;R$&quot;\ * #,##0.0_-;_-&quot;R$&quot;\ * &quot;-&quot;??_-;_-@_-"/>
    <numFmt numFmtId="166" formatCode="&quot;R$&quot;\ #,##0.00"/>
    <numFmt numFmtId="167" formatCode="_-&quot;R$&quot;\ * #,##0_-;\-&quot;R$&quot;\ * #,##0_-;_-&quot;R$&quot;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indexed="64"/>
      </top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indexed="64"/>
      </top>
      <bottom style="thin">
        <color theme="2" tint="-0.74999237037263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68">
    <xf numFmtId="0" fontId="0" fillId="0" borderId="0" xfId="0"/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44" fontId="0" fillId="0" borderId="1" xfId="0" applyNumberFormat="1" applyBorder="1" applyAlignment="1">
      <alignment horizontal="left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9" fontId="0" fillId="0" borderId="1" xfId="1" applyNumberFormat="1" applyFont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4" fontId="0" fillId="0" borderId="8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3" fillId="4" borderId="8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44" fontId="1" fillId="9" borderId="0" xfId="0" applyNumberFormat="1" applyFont="1" applyFill="1" applyAlignment="1">
      <alignment horizontal="center" vertical="center"/>
    </xf>
    <xf numFmtId="167" fontId="1" fillId="9" borderId="0" xfId="0" applyNumberFormat="1" applyFont="1" applyFill="1" applyAlignment="1">
      <alignment horizontal="center" vertical="center"/>
    </xf>
    <xf numFmtId="0" fontId="1" fillId="9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44" fontId="0" fillId="0" borderId="2" xfId="0" applyNumberFormat="1" applyBorder="1" applyAlignment="1">
      <alignment horizontal="center"/>
    </xf>
    <xf numFmtId="44" fontId="0" fillId="0" borderId="3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4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2" borderId="15" xfId="0" applyFont="1" applyFill="1" applyBorder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1536431-F247-9C29-7A77-7456A999FC54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13050AE6-E393-4CA1-83FD-847ED18A3B8B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un&#231;&#227;o%20PRO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 e TRUNCAR"/>
      <sheetName val="Função SOMARPRODUTO"/>
      <sheetName val="Função SOMASE"/>
      <sheetName val="Função MÉDIASE"/>
      <sheetName val="Função CONT.SE"/>
      <sheetName val="Função SOMASES"/>
      <sheetName val="Função MÉDIASES"/>
      <sheetName val="Função CONT.SES"/>
      <sheetName val="Função SOMASES Com Teste Lógico"/>
      <sheetName val="Função PROCV Correspondência E "/>
      <sheetName val="FunçãoPROCV Correspondência ap"/>
      <sheetName val="Usando o PROCV e Nomes De Inter"/>
      <sheetName val="Função PRO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">
          <cell r="I3">
            <v>0</v>
          </cell>
          <cell r="J3">
            <v>0</v>
          </cell>
        </row>
        <row r="4">
          <cell r="I4">
            <v>30</v>
          </cell>
          <cell r="J4">
            <v>0.2</v>
          </cell>
        </row>
        <row r="5">
          <cell r="I5">
            <v>60</v>
          </cell>
          <cell r="J5">
            <v>0.4</v>
          </cell>
        </row>
        <row r="6">
          <cell r="I6">
            <v>70</v>
          </cell>
          <cell r="J6">
            <v>0.6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632A-C169-49EE-BB8B-BF5024F50683}">
  <dimension ref="B1:I16"/>
  <sheetViews>
    <sheetView showGridLines="0" workbookViewId="0">
      <selection activeCell="B8" sqref="B8"/>
    </sheetView>
  </sheetViews>
  <sheetFormatPr defaultColWidth="8.85546875" defaultRowHeight="15" x14ac:dyDescent="0.25"/>
  <cols>
    <col min="1" max="1" width="2.85546875" style="3" customWidth="1"/>
    <col min="2" max="2" width="12.42578125" style="3" bestFit="1" customWidth="1"/>
    <col min="3" max="3" width="16.42578125" style="3" customWidth="1"/>
    <col min="4" max="4" width="14.5703125" style="3" customWidth="1"/>
    <col min="5" max="5" width="15.28515625" style="3" customWidth="1"/>
    <col min="6" max="6" width="1.140625" style="3" customWidth="1"/>
    <col min="7" max="7" width="26.85546875" style="3" customWidth="1"/>
    <col min="8" max="8" width="21" style="3" customWidth="1"/>
    <col min="9" max="9" width="44.42578125" style="3" customWidth="1"/>
    <col min="10" max="16384" width="8.85546875" style="3"/>
  </cols>
  <sheetData>
    <row r="1" spans="2:9" ht="6" customHeight="1" x14ac:dyDescent="0.25"/>
    <row r="2" spans="2:9" x14ac:dyDescent="0.25">
      <c r="B2" s="4" t="s">
        <v>0</v>
      </c>
      <c r="C2" s="4" t="s">
        <v>2</v>
      </c>
      <c r="D2" s="4" t="s">
        <v>1</v>
      </c>
      <c r="E2" s="4" t="s">
        <v>17</v>
      </c>
      <c r="H2" s="6">
        <v>12.2445</v>
      </c>
    </row>
    <row r="3" spans="2:9" x14ac:dyDescent="0.25">
      <c r="B3" s="5" t="s">
        <v>3</v>
      </c>
      <c r="C3" s="1">
        <v>40.92</v>
      </c>
      <c r="D3" s="2">
        <v>5</v>
      </c>
      <c r="E3" s="1">
        <f>ROUND(C3*D3,0)</f>
        <v>205</v>
      </c>
      <c r="H3" s="6">
        <v>-12.2445</v>
      </c>
    </row>
    <row r="4" spans="2:9" x14ac:dyDescent="0.25">
      <c r="B4" s="5" t="s">
        <v>4</v>
      </c>
      <c r="C4" s="1">
        <v>45.22</v>
      </c>
      <c r="D4" s="2">
        <v>0</v>
      </c>
      <c r="E4" s="1">
        <f t="shared" ref="E4:E16" si="0">ROUND(C4*D4,0)</f>
        <v>0</v>
      </c>
      <c r="G4" s="6" t="s">
        <v>18</v>
      </c>
      <c r="H4" s="2">
        <f>INT(H2)</f>
        <v>12</v>
      </c>
    </row>
    <row r="5" spans="2:9" x14ac:dyDescent="0.25">
      <c r="B5" s="5" t="s">
        <v>5</v>
      </c>
      <c r="C5" s="1">
        <v>66.67</v>
      </c>
      <c r="D5" s="2">
        <v>6</v>
      </c>
      <c r="E5" s="1">
        <f t="shared" si="0"/>
        <v>400</v>
      </c>
      <c r="G5" s="6" t="s">
        <v>19</v>
      </c>
      <c r="H5" s="2">
        <f>INT(H3)</f>
        <v>-13</v>
      </c>
      <c r="I5" s="9" t="s">
        <v>22</v>
      </c>
    </row>
    <row r="6" spans="2:9" x14ac:dyDescent="0.25">
      <c r="B6" s="5" t="s">
        <v>6</v>
      </c>
      <c r="C6" s="1">
        <v>110.1</v>
      </c>
      <c r="D6" s="2">
        <v>5</v>
      </c>
      <c r="E6" s="1">
        <f t="shared" si="0"/>
        <v>551</v>
      </c>
      <c r="G6"/>
      <c r="H6"/>
      <c r="I6" s="9"/>
    </row>
    <row r="7" spans="2:9" x14ac:dyDescent="0.25">
      <c r="B7" s="5" t="s">
        <v>7</v>
      </c>
      <c r="C7" s="1">
        <v>36.159999999999997</v>
      </c>
      <c r="D7" s="2">
        <v>0</v>
      </c>
      <c r="E7" s="1">
        <f t="shared" si="0"/>
        <v>0</v>
      </c>
      <c r="G7"/>
      <c r="H7"/>
      <c r="I7" s="9"/>
    </row>
    <row r="8" spans="2:9" x14ac:dyDescent="0.25">
      <c r="B8" s="5" t="s">
        <v>8</v>
      </c>
      <c r="C8" s="1">
        <v>25.96</v>
      </c>
      <c r="D8" s="2">
        <v>8</v>
      </c>
      <c r="E8" s="1">
        <f t="shared" si="0"/>
        <v>208</v>
      </c>
      <c r="G8"/>
      <c r="H8" s="6">
        <v>12.2445</v>
      </c>
      <c r="I8" s="9"/>
    </row>
    <row r="9" spans="2:9" x14ac:dyDescent="0.25">
      <c r="B9" s="5" t="s">
        <v>9</v>
      </c>
      <c r="C9" s="1">
        <v>36.549999999999997</v>
      </c>
      <c r="D9" s="2">
        <v>0</v>
      </c>
      <c r="E9" s="1">
        <f t="shared" si="0"/>
        <v>0</v>
      </c>
      <c r="H9" s="6">
        <v>-12.2445</v>
      </c>
      <c r="I9" s="9"/>
    </row>
    <row r="10" spans="2:9" x14ac:dyDescent="0.25">
      <c r="B10" s="5" t="s">
        <v>10</v>
      </c>
      <c r="C10" s="1">
        <v>70.5</v>
      </c>
      <c r="D10" s="2">
        <v>6</v>
      </c>
      <c r="E10" s="1">
        <f t="shared" si="0"/>
        <v>423</v>
      </c>
      <c r="G10" s="6" t="s">
        <v>20</v>
      </c>
      <c r="H10" s="2">
        <f>TRUNC(H8)</f>
        <v>12</v>
      </c>
      <c r="I10" s="9"/>
    </row>
    <row r="11" spans="2:9" x14ac:dyDescent="0.25">
      <c r="B11" s="5" t="s">
        <v>11</v>
      </c>
      <c r="C11" s="1">
        <v>83.52</v>
      </c>
      <c r="D11" s="2">
        <v>0</v>
      </c>
      <c r="E11" s="1">
        <f t="shared" si="0"/>
        <v>0</v>
      </c>
      <c r="G11" s="6" t="s">
        <v>21</v>
      </c>
      <c r="H11" s="2">
        <f>TRUNC(H9)</f>
        <v>-12</v>
      </c>
      <c r="I11" s="9" t="s">
        <v>23</v>
      </c>
    </row>
    <row r="12" spans="2:9" x14ac:dyDescent="0.25">
      <c r="B12" s="5" t="s">
        <v>12</v>
      </c>
      <c r="C12" s="1">
        <v>11.11</v>
      </c>
      <c r="D12" s="2">
        <v>9</v>
      </c>
      <c r="E12" s="1">
        <f t="shared" si="0"/>
        <v>100</v>
      </c>
    </row>
    <row r="13" spans="2:9" x14ac:dyDescent="0.25">
      <c r="B13" s="5" t="s">
        <v>13</v>
      </c>
      <c r="C13" s="1">
        <v>89.36</v>
      </c>
      <c r="D13" s="2">
        <v>0</v>
      </c>
      <c r="E13" s="1">
        <f t="shared" si="0"/>
        <v>0</v>
      </c>
      <c r="G13" s="7"/>
    </row>
    <row r="14" spans="2:9" x14ac:dyDescent="0.25">
      <c r="B14" s="5" t="s">
        <v>14</v>
      </c>
      <c r="C14" s="1">
        <v>48.99</v>
      </c>
      <c r="D14" s="2">
        <v>5</v>
      </c>
      <c r="E14" s="1">
        <f t="shared" si="0"/>
        <v>245</v>
      </c>
      <c r="G14"/>
    </row>
    <row r="15" spans="2:9" x14ac:dyDescent="0.25">
      <c r="B15" s="5" t="s">
        <v>15</v>
      </c>
      <c r="C15" s="1">
        <v>1203.96</v>
      </c>
      <c r="D15" s="2">
        <v>0</v>
      </c>
      <c r="E15" s="1">
        <f t="shared" si="0"/>
        <v>0</v>
      </c>
    </row>
    <row r="16" spans="2:9" x14ac:dyDescent="0.25">
      <c r="B16" s="5" t="s">
        <v>16</v>
      </c>
      <c r="C16" s="1">
        <v>887.6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D275-5B2B-44B6-A70C-C5A23CC06901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1.7109375" style="3" customWidth="1"/>
    <col min="8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H2" s="4" t="s">
        <v>54</v>
      </c>
      <c r="I2" s="19">
        <v>12</v>
      </c>
    </row>
    <row r="3" spans="2:9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30</v>
      </c>
      <c r="H3"/>
      <c r="I3"/>
    </row>
    <row r="4" spans="2:9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H4"/>
      <c r="I4"/>
    </row>
    <row r="5" spans="2:9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H5" s="4" t="s">
        <v>56</v>
      </c>
      <c r="I5" s="22" t="str">
        <f>VLOOKUP(I2,B3:F54,2,0)</f>
        <v>A</v>
      </c>
    </row>
    <row r="6" spans="2:9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H6" s="4" t="s">
        <v>50</v>
      </c>
      <c r="I6" s="22" t="str">
        <f>VLOOKUP(I2,B3:F54,3,FALSE)</f>
        <v>São Paulo</v>
      </c>
    </row>
    <row r="7" spans="2:9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H7" s="4" t="s">
        <v>57</v>
      </c>
      <c r="I7" s="3" t="str">
        <f>VLOOKUP(I2,B3:F54,4,0)</f>
        <v>Luciano</v>
      </c>
    </row>
    <row r="8" spans="2:9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H8" s="4" t="s">
        <v>58</v>
      </c>
      <c r="I8"/>
    </row>
    <row r="9" spans="2:9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H9"/>
      <c r="I9"/>
    </row>
    <row r="10" spans="2:9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62</v>
      </c>
      <c r="H10"/>
      <c r="I10"/>
    </row>
    <row r="11" spans="2:9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H11"/>
      <c r="I11"/>
    </row>
    <row r="12" spans="2:9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H12"/>
      <c r="I12"/>
    </row>
    <row r="13" spans="2:9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H13"/>
      <c r="I13"/>
    </row>
    <row r="14" spans="2:9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74</v>
      </c>
      <c r="H14"/>
      <c r="I14"/>
    </row>
    <row r="15" spans="2:9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H15"/>
      <c r="I15"/>
    </row>
    <row r="16" spans="2:9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30</v>
      </c>
      <c r="H16"/>
      <c r="I16"/>
    </row>
    <row r="17" spans="2:9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H17"/>
      <c r="I17"/>
    </row>
    <row r="18" spans="2:9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62</v>
      </c>
    </row>
    <row r="19" spans="2:9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</row>
    <row r="20" spans="2:9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</row>
    <row r="21" spans="2:9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</row>
    <row r="22" spans="2:9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</row>
    <row r="23" spans="2:9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</row>
    <row r="24" spans="2:9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</row>
    <row r="25" spans="2:9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</row>
    <row r="26" spans="2:9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</row>
    <row r="27" spans="2:9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</row>
    <row r="28" spans="2:9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</row>
    <row r="29" spans="2:9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</row>
    <row r="30" spans="2:9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</row>
    <row r="31" spans="2:9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</row>
    <row r="32" spans="2:9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</row>
    <row r="33" spans="2:6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</row>
    <row r="34" spans="2:6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</row>
    <row r="35" spans="2:6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</row>
    <row r="36" spans="2:6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</row>
    <row r="37" spans="2:6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</row>
    <row r="38" spans="2:6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</row>
    <row r="39" spans="2:6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</row>
    <row r="40" spans="2:6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</row>
    <row r="41" spans="2:6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</row>
    <row r="42" spans="2:6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</row>
    <row r="43" spans="2:6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</row>
    <row r="44" spans="2:6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</row>
    <row r="45" spans="2:6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</row>
    <row r="46" spans="2:6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</row>
    <row r="47" spans="2:6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</row>
    <row r="48" spans="2:6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</row>
    <row r="49" spans="2:6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</row>
    <row r="50" spans="2:6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</row>
    <row r="51" spans="2:6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</row>
    <row r="52" spans="2:6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</row>
    <row r="53" spans="2:6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</row>
    <row r="54" spans="2:6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</row>
    <row r="55" spans="2:6" x14ac:dyDescent="0.25">
      <c r="D55"/>
    </row>
    <row r="56" spans="2:6" x14ac:dyDescent="0.25">
      <c r="D56"/>
    </row>
    <row r="57" spans="2:6" x14ac:dyDescent="0.25">
      <c r="D57"/>
    </row>
    <row r="58" spans="2:6" x14ac:dyDescent="0.25">
      <c r="D58"/>
    </row>
    <row r="59" spans="2:6" x14ac:dyDescent="0.25">
      <c r="D59"/>
    </row>
    <row r="60" spans="2:6" x14ac:dyDescent="0.25">
      <c r="D60"/>
    </row>
    <row r="61" spans="2:6" x14ac:dyDescent="0.25">
      <c r="D61"/>
    </row>
    <row r="62" spans="2:6" x14ac:dyDescent="0.25">
      <c r="D62"/>
    </row>
    <row r="63" spans="2:6" x14ac:dyDescent="0.25">
      <c r="D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8E29F-163F-4067-BAB4-42D6731341C4}">
  <dimension ref="B1:J63"/>
  <sheetViews>
    <sheetView showGridLines="0" zoomScaleNormal="100" workbookViewId="0">
      <pane ySplit="6" topLeftCell="A7" activePane="bottomLeft" state="frozen"/>
      <selection activeCell="B8" sqref="B8"/>
      <selection pane="bottomLeft"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1" t="s">
        <v>60</v>
      </c>
      <c r="J2" s="41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9">
        <f>VLOOKUP(F3,$I$3:$J$6,2,1)</f>
        <v>0</v>
      </c>
      <c r="H3"/>
      <c r="I3" s="24">
        <v>0</v>
      </c>
      <c r="J3" s="25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9">
        <f t="shared" ref="G4:G54" si="0">VLOOKUP(F4,$I$3:$J$6,2,1)</f>
        <v>0.4</v>
      </c>
      <c r="H4"/>
      <c r="I4" s="24">
        <v>30</v>
      </c>
      <c r="J4" s="25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5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5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9">
        <f t="shared" si="0"/>
        <v>0.2</v>
      </c>
      <c r="H8"/>
      <c r="I8" s="26" t="s">
        <v>61</v>
      </c>
      <c r="J8" s="42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9">
        <f t="shared" si="0"/>
        <v>0.4</v>
      </c>
      <c r="H9"/>
      <c r="I9" s="26" t="s">
        <v>62</v>
      </c>
      <c r="J9" s="43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f t="shared" si="0"/>
        <v>0</v>
      </c>
      <c r="H10"/>
      <c r="I10" s="26">
        <v>28</v>
      </c>
      <c r="J10" s="43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f t="shared" si="0"/>
        <v>0.6</v>
      </c>
      <c r="H11"/>
      <c r="I11" s="26">
        <v>29</v>
      </c>
      <c r="J11" s="43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f t="shared" si="0"/>
        <v>0.4</v>
      </c>
      <c r="H13"/>
      <c r="I13" s="26" t="s">
        <v>63</v>
      </c>
      <c r="J13" s="42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f t="shared" si="0"/>
        <v>0</v>
      </c>
      <c r="H14"/>
      <c r="I14" s="26" t="s">
        <v>64</v>
      </c>
      <c r="J14" s="43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f t="shared" si="0"/>
        <v>0.4</v>
      </c>
      <c r="H15"/>
      <c r="I15" s="26">
        <v>58</v>
      </c>
      <c r="J15" s="43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f t="shared" si="0"/>
        <v>0</v>
      </c>
      <c r="H16"/>
      <c r="I16" s="26">
        <v>59</v>
      </c>
      <c r="J16" s="43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f t="shared" si="0"/>
        <v>0</v>
      </c>
      <c r="I18" s="26" t="s">
        <v>65</v>
      </c>
      <c r="J18" s="42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f t="shared" si="0"/>
        <v>0.6</v>
      </c>
      <c r="I19" s="26" t="s">
        <v>66</v>
      </c>
      <c r="J19" s="43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f t="shared" si="0"/>
        <v>0.4</v>
      </c>
      <c r="I20" s="26">
        <v>68</v>
      </c>
      <c r="J20" s="43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f t="shared" si="0"/>
        <v>0.2</v>
      </c>
      <c r="I21" s="26">
        <v>69</v>
      </c>
      <c r="J21" s="43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f t="shared" si="0"/>
        <v>0.4</v>
      </c>
      <c r="I23" s="27" t="s">
        <v>67</v>
      </c>
      <c r="J23" s="28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f t="shared" si="0"/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f t="shared" si="0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f t="shared" si="0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f t="shared" si="0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f t="shared" si="0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f t="shared" si="0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f t="shared" si="0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f t="shared" si="0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f t="shared" si="0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f t="shared" si="0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f t="shared" si="0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f t="shared" si="0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f t="shared" si="0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f t="shared" si="0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f t="shared" si="0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f t="shared" si="0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f t="shared" si="0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f t="shared" si="0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f t="shared" si="0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f t="shared" si="0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14EFC-6867-49D1-BDFD-1273E4F954FC}">
  <dimension ref="B1:J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1" t="s">
        <v>60</v>
      </c>
      <c r="J2" s="41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9">
        <f t="shared" ref="G3:G34" si="0">VLOOKUP(F3,matriz,2,1)</f>
        <v>0</v>
      </c>
      <c r="H3"/>
      <c r="I3" s="24">
        <v>0</v>
      </c>
      <c r="J3" s="25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9">
        <f t="shared" si="0"/>
        <v>0.4</v>
      </c>
      <c r="H4"/>
      <c r="I4" s="24">
        <v>30</v>
      </c>
      <c r="J4" s="25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5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5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9">
        <f t="shared" si="0"/>
        <v>0.2</v>
      </c>
      <c r="H8"/>
      <c r="I8" s="26" t="s">
        <v>61</v>
      </c>
      <c r="J8" s="42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9">
        <f t="shared" si="0"/>
        <v>0.4</v>
      </c>
      <c r="H9"/>
      <c r="I9" s="26" t="s">
        <v>62</v>
      </c>
      <c r="J9" s="43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f t="shared" si="0"/>
        <v>0</v>
      </c>
      <c r="H10"/>
      <c r="I10" s="26">
        <v>28</v>
      </c>
      <c r="J10" s="43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f t="shared" si="0"/>
        <v>0.6</v>
      </c>
      <c r="H11"/>
      <c r="I11" s="26">
        <v>29</v>
      </c>
      <c r="J11" s="43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f t="shared" si="0"/>
        <v>0.4</v>
      </c>
      <c r="H13"/>
      <c r="I13" s="26" t="s">
        <v>63</v>
      </c>
      <c r="J13" s="42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f t="shared" si="0"/>
        <v>0</v>
      </c>
      <c r="H14"/>
      <c r="I14" s="26" t="s">
        <v>64</v>
      </c>
      <c r="J14" s="43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f t="shared" si="0"/>
        <v>0.4</v>
      </c>
      <c r="H15"/>
      <c r="I15" s="26">
        <v>58</v>
      </c>
      <c r="J15" s="43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f t="shared" si="0"/>
        <v>0</v>
      </c>
      <c r="H16"/>
      <c r="I16" s="26">
        <v>59</v>
      </c>
      <c r="J16" s="43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f t="shared" si="0"/>
        <v>0</v>
      </c>
      <c r="I18" s="26" t="s">
        <v>65</v>
      </c>
      <c r="J18" s="42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f t="shared" si="0"/>
        <v>0.6</v>
      </c>
      <c r="I19" s="26" t="s">
        <v>66</v>
      </c>
      <c r="J19" s="43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f t="shared" si="0"/>
        <v>0.4</v>
      </c>
      <c r="I20" s="26">
        <v>68</v>
      </c>
      <c r="J20" s="43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f t="shared" si="0"/>
        <v>0.2</v>
      </c>
      <c r="I21" s="26">
        <v>69</v>
      </c>
      <c r="J21" s="43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f t="shared" si="0"/>
        <v>0.4</v>
      </c>
      <c r="I23" s="27" t="s">
        <v>67</v>
      </c>
      <c r="J23" s="28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f t="shared" ref="G35:G66" si="1">VLOOKUP(F35,matriz,2,1)</f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f t="shared" si="1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f t="shared" si="1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f t="shared" si="1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f t="shared" si="1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f t="shared" si="1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f t="shared" si="1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f t="shared" si="1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f t="shared" si="1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f t="shared" si="1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f t="shared" si="1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f t="shared" si="1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f t="shared" si="1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f t="shared" si="1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f t="shared" si="1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f t="shared" si="1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f t="shared" si="1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f t="shared" si="1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f t="shared" si="1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976F7-CCCC-4816-976B-08315C13F4DD}">
  <dimension ref="B1:M63"/>
  <sheetViews>
    <sheetView showGridLines="0" topLeftCell="C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25.42578125" style="3" customWidth="1"/>
    <col min="10" max="10" width="12.28515625" style="3" customWidth="1"/>
    <col min="11" max="13" width="8.140625" style="3" bestFit="1" customWidth="1"/>
    <col min="14" max="16384" width="8.85546875" style="3"/>
  </cols>
  <sheetData>
    <row r="1" spans="2:13" ht="20.25" customHeight="1" x14ac:dyDescent="0.25"/>
    <row r="2" spans="2:13" x14ac:dyDescent="0.25">
      <c r="B2" s="23" t="s">
        <v>55</v>
      </c>
      <c r="C2" s="23" t="s">
        <v>25</v>
      </c>
      <c r="D2" s="23" t="s">
        <v>50</v>
      </c>
      <c r="E2" s="23" t="s">
        <v>29</v>
      </c>
      <c r="F2" s="23" t="s">
        <v>30</v>
      </c>
      <c r="G2" s="23" t="s">
        <v>59</v>
      </c>
      <c r="I2" s="41" t="s">
        <v>60</v>
      </c>
      <c r="J2" s="41"/>
    </row>
    <row r="3" spans="2:13" x14ac:dyDescent="0.25">
      <c r="B3" s="2">
        <v>1</v>
      </c>
      <c r="C3" s="5" t="s">
        <v>26</v>
      </c>
      <c r="D3" s="5" t="s">
        <v>46</v>
      </c>
      <c r="E3" s="13" t="s">
        <v>32</v>
      </c>
      <c r="F3" s="1">
        <v>29</v>
      </c>
      <c r="G3" s="29">
        <f t="shared" ref="G3:G34" si="0">HLOOKUP(F3,matrizH,2,1)</f>
        <v>0</v>
      </c>
      <c r="H3"/>
      <c r="I3" s="24">
        <v>0</v>
      </c>
      <c r="J3" s="29">
        <v>0</v>
      </c>
    </row>
    <row r="4" spans="2:13" x14ac:dyDescent="0.25">
      <c r="B4" s="2">
        <v>2</v>
      </c>
      <c r="C4" s="5" t="s">
        <v>28</v>
      </c>
      <c r="D4" s="5" t="s">
        <v>47</v>
      </c>
      <c r="E4" s="13" t="s">
        <v>31</v>
      </c>
      <c r="F4" s="1">
        <v>64</v>
      </c>
      <c r="G4" s="29">
        <f t="shared" si="0"/>
        <v>0.4</v>
      </c>
      <c r="H4"/>
      <c r="I4" s="24">
        <v>30</v>
      </c>
      <c r="J4" s="29">
        <v>0.2</v>
      </c>
    </row>
    <row r="5" spans="2:13" x14ac:dyDescent="0.25">
      <c r="B5" s="2">
        <v>3</v>
      </c>
      <c r="C5" s="5" t="s">
        <v>27</v>
      </c>
      <c r="D5" s="5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9">
        <v>0.4</v>
      </c>
    </row>
    <row r="6" spans="2:13" x14ac:dyDescent="0.25">
      <c r="B6" s="2">
        <v>4</v>
      </c>
      <c r="C6" s="5" t="s">
        <v>27</v>
      </c>
      <c r="D6" s="5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9">
        <v>0.6</v>
      </c>
    </row>
    <row r="7" spans="2:13" x14ac:dyDescent="0.25">
      <c r="B7" s="2">
        <v>5</v>
      </c>
      <c r="C7" s="5" t="s">
        <v>28</v>
      </c>
      <c r="D7" s="5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3" x14ac:dyDescent="0.25">
      <c r="B8" s="2">
        <v>6</v>
      </c>
      <c r="C8" s="5" t="s">
        <v>26</v>
      </c>
      <c r="D8" s="5" t="s">
        <v>47</v>
      </c>
      <c r="E8" s="13" t="s">
        <v>36</v>
      </c>
      <c r="F8" s="1">
        <v>30</v>
      </c>
      <c r="G8" s="29">
        <f t="shared" si="0"/>
        <v>0.2</v>
      </c>
      <c r="H8"/>
      <c r="I8" s="41" t="s">
        <v>60</v>
      </c>
      <c r="J8" s="24">
        <v>0</v>
      </c>
      <c r="K8" s="24">
        <v>30</v>
      </c>
      <c r="L8" s="24">
        <v>60</v>
      </c>
      <c r="M8" s="24">
        <v>70</v>
      </c>
    </row>
    <row r="9" spans="2:13" x14ac:dyDescent="0.25">
      <c r="B9" s="2">
        <v>7</v>
      </c>
      <c r="C9" s="5" t="s">
        <v>27</v>
      </c>
      <c r="D9" s="5" t="s">
        <v>48</v>
      </c>
      <c r="E9" s="13" t="s">
        <v>37</v>
      </c>
      <c r="F9" s="1">
        <v>64</v>
      </c>
      <c r="G9" s="29">
        <f t="shared" si="0"/>
        <v>0.4</v>
      </c>
      <c r="H9"/>
      <c r="I9" s="41"/>
      <c r="J9" s="29">
        <v>0</v>
      </c>
      <c r="K9" s="29">
        <v>0.2</v>
      </c>
      <c r="L9" s="29">
        <v>0.4</v>
      </c>
      <c r="M9" s="29">
        <v>0.6</v>
      </c>
    </row>
    <row r="10" spans="2:13" x14ac:dyDescent="0.25">
      <c r="B10" s="2">
        <v>8</v>
      </c>
      <c r="C10" s="5" t="s">
        <v>28</v>
      </c>
      <c r="D10" s="5" t="s">
        <v>46</v>
      </c>
      <c r="E10" s="13" t="s">
        <v>38</v>
      </c>
      <c r="F10" s="1">
        <v>29</v>
      </c>
      <c r="G10" s="29">
        <f t="shared" si="0"/>
        <v>0</v>
      </c>
      <c r="H10"/>
      <c r="I10"/>
      <c r="J10"/>
    </row>
    <row r="11" spans="2:13" x14ac:dyDescent="0.25">
      <c r="B11" s="2">
        <v>9</v>
      </c>
      <c r="C11" s="5" t="s">
        <v>28</v>
      </c>
      <c r="D11" s="5" t="s">
        <v>46</v>
      </c>
      <c r="E11" s="13" t="s">
        <v>39</v>
      </c>
      <c r="F11" s="1">
        <v>74</v>
      </c>
      <c r="G11" s="29">
        <f t="shared" si="0"/>
        <v>0.6</v>
      </c>
      <c r="H11"/>
      <c r="I11"/>
      <c r="J11"/>
    </row>
    <row r="12" spans="2:13" x14ac:dyDescent="0.25">
      <c r="B12" s="2">
        <v>10</v>
      </c>
      <c r="C12" s="5" t="s">
        <v>28</v>
      </c>
      <c r="D12" s="5" t="s">
        <v>47</v>
      </c>
      <c r="E12" s="13" t="s">
        <v>40</v>
      </c>
      <c r="F12" s="1">
        <v>63</v>
      </c>
      <c r="G12" s="29">
        <f t="shared" si="0"/>
        <v>0.4</v>
      </c>
      <c r="H12"/>
      <c r="I12"/>
      <c r="J12"/>
    </row>
    <row r="13" spans="2:13" x14ac:dyDescent="0.25">
      <c r="B13" s="2">
        <v>11</v>
      </c>
      <c r="C13" s="5" t="s">
        <v>27</v>
      </c>
      <c r="D13" s="5" t="s">
        <v>48</v>
      </c>
      <c r="E13" s="13" t="s">
        <v>41</v>
      </c>
      <c r="F13" s="1">
        <v>62</v>
      </c>
      <c r="G13" s="29">
        <f t="shared" si="0"/>
        <v>0.4</v>
      </c>
      <c r="H13"/>
      <c r="I13"/>
      <c r="J13"/>
    </row>
    <row r="14" spans="2:13" x14ac:dyDescent="0.25">
      <c r="B14" s="2">
        <v>12</v>
      </c>
      <c r="C14" s="5" t="s">
        <v>26</v>
      </c>
      <c r="D14" s="5" t="s">
        <v>46</v>
      </c>
      <c r="E14" s="13" t="s">
        <v>42</v>
      </c>
      <c r="F14" s="1">
        <v>29</v>
      </c>
      <c r="G14" s="29">
        <f t="shared" si="0"/>
        <v>0</v>
      </c>
      <c r="H14"/>
      <c r="I14"/>
      <c r="J14"/>
    </row>
    <row r="15" spans="2:13" x14ac:dyDescent="0.25">
      <c r="B15" s="2">
        <v>13</v>
      </c>
      <c r="C15" s="5" t="s">
        <v>26</v>
      </c>
      <c r="D15" s="5" t="s">
        <v>46</v>
      </c>
      <c r="E15" s="13" t="s">
        <v>43</v>
      </c>
      <c r="F15" s="1">
        <v>63</v>
      </c>
      <c r="G15" s="29">
        <f t="shared" si="0"/>
        <v>0.4</v>
      </c>
      <c r="H15"/>
      <c r="I15"/>
      <c r="J15"/>
    </row>
    <row r="16" spans="2:13" x14ac:dyDescent="0.25">
      <c r="B16" s="2">
        <v>14</v>
      </c>
      <c r="C16" s="5" t="s">
        <v>26</v>
      </c>
      <c r="D16" s="5" t="s">
        <v>47</v>
      </c>
      <c r="E16" s="13" t="s">
        <v>32</v>
      </c>
      <c r="F16" s="1">
        <v>29</v>
      </c>
      <c r="G16" s="29">
        <f t="shared" si="0"/>
        <v>0</v>
      </c>
      <c r="H16"/>
      <c r="I16"/>
      <c r="J16"/>
    </row>
    <row r="17" spans="2:10" x14ac:dyDescent="0.25">
      <c r="B17" s="2">
        <v>15</v>
      </c>
      <c r="C17" s="5" t="s">
        <v>26</v>
      </c>
      <c r="D17" s="5" t="s">
        <v>48</v>
      </c>
      <c r="E17" s="13" t="s">
        <v>31</v>
      </c>
      <c r="F17" s="1">
        <v>64</v>
      </c>
      <c r="G17" s="29">
        <f t="shared" si="0"/>
        <v>0.4</v>
      </c>
      <c r="H17"/>
      <c r="I17"/>
      <c r="J17"/>
    </row>
    <row r="18" spans="2:10" x14ac:dyDescent="0.25">
      <c r="B18" s="2">
        <v>16</v>
      </c>
      <c r="C18" s="5" t="s">
        <v>26</v>
      </c>
      <c r="D18" s="5" t="s">
        <v>46</v>
      </c>
      <c r="E18" s="13" t="s">
        <v>33</v>
      </c>
      <c r="F18" s="1">
        <v>29</v>
      </c>
      <c r="G18" s="29">
        <f t="shared" si="0"/>
        <v>0</v>
      </c>
      <c r="I18"/>
      <c r="J18"/>
    </row>
    <row r="19" spans="2:10" x14ac:dyDescent="0.25">
      <c r="B19" s="2">
        <v>17</v>
      </c>
      <c r="C19" s="5" t="s">
        <v>27</v>
      </c>
      <c r="D19" s="5" t="s">
        <v>46</v>
      </c>
      <c r="E19" s="13" t="s">
        <v>34</v>
      </c>
      <c r="F19" s="1">
        <v>74</v>
      </c>
      <c r="G19" s="29">
        <f t="shared" si="0"/>
        <v>0.6</v>
      </c>
      <c r="I19"/>
      <c r="J19"/>
    </row>
    <row r="20" spans="2:10" x14ac:dyDescent="0.25">
      <c r="B20" s="2">
        <v>18</v>
      </c>
      <c r="C20" s="5" t="s">
        <v>27</v>
      </c>
      <c r="D20" s="5" t="s">
        <v>47</v>
      </c>
      <c r="E20" s="13" t="s">
        <v>35</v>
      </c>
      <c r="F20" s="1">
        <v>63</v>
      </c>
      <c r="G20" s="29">
        <f t="shared" si="0"/>
        <v>0.4</v>
      </c>
      <c r="I20"/>
      <c r="J20"/>
    </row>
    <row r="21" spans="2:10" x14ac:dyDescent="0.25">
      <c r="B21" s="2">
        <v>19</v>
      </c>
      <c r="C21" s="5" t="s">
        <v>26</v>
      </c>
      <c r="D21" s="5" t="s">
        <v>48</v>
      </c>
      <c r="E21" s="13" t="s">
        <v>36</v>
      </c>
      <c r="F21" s="1">
        <v>30</v>
      </c>
      <c r="G21" s="29">
        <f t="shared" si="0"/>
        <v>0.2</v>
      </c>
      <c r="I21"/>
      <c r="J21"/>
    </row>
    <row r="22" spans="2:10" x14ac:dyDescent="0.25">
      <c r="B22" s="2">
        <v>20</v>
      </c>
      <c r="C22" s="5" t="s">
        <v>27</v>
      </c>
      <c r="D22" s="5" t="s">
        <v>46</v>
      </c>
      <c r="E22" s="13" t="s">
        <v>37</v>
      </c>
      <c r="F22" s="1">
        <v>64</v>
      </c>
      <c r="G22" s="29">
        <f t="shared" si="0"/>
        <v>0.4</v>
      </c>
      <c r="I22"/>
      <c r="J22"/>
    </row>
    <row r="23" spans="2:10" x14ac:dyDescent="0.25">
      <c r="B23" s="2">
        <v>21</v>
      </c>
      <c r="C23" s="5" t="s">
        <v>28</v>
      </c>
      <c r="D23" s="5" t="s">
        <v>46</v>
      </c>
      <c r="E23" s="13" t="s">
        <v>38</v>
      </c>
      <c r="F23" s="1">
        <v>62</v>
      </c>
      <c r="G23" s="29">
        <f t="shared" si="0"/>
        <v>0.4</v>
      </c>
      <c r="I23"/>
      <c r="J23"/>
    </row>
    <row r="24" spans="2:10" x14ac:dyDescent="0.25">
      <c r="B24" s="2">
        <v>22</v>
      </c>
      <c r="C24" s="5" t="s">
        <v>28</v>
      </c>
      <c r="D24" s="5" t="s">
        <v>47</v>
      </c>
      <c r="E24" s="13" t="s">
        <v>39</v>
      </c>
      <c r="F24" s="1">
        <v>74</v>
      </c>
      <c r="G24" s="29">
        <f t="shared" si="0"/>
        <v>0.6</v>
      </c>
      <c r="I24"/>
      <c r="J24"/>
    </row>
    <row r="25" spans="2:10" x14ac:dyDescent="0.25">
      <c r="B25" s="2">
        <v>23</v>
      </c>
      <c r="C25" s="5" t="s">
        <v>28</v>
      </c>
      <c r="D25" s="5" t="s">
        <v>48</v>
      </c>
      <c r="E25" s="13" t="s">
        <v>40</v>
      </c>
      <c r="F25" s="1">
        <v>63</v>
      </c>
      <c r="G25" s="29">
        <f t="shared" si="0"/>
        <v>0.4</v>
      </c>
      <c r="I25"/>
      <c r="J25"/>
    </row>
    <row r="26" spans="2:10" x14ac:dyDescent="0.25">
      <c r="B26" s="2">
        <v>24</v>
      </c>
      <c r="C26" s="5" t="s">
        <v>27</v>
      </c>
      <c r="D26" s="5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">
        <v>25</v>
      </c>
      <c r="C27" s="5" t="s">
        <v>26</v>
      </c>
      <c r="D27" s="5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">
        <v>26</v>
      </c>
      <c r="C28" s="5" t="s">
        <v>26</v>
      </c>
      <c r="D28" s="5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">
        <v>27</v>
      </c>
      <c r="C29" s="5" t="s">
        <v>26</v>
      </c>
      <c r="D29" s="5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">
        <v>28</v>
      </c>
      <c r="C30" s="5" t="s">
        <v>26</v>
      </c>
      <c r="D30" s="5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">
        <v>29</v>
      </c>
      <c r="C31" s="5" t="s">
        <v>26</v>
      </c>
      <c r="D31" s="5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">
        <v>30</v>
      </c>
      <c r="C32" s="5" t="s">
        <v>27</v>
      </c>
      <c r="D32" s="5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">
        <v>31</v>
      </c>
      <c r="C33" s="5" t="s">
        <v>27</v>
      </c>
      <c r="D33" s="5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">
        <v>32</v>
      </c>
      <c r="C34" s="5" t="s">
        <v>26</v>
      </c>
      <c r="D34" s="5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">
        <v>33</v>
      </c>
      <c r="C35" s="5" t="s">
        <v>27</v>
      </c>
      <c r="D35" s="5" t="s">
        <v>46</v>
      </c>
      <c r="E35" s="13" t="s">
        <v>37</v>
      </c>
      <c r="F35" s="1">
        <v>64</v>
      </c>
      <c r="G35" s="29">
        <f t="shared" ref="G35:G54" si="1">HLOOKUP(F35,matrizH,2,1)</f>
        <v>0.4</v>
      </c>
    </row>
    <row r="36" spans="2:7" x14ac:dyDescent="0.25">
      <c r="B36" s="2">
        <v>34</v>
      </c>
      <c r="C36" s="5" t="s">
        <v>28</v>
      </c>
      <c r="D36" s="5" t="s">
        <v>47</v>
      </c>
      <c r="E36" s="13" t="s">
        <v>38</v>
      </c>
      <c r="F36" s="1">
        <v>62</v>
      </c>
      <c r="G36" s="29">
        <f t="shared" si="1"/>
        <v>0.4</v>
      </c>
    </row>
    <row r="37" spans="2:7" x14ac:dyDescent="0.25">
      <c r="B37" s="2">
        <v>35</v>
      </c>
      <c r="C37" s="5" t="s">
        <v>28</v>
      </c>
      <c r="D37" s="5" t="s">
        <v>48</v>
      </c>
      <c r="E37" s="13" t="s">
        <v>39</v>
      </c>
      <c r="F37" s="1">
        <v>74</v>
      </c>
      <c r="G37" s="29">
        <f t="shared" si="1"/>
        <v>0.6</v>
      </c>
    </row>
    <row r="38" spans="2:7" x14ac:dyDescent="0.25">
      <c r="B38" s="2">
        <v>36</v>
      </c>
      <c r="C38" s="5" t="s">
        <v>28</v>
      </c>
      <c r="D38" s="5" t="s">
        <v>46</v>
      </c>
      <c r="E38" s="13" t="s">
        <v>40</v>
      </c>
      <c r="F38" s="1">
        <v>63</v>
      </c>
      <c r="G38" s="29">
        <f t="shared" si="1"/>
        <v>0.4</v>
      </c>
    </row>
    <row r="39" spans="2:7" x14ac:dyDescent="0.25">
      <c r="B39" s="2">
        <v>37</v>
      </c>
      <c r="C39" s="5" t="s">
        <v>27</v>
      </c>
      <c r="D39" s="5" t="s">
        <v>46</v>
      </c>
      <c r="E39" s="13" t="s">
        <v>41</v>
      </c>
      <c r="F39" s="1">
        <v>62</v>
      </c>
      <c r="G39" s="29">
        <f t="shared" si="1"/>
        <v>0.4</v>
      </c>
    </row>
    <row r="40" spans="2:7" x14ac:dyDescent="0.25">
      <c r="B40" s="2">
        <v>38</v>
      </c>
      <c r="C40" s="5" t="s">
        <v>26</v>
      </c>
      <c r="D40" s="5" t="s">
        <v>47</v>
      </c>
      <c r="E40" s="13" t="s">
        <v>42</v>
      </c>
      <c r="F40" s="1">
        <v>74</v>
      </c>
      <c r="G40" s="29">
        <f t="shared" si="1"/>
        <v>0.6</v>
      </c>
    </row>
    <row r="41" spans="2:7" x14ac:dyDescent="0.25">
      <c r="B41" s="2">
        <v>39</v>
      </c>
      <c r="C41" s="5" t="s">
        <v>26</v>
      </c>
      <c r="D41" s="5" t="s">
        <v>48</v>
      </c>
      <c r="E41" s="13" t="s">
        <v>43</v>
      </c>
      <c r="F41" s="1">
        <v>63</v>
      </c>
      <c r="G41" s="29">
        <f t="shared" si="1"/>
        <v>0.4</v>
      </c>
    </row>
    <row r="42" spans="2:7" x14ac:dyDescent="0.25">
      <c r="B42" s="2">
        <v>40</v>
      </c>
      <c r="C42" s="5" t="s">
        <v>26</v>
      </c>
      <c r="D42" s="5" t="s">
        <v>46</v>
      </c>
      <c r="E42" s="13" t="s">
        <v>32</v>
      </c>
      <c r="F42" s="1">
        <v>30</v>
      </c>
      <c r="G42" s="29">
        <f t="shared" si="1"/>
        <v>0.2</v>
      </c>
    </row>
    <row r="43" spans="2:7" x14ac:dyDescent="0.25">
      <c r="B43" s="2">
        <v>41</v>
      </c>
      <c r="C43" s="5" t="s">
        <v>26</v>
      </c>
      <c r="D43" s="5" t="s">
        <v>46</v>
      </c>
      <c r="E43" s="13" t="s">
        <v>31</v>
      </c>
      <c r="F43" s="1">
        <v>64</v>
      </c>
      <c r="G43" s="29">
        <f t="shared" si="1"/>
        <v>0.4</v>
      </c>
    </row>
    <row r="44" spans="2:7" x14ac:dyDescent="0.25">
      <c r="B44" s="2">
        <v>42</v>
      </c>
      <c r="C44" s="5" t="s">
        <v>26</v>
      </c>
      <c r="D44" s="5" t="s">
        <v>47</v>
      </c>
      <c r="E44" s="13" t="s">
        <v>33</v>
      </c>
      <c r="F44" s="1">
        <v>62</v>
      </c>
      <c r="G44" s="29">
        <f t="shared" si="1"/>
        <v>0.4</v>
      </c>
    </row>
    <row r="45" spans="2:7" x14ac:dyDescent="0.25">
      <c r="B45" s="2">
        <v>43</v>
      </c>
      <c r="C45" s="5" t="s">
        <v>27</v>
      </c>
      <c r="D45" s="5" t="s">
        <v>48</v>
      </c>
      <c r="E45" s="13" t="s">
        <v>34</v>
      </c>
      <c r="F45" s="1">
        <v>74</v>
      </c>
      <c r="G45" s="29">
        <f t="shared" si="1"/>
        <v>0.6</v>
      </c>
    </row>
    <row r="46" spans="2:7" x14ac:dyDescent="0.25">
      <c r="B46" s="2">
        <v>44</v>
      </c>
      <c r="C46" s="5" t="s">
        <v>27</v>
      </c>
      <c r="D46" s="5" t="s">
        <v>46</v>
      </c>
      <c r="E46" s="13" t="s">
        <v>35</v>
      </c>
      <c r="F46" s="1">
        <v>63</v>
      </c>
      <c r="G46" s="29">
        <f t="shared" si="1"/>
        <v>0.4</v>
      </c>
    </row>
    <row r="47" spans="2:7" x14ac:dyDescent="0.25">
      <c r="B47" s="2">
        <v>45</v>
      </c>
      <c r="C47" s="5" t="s">
        <v>26</v>
      </c>
      <c r="D47" s="5" t="s">
        <v>46</v>
      </c>
      <c r="E47" s="13" t="s">
        <v>36</v>
      </c>
      <c r="F47" s="1">
        <v>30</v>
      </c>
      <c r="G47" s="29">
        <f t="shared" si="1"/>
        <v>0.2</v>
      </c>
    </row>
    <row r="48" spans="2:7" x14ac:dyDescent="0.25">
      <c r="B48" s="2">
        <v>46</v>
      </c>
      <c r="C48" s="5" t="s">
        <v>27</v>
      </c>
      <c r="D48" s="5" t="s">
        <v>47</v>
      </c>
      <c r="E48" s="13" t="s">
        <v>37</v>
      </c>
      <c r="F48" s="1">
        <v>64</v>
      </c>
      <c r="G48" s="29">
        <f t="shared" si="1"/>
        <v>0.4</v>
      </c>
    </row>
    <row r="49" spans="2:7" x14ac:dyDescent="0.25">
      <c r="B49" s="2">
        <v>47</v>
      </c>
      <c r="C49" s="5" t="s">
        <v>28</v>
      </c>
      <c r="D49" s="5" t="s">
        <v>48</v>
      </c>
      <c r="E49" s="13" t="s">
        <v>38</v>
      </c>
      <c r="F49" s="1">
        <v>62</v>
      </c>
      <c r="G49" s="29">
        <f t="shared" si="1"/>
        <v>0.4</v>
      </c>
    </row>
    <row r="50" spans="2:7" x14ac:dyDescent="0.25">
      <c r="B50" s="2">
        <v>48</v>
      </c>
      <c r="C50" s="5" t="s">
        <v>28</v>
      </c>
      <c r="D50" s="5" t="s">
        <v>46</v>
      </c>
      <c r="E50" s="13" t="s">
        <v>39</v>
      </c>
      <c r="F50" s="1">
        <v>74</v>
      </c>
      <c r="G50" s="29">
        <f t="shared" si="1"/>
        <v>0.6</v>
      </c>
    </row>
    <row r="51" spans="2:7" x14ac:dyDescent="0.25">
      <c r="B51" s="2">
        <v>49</v>
      </c>
      <c r="C51" s="5" t="s">
        <v>28</v>
      </c>
      <c r="D51" s="5" t="s">
        <v>46</v>
      </c>
      <c r="E51" s="13" t="s">
        <v>40</v>
      </c>
      <c r="F51" s="1">
        <v>63</v>
      </c>
      <c r="G51" s="29">
        <f t="shared" si="1"/>
        <v>0.4</v>
      </c>
    </row>
    <row r="52" spans="2:7" x14ac:dyDescent="0.25">
      <c r="B52" s="2">
        <v>50</v>
      </c>
      <c r="C52" s="5" t="s">
        <v>27</v>
      </c>
      <c r="D52" s="5" t="s">
        <v>47</v>
      </c>
      <c r="E52" s="13" t="s">
        <v>41</v>
      </c>
      <c r="F52" s="1">
        <v>62</v>
      </c>
      <c r="G52" s="29">
        <f t="shared" si="1"/>
        <v>0.4</v>
      </c>
    </row>
    <row r="53" spans="2:7" x14ac:dyDescent="0.25">
      <c r="B53" s="2">
        <v>51</v>
      </c>
      <c r="C53" s="5" t="s">
        <v>26</v>
      </c>
      <c r="D53" s="5" t="s">
        <v>48</v>
      </c>
      <c r="E53" s="13" t="s">
        <v>42</v>
      </c>
      <c r="F53" s="1">
        <v>74</v>
      </c>
      <c r="G53" s="29">
        <f t="shared" si="1"/>
        <v>0.6</v>
      </c>
    </row>
    <row r="54" spans="2:7" x14ac:dyDescent="0.25">
      <c r="B54" s="2">
        <v>52</v>
      </c>
      <c r="C54" s="5" t="s">
        <v>26</v>
      </c>
      <c r="D54" s="5" t="s">
        <v>46</v>
      </c>
      <c r="E54" s="13" t="s">
        <v>43</v>
      </c>
      <c r="F54" s="1">
        <v>63</v>
      </c>
      <c r="G54" s="29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2">
    <mergeCell ref="I2:J2"/>
    <mergeCell ref="I8:I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A6C8A-A6D2-460F-85B0-A1A02A5DB454}">
  <dimension ref="B1:J63"/>
  <sheetViews>
    <sheetView showGridLines="0" topLeftCell="B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19.85546875" style="3" customWidth="1"/>
    <col min="10" max="10" width="17.7109375" style="3" customWidth="1"/>
    <col min="11" max="16384" width="8.85546875" style="3"/>
  </cols>
  <sheetData>
    <row r="1" spans="2:10" ht="33.7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4" t="s">
        <v>68</v>
      </c>
      <c r="J2" s="45"/>
    </row>
    <row r="3" spans="2:10" x14ac:dyDescent="0.25">
      <c r="B3" s="20">
        <v>1566</v>
      </c>
      <c r="C3" s="16" t="s">
        <v>26</v>
      </c>
      <c r="D3" s="16" t="s">
        <v>46</v>
      </c>
      <c r="E3" s="13" t="s">
        <v>32</v>
      </c>
      <c r="F3" s="1">
        <v>29</v>
      </c>
      <c r="G3" s="29">
        <v>0</v>
      </c>
      <c r="H3"/>
      <c r="I3" s="19">
        <v>1571</v>
      </c>
      <c r="J3" s="19">
        <f>MATCH(I3,B3:B54,0)</f>
        <v>6</v>
      </c>
    </row>
    <row r="4" spans="2:10" x14ac:dyDescent="0.25">
      <c r="B4" s="30">
        <v>1567</v>
      </c>
      <c r="C4" s="17" t="s">
        <v>28</v>
      </c>
      <c r="D4" s="17" t="s">
        <v>47</v>
      </c>
      <c r="E4" s="13" t="s">
        <v>31</v>
      </c>
      <c r="F4" s="1">
        <v>64</v>
      </c>
      <c r="G4" s="29">
        <v>0.4</v>
      </c>
      <c r="H4"/>
    </row>
    <row r="5" spans="2:10" x14ac:dyDescent="0.25">
      <c r="B5" s="20">
        <v>1568</v>
      </c>
      <c r="C5" s="16" t="s">
        <v>27</v>
      </c>
      <c r="D5" s="16" t="s">
        <v>48</v>
      </c>
      <c r="E5" s="13" t="s">
        <v>33</v>
      </c>
      <c r="F5" s="1">
        <v>62</v>
      </c>
      <c r="G5" s="29">
        <v>0.4</v>
      </c>
      <c r="H5"/>
    </row>
    <row r="6" spans="2:10" x14ac:dyDescent="0.25">
      <c r="B6" s="20">
        <v>1569</v>
      </c>
      <c r="C6" s="17" t="s">
        <v>27</v>
      </c>
      <c r="D6" s="17" t="s">
        <v>46</v>
      </c>
      <c r="E6" s="13" t="s">
        <v>34</v>
      </c>
      <c r="F6" s="1">
        <v>74</v>
      </c>
      <c r="G6" s="29">
        <v>0.6</v>
      </c>
      <c r="H6"/>
    </row>
    <row r="7" spans="2:10" x14ac:dyDescent="0.25">
      <c r="B7" s="21">
        <v>1570</v>
      </c>
      <c r="C7" s="17" t="s">
        <v>28</v>
      </c>
      <c r="D7" s="17" t="s">
        <v>46</v>
      </c>
      <c r="E7" s="13" t="s">
        <v>35</v>
      </c>
      <c r="F7" s="1">
        <v>63</v>
      </c>
      <c r="G7" s="29">
        <v>0.4</v>
      </c>
      <c r="H7"/>
    </row>
    <row r="8" spans="2:10" x14ac:dyDescent="0.25">
      <c r="B8" s="30">
        <v>1571</v>
      </c>
      <c r="C8" s="16" t="s">
        <v>26</v>
      </c>
      <c r="D8" s="16" t="s">
        <v>47</v>
      </c>
      <c r="E8" s="13" t="s">
        <v>36</v>
      </c>
      <c r="F8" s="1">
        <v>30</v>
      </c>
      <c r="G8" s="29">
        <v>0.2</v>
      </c>
      <c r="H8"/>
    </row>
    <row r="9" spans="2:10" x14ac:dyDescent="0.25">
      <c r="B9" s="20">
        <v>1572</v>
      </c>
      <c r="C9" s="17" t="s">
        <v>27</v>
      </c>
      <c r="D9" s="17" t="s">
        <v>48</v>
      </c>
      <c r="E9" s="13" t="s">
        <v>37</v>
      </c>
      <c r="F9" s="1">
        <v>64</v>
      </c>
      <c r="G9" s="29">
        <v>0.4</v>
      </c>
      <c r="H9"/>
    </row>
    <row r="10" spans="2:10" x14ac:dyDescent="0.25">
      <c r="B10" s="21">
        <v>1573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v>0</v>
      </c>
      <c r="H10"/>
    </row>
    <row r="11" spans="2:10" x14ac:dyDescent="0.25">
      <c r="B11" s="20">
        <v>1574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v>0.6</v>
      </c>
      <c r="H11"/>
    </row>
    <row r="12" spans="2:10" x14ac:dyDescent="0.25">
      <c r="B12" s="20">
        <v>1575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v>0.4</v>
      </c>
      <c r="H12"/>
    </row>
    <row r="13" spans="2:10" x14ac:dyDescent="0.25">
      <c r="B13" s="21">
        <v>1576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v>0.4</v>
      </c>
      <c r="H13"/>
    </row>
    <row r="14" spans="2:10" x14ac:dyDescent="0.25">
      <c r="B14" s="20">
        <v>1577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v>0</v>
      </c>
      <c r="H14"/>
    </row>
    <row r="15" spans="2:10" x14ac:dyDescent="0.25">
      <c r="B15" s="20">
        <v>1578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v>0.4</v>
      </c>
      <c r="H15"/>
    </row>
    <row r="16" spans="2:10" x14ac:dyDescent="0.25">
      <c r="B16" s="21">
        <v>1579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v>0</v>
      </c>
      <c r="H16"/>
    </row>
    <row r="17" spans="2:8" x14ac:dyDescent="0.25">
      <c r="B17" s="20">
        <v>1580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v>0.4</v>
      </c>
      <c r="H17"/>
    </row>
    <row r="18" spans="2:8" x14ac:dyDescent="0.25">
      <c r="B18" s="20">
        <v>1581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v>0</v>
      </c>
    </row>
    <row r="19" spans="2:8" x14ac:dyDescent="0.25">
      <c r="B19" s="21">
        <v>1582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v>0.6</v>
      </c>
    </row>
    <row r="20" spans="2:8" x14ac:dyDescent="0.25">
      <c r="B20" s="20">
        <v>1583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v>0.4</v>
      </c>
    </row>
    <row r="21" spans="2:8" x14ac:dyDescent="0.25">
      <c r="B21" s="20">
        <v>1584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v>0.2</v>
      </c>
    </row>
    <row r="22" spans="2:8" x14ac:dyDescent="0.25">
      <c r="B22" s="21">
        <v>1585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v>0.4</v>
      </c>
    </row>
    <row r="23" spans="2:8" x14ac:dyDescent="0.25">
      <c r="B23" s="20">
        <v>1586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v>0.4</v>
      </c>
    </row>
    <row r="24" spans="2:8" x14ac:dyDescent="0.25">
      <c r="B24" s="20">
        <v>1587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v>0.6</v>
      </c>
    </row>
    <row r="25" spans="2:8" x14ac:dyDescent="0.25">
      <c r="B25" s="21">
        <v>1588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v>0.4</v>
      </c>
    </row>
    <row r="26" spans="2:8" x14ac:dyDescent="0.25">
      <c r="B26" s="20">
        <v>1589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v>0.4</v>
      </c>
    </row>
    <row r="27" spans="2:8" x14ac:dyDescent="0.25">
      <c r="B27" s="20">
        <v>1590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v>0.6</v>
      </c>
    </row>
    <row r="28" spans="2:8" x14ac:dyDescent="0.25">
      <c r="B28" s="21">
        <v>1591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v>0.4</v>
      </c>
    </row>
    <row r="29" spans="2:8" x14ac:dyDescent="0.25">
      <c r="B29" s="20">
        <v>1592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v>0.2</v>
      </c>
    </row>
    <row r="30" spans="2:8" x14ac:dyDescent="0.25">
      <c r="B30" s="20">
        <v>1593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v>0.4</v>
      </c>
    </row>
    <row r="31" spans="2:8" x14ac:dyDescent="0.25">
      <c r="B31" s="21">
        <v>1594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v>0.4</v>
      </c>
    </row>
    <row r="32" spans="2:8" x14ac:dyDescent="0.25">
      <c r="B32" s="20">
        <v>1595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v>0.6</v>
      </c>
    </row>
    <row r="33" spans="2:7" x14ac:dyDescent="0.25">
      <c r="B33" s="20">
        <v>1596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v>0.4</v>
      </c>
    </row>
    <row r="34" spans="2:7" x14ac:dyDescent="0.25">
      <c r="B34" s="21">
        <v>1597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v>0.2</v>
      </c>
    </row>
    <row r="35" spans="2:7" x14ac:dyDescent="0.25">
      <c r="B35" s="20">
        <v>1598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v>0.4</v>
      </c>
    </row>
    <row r="36" spans="2:7" x14ac:dyDescent="0.25">
      <c r="B36" s="20">
        <v>1599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v>0.4</v>
      </c>
    </row>
    <row r="37" spans="2:7" x14ac:dyDescent="0.25">
      <c r="B37" s="21">
        <v>1600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v>0.6</v>
      </c>
    </row>
    <row r="38" spans="2:7" x14ac:dyDescent="0.25">
      <c r="B38" s="20">
        <v>1601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v>0.4</v>
      </c>
    </row>
    <row r="39" spans="2:7" x14ac:dyDescent="0.25">
      <c r="B39" s="20">
        <v>1602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v>0.4</v>
      </c>
    </row>
    <row r="40" spans="2:7" x14ac:dyDescent="0.25">
      <c r="B40" s="21">
        <v>1603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v>0.6</v>
      </c>
    </row>
    <row r="41" spans="2:7" x14ac:dyDescent="0.25">
      <c r="B41" s="20">
        <v>1604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v>0.4</v>
      </c>
    </row>
    <row r="42" spans="2:7" x14ac:dyDescent="0.25">
      <c r="B42" s="20">
        <v>1605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v>0.2</v>
      </c>
    </row>
    <row r="43" spans="2:7" x14ac:dyDescent="0.25">
      <c r="B43" s="21">
        <v>1606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v>0.4</v>
      </c>
    </row>
    <row r="44" spans="2:7" x14ac:dyDescent="0.25">
      <c r="B44" s="20">
        <v>1607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v>0.4</v>
      </c>
    </row>
    <row r="45" spans="2:7" x14ac:dyDescent="0.25">
      <c r="B45" s="20">
        <v>1608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v>0.6</v>
      </c>
    </row>
    <row r="46" spans="2:7" x14ac:dyDescent="0.25">
      <c r="B46" s="21">
        <v>1609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v>0.4</v>
      </c>
    </row>
    <row r="47" spans="2:7" x14ac:dyDescent="0.25">
      <c r="B47" s="20">
        <v>1610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v>0.2</v>
      </c>
    </row>
    <row r="48" spans="2:7" x14ac:dyDescent="0.25">
      <c r="B48" s="20">
        <v>1611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v>0.4</v>
      </c>
    </row>
    <row r="49" spans="2:7" x14ac:dyDescent="0.25">
      <c r="B49" s="21">
        <v>1612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v>0.4</v>
      </c>
    </row>
    <row r="50" spans="2:7" x14ac:dyDescent="0.25">
      <c r="B50" s="20">
        <v>1613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v>0.6</v>
      </c>
    </row>
    <row r="51" spans="2:7" x14ac:dyDescent="0.25">
      <c r="B51" s="20">
        <v>1614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v>0.4</v>
      </c>
    </row>
    <row r="52" spans="2:7" x14ac:dyDescent="0.25">
      <c r="B52" s="21">
        <v>1615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v>0.4</v>
      </c>
    </row>
    <row r="53" spans="2:7" x14ac:dyDescent="0.25">
      <c r="B53" s="20">
        <v>1616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v>0.6</v>
      </c>
    </row>
    <row r="54" spans="2:7" x14ac:dyDescent="0.25">
      <c r="B54" s="20">
        <v>1617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1">
    <mergeCell ref="I2:J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B2800-D5CA-4634-9068-DF30409CCB75}">
  <dimension ref="A1:I16"/>
  <sheetViews>
    <sheetView showGridLines="0" workbookViewId="0">
      <selection activeCell="C22" sqref="C22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7" t="s">
        <v>0</v>
      </c>
      <c r="C2" s="37" t="s">
        <v>2</v>
      </c>
      <c r="D2" s="37" t="s">
        <v>1</v>
      </c>
      <c r="E2" s="37" t="s">
        <v>17</v>
      </c>
      <c r="G2" s="46" t="s">
        <v>71</v>
      </c>
      <c r="H2" s="46"/>
    </row>
    <row r="3" spans="1:9" x14ac:dyDescent="0.25">
      <c r="A3" s="40"/>
      <c r="B3" s="47" t="s">
        <v>73</v>
      </c>
      <c r="C3" s="38">
        <v>40</v>
      </c>
      <c r="D3" s="35">
        <v>5</v>
      </c>
      <c r="E3" s="38">
        <f>C3*D3</f>
        <v>200</v>
      </c>
      <c r="G3" s="31" t="s">
        <v>69</v>
      </c>
      <c r="H3" s="36" t="s">
        <v>87</v>
      </c>
    </row>
    <row r="4" spans="1:9" x14ac:dyDescent="0.25">
      <c r="A4" s="40"/>
      <c r="B4" s="39" t="s">
        <v>74</v>
      </c>
      <c r="C4" s="38">
        <v>45</v>
      </c>
      <c r="D4" s="35">
        <v>0</v>
      </c>
      <c r="E4" s="38">
        <f t="shared" ref="E4:E16" si="0">C4*D4</f>
        <v>0</v>
      </c>
      <c r="G4" s="6" t="s">
        <v>70</v>
      </c>
      <c r="H4" s="35" t="str" cm="1">
        <f t="array" aca="1" ref="H4" ca="1">INDIRECT(H3)</f>
        <v>alicate</v>
      </c>
      <c r="I4" s="33"/>
    </row>
    <row r="5" spans="1:9" x14ac:dyDescent="0.25">
      <c r="A5" s="40"/>
      <c r="B5" s="39" t="s">
        <v>75</v>
      </c>
      <c r="C5" s="38">
        <v>66.67</v>
      </c>
      <c r="D5" s="35">
        <v>6</v>
      </c>
      <c r="E5" s="38">
        <f>C5*D5</f>
        <v>400.02</v>
      </c>
      <c r="H5" s="32"/>
    </row>
    <row r="6" spans="1:9" x14ac:dyDescent="0.25">
      <c r="A6" s="40"/>
      <c r="B6" s="39" t="s">
        <v>76</v>
      </c>
      <c r="C6" s="38">
        <v>110</v>
      </c>
      <c r="D6" s="35">
        <v>5</v>
      </c>
      <c r="E6" s="38">
        <f t="shared" si="0"/>
        <v>550</v>
      </c>
    </row>
    <row r="7" spans="1:9" x14ac:dyDescent="0.25">
      <c r="A7" s="40"/>
      <c r="B7" s="39" t="s">
        <v>77</v>
      </c>
      <c r="C7" s="38">
        <v>36</v>
      </c>
      <c r="D7" s="35">
        <v>0</v>
      </c>
      <c r="E7" s="38">
        <f t="shared" si="0"/>
        <v>0</v>
      </c>
      <c r="G7" s="46" t="s">
        <v>72</v>
      </c>
      <c r="H7" s="46"/>
    </row>
    <row r="8" spans="1:9" x14ac:dyDescent="0.25">
      <c r="A8" s="40"/>
      <c r="B8" s="39" t="s">
        <v>78</v>
      </c>
      <c r="C8" s="38">
        <v>25</v>
      </c>
      <c r="D8" s="35">
        <v>8</v>
      </c>
      <c r="E8" s="38">
        <f t="shared" si="0"/>
        <v>200</v>
      </c>
      <c r="G8" s="31" t="s">
        <v>69</v>
      </c>
      <c r="H8" s="48" t="s">
        <v>88</v>
      </c>
      <c r="I8" s="33"/>
    </row>
    <row r="9" spans="1:9" x14ac:dyDescent="0.25">
      <c r="A9" s="40"/>
      <c r="B9" s="39" t="s">
        <v>79</v>
      </c>
      <c r="C9" s="38">
        <v>36</v>
      </c>
      <c r="D9" s="35">
        <v>0</v>
      </c>
      <c r="E9" s="38">
        <f t="shared" si="0"/>
        <v>0</v>
      </c>
      <c r="G9" s="6" t="s">
        <v>70</v>
      </c>
      <c r="H9" s="34" t="str" cm="1">
        <f t="array" aca="1" ref="H9" ca="1">INDIRECT(H8,0)</f>
        <v>alicate</v>
      </c>
      <c r="I9" s="33"/>
    </row>
    <row r="10" spans="1:9" x14ac:dyDescent="0.25">
      <c r="A10" s="40"/>
      <c r="B10" s="39" t="s">
        <v>80</v>
      </c>
      <c r="C10" s="38">
        <v>70.5</v>
      </c>
      <c r="D10" s="35">
        <v>6</v>
      </c>
      <c r="E10" s="38">
        <f t="shared" si="0"/>
        <v>423</v>
      </c>
      <c r="H10" s="32"/>
    </row>
    <row r="11" spans="1:9" x14ac:dyDescent="0.25">
      <c r="A11" s="40"/>
      <c r="B11" s="39" t="s">
        <v>81</v>
      </c>
      <c r="C11" s="38">
        <v>83</v>
      </c>
      <c r="D11" s="35">
        <v>0</v>
      </c>
      <c r="E11" s="38">
        <f t="shared" si="0"/>
        <v>0</v>
      </c>
    </row>
    <row r="12" spans="1:9" x14ac:dyDescent="0.25">
      <c r="A12" s="40"/>
      <c r="B12" s="39" t="s">
        <v>82</v>
      </c>
      <c r="C12" s="38">
        <v>11.11</v>
      </c>
      <c r="D12" s="35">
        <v>9</v>
      </c>
      <c r="E12" s="38">
        <f t="shared" si="0"/>
        <v>99.99</v>
      </c>
    </row>
    <row r="13" spans="1:9" x14ac:dyDescent="0.25">
      <c r="A13" s="40"/>
      <c r="B13" s="39" t="s">
        <v>83</v>
      </c>
      <c r="C13" s="38">
        <v>89</v>
      </c>
      <c r="D13" s="35">
        <v>0</v>
      </c>
      <c r="E13" s="38">
        <f t="shared" si="0"/>
        <v>0</v>
      </c>
    </row>
    <row r="14" spans="1:9" x14ac:dyDescent="0.25">
      <c r="A14" s="40"/>
      <c r="B14" s="39" t="s">
        <v>84</v>
      </c>
      <c r="C14" s="38">
        <v>48</v>
      </c>
      <c r="D14" s="35">
        <v>5</v>
      </c>
      <c r="E14" s="38">
        <f t="shared" si="0"/>
        <v>240</v>
      </c>
    </row>
    <row r="15" spans="1:9" x14ac:dyDescent="0.25">
      <c r="A15" s="40"/>
      <c r="B15" s="39" t="s">
        <v>85</v>
      </c>
      <c r="C15" s="38">
        <v>1203</v>
      </c>
      <c r="D15" s="35">
        <v>0</v>
      </c>
      <c r="E15" s="38">
        <f t="shared" si="0"/>
        <v>0</v>
      </c>
    </row>
    <row r="16" spans="1:9" x14ac:dyDescent="0.25">
      <c r="B16" s="39" t="s">
        <v>86</v>
      </c>
      <c r="C16" s="38">
        <v>887.5</v>
      </c>
      <c r="D16" s="35">
        <v>4</v>
      </c>
      <c r="E16" s="38">
        <f t="shared" si="0"/>
        <v>3550</v>
      </c>
    </row>
  </sheetData>
  <mergeCells count="2">
    <mergeCell ref="G2:H2"/>
    <mergeCell ref="G7:H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C6E3D-B5F7-46AF-8189-9977FDDA56F2}">
  <dimension ref="A1:I17"/>
  <sheetViews>
    <sheetView showGridLines="0" workbookViewId="0">
      <selection activeCell="G8" sqref="G8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7" t="s">
        <v>0</v>
      </c>
      <c r="C2" s="37" t="s">
        <v>90</v>
      </c>
      <c r="D2" s="37" t="s">
        <v>1</v>
      </c>
      <c r="E2" s="37" t="s">
        <v>91</v>
      </c>
      <c r="G2" s="46" t="s">
        <v>71</v>
      </c>
      <c r="H2" s="46"/>
    </row>
    <row r="3" spans="1:9" x14ac:dyDescent="0.25">
      <c r="A3" s="40"/>
      <c r="B3" s="47" t="s">
        <v>73</v>
      </c>
      <c r="C3" s="38">
        <v>40</v>
      </c>
      <c r="D3" s="35">
        <v>5</v>
      </c>
      <c r="E3" s="38">
        <f>C3*D3</f>
        <v>200</v>
      </c>
      <c r="G3" s="53" t="s">
        <v>1</v>
      </c>
      <c r="H3" s="54"/>
    </row>
    <row r="4" spans="1:9" x14ac:dyDescent="0.25">
      <c r="A4" s="40"/>
      <c r="B4" s="39" t="s">
        <v>74</v>
      </c>
      <c r="C4" s="38">
        <v>45</v>
      </c>
      <c r="D4" s="35">
        <v>0</v>
      </c>
      <c r="E4" s="38">
        <f t="shared" ref="E4:E16" si="0">C4*D4</f>
        <v>0</v>
      </c>
      <c r="G4" s="56" cm="1">
        <f t="array" aca="1" ref="G4" ca="1">INDIRECT(G3)</f>
        <v>48</v>
      </c>
      <c r="H4" s="57"/>
      <c r="I4" s="55"/>
    </row>
    <row r="5" spans="1:9" x14ac:dyDescent="0.25">
      <c r="A5" s="40"/>
      <c r="B5" s="39" t="s">
        <v>75</v>
      </c>
      <c r="C5" s="38">
        <v>66.67</v>
      </c>
      <c r="D5" s="35">
        <v>6</v>
      </c>
      <c r="E5" s="38">
        <f>C5*D5</f>
        <v>400.02</v>
      </c>
      <c r="H5"/>
    </row>
    <row r="6" spans="1:9" x14ac:dyDescent="0.25">
      <c r="A6" s="40"/>
      <c r="B6" s="39" t="s">
        <v>76</v>
      </c>
      <c r="C6" s="38">
        <v>110</v>
      </c>
      <c r="D6" s="35">
        <v>5</v>
      </c>
      <c r="E6" s="38">
        <f t="shared" ref="E6:E18" si="1">C6*D6</f>
        <v>550</v>
      </c>
    </row>
    <row r="7" spans="1:9" x14ac:dyDescent="0.25">
      <c r="A7" s="40"/>
      <c r="B7" s="39" t="s">
        <v>77</v>
      </c>
      <c r="C7" s="38">
        <v>36</v>
      </c>
      <c r="D7" s="35">
        <v>0</v>
      </c>
      <c r="E7" s="38">
        <f t="shared" si="1"/>
        <v>0</v>
      </c>
      <c r="G7"/>
      <c r="H7"/>
    </row>
    <row r="8" spans="1:9" x14ac:dyDescent="0.25">
      <c r="A8" s="40"/>
      <c r="B8" s="39" t="s">
        <v>78</v>
      </c>
      <c r="C8" s="38">
        <v>25</v>
      </c>
      <c r="D8" s="35">
        <v>8</v>
      </c>
      <c r="E8" s="38">
        <f t="shared" si="1"/>
        <v>200</v>
      </c>
      <c r="G8"/>
      <c r="H8"/>
      <c r="I8"/>
    </row>
    <row r="9" spans="1:9" x14ac:dyDescent="0.25">
      <c r="A9" s="40"/>
      <c r="B9" s="39" t="s">
        <v>79</v>
      </c>
      <c r="C9" s="38">
        <v>36</v>
      </c>
      <c r="D9" s="35">
        <v>0</v>
      </c>
      <c r="E9" s="38">
        <f t="shared" si="1"/>
        <v>0</v>
      </c>
      <c r="G9"/>
      <c r="H9"/>
      <c r="I9"/>
    </row>
    <row r="10" spans="1:9" x14ac:dyDescent="0.25">
      <c r="A10" s="40"/>
      <c r="B10" s="39" t="s">
        <v>80</v>
      </c>
      <c r="C10" s="38">
        <v>70.5</v>
      </c>
      <c r="D10" s="35">
        <v>6</v>
      </c>
      <c r="E10" s="38">
        <f t="shared" si="1"/>
        <v>423</v>
      </c>
      <c r="G10"/>
      <c r="H10"/>
    </row>
    <row r="11" spans="1:9" x14ac:dyDescent="0.25">
      <c r="A11" s="40"/>
      <c r="B11" s="39" t="s">
        <v>81</v>
      </c>
      <c r="C11" s="38">
        <v>83</v>
      </c>
      <c r="D11" s="35">
        <v>0</v>
      </c>
      <c r="E11" s="38">
        <f t="shared" si="1"/>
        <v>0</v>
      </c>
    </row>
    <row r="12" spans="1:9" x14ac:dyDescent="0.25">
      <c r="A12" s="40"/>
      <c r="B12" s="39" t="s">
        <v>82</v>
      </c>
      <c r="C12" s="38">
        <v>11.11</v>
      </c>
      <c r="D12" s="35">
        <v>9</v>
      </c>
      <c r="E12" s="38">
        <f t="shared" si="1"/>
        <v>99.99</v>
      </c>
    </row>
    <row r="13" spans="1:9" x14ac:dyDescent="0.25">
      <c r="A13" s="40"/>
      <c r="B13" s="39" t="s">
        <v>83</v>
      </c>
      <c r="C13" s="38">
        <v>89</v>
      </c>
      <c r="D13" s="35">
        <v>0</v>
      </c>
      <c r="E13" s="38">
        <f t="shared" si="1"/>
        <v>0</v>
      </c>
    </row>
    <row r="14" spans="1:9" x14ac:dyDescent="0.25">
      <c r="A14" s="40"/>
      <c r="B14" s="39" t="s">
        <v>84</v>
      </c>
      <c r="C14" s="38">
        <v>48</v>
      </c>
      <c r="D14" s="35">
        <v>5</v>
      </c>
      <c r="E14" s="38">
        <f t="shared" si="1"/>
        <v>240</v>
      </c>
    </row>
    <row r="15" spans="1:9" x14ac:dyDescent="0.25">
      <c r="A15" s="40"/>
      <c r="B15" s="39" t="s">
        <v>85</v>
      </c>
      <c r="C15" s="38">
        <v>1203</v>
      </c>
      <c r="D15" s="35">
        <v>0</v>
      </c>
      <c r="E15" s="38">
        <f t="shared" si="1"/>
        <v>0</v>
      </c>
    </row>
    <row r="16" spans="1:9" x14ac:dyDescent="0.25">
      <c r="B16" s="39" t="s">
        <v>86</v>
      </c>
      <c r="C16" s="38">
        <v>887.5</v>
      </c>
      <c r="D16" s="35">
        <v>4</v>
      </c>
      <c r="E16" s="38">
        <f t="shared" si="1"/>
        <v>3550</v>
      </c>
    </row>
    <row r="17" spans="2:5" x14ac:dyDescent="0.25">
      <c r="B17" s="49" t="s">
        <v>89</v>
      </c>
      <c r="C17" s="50">
        <f>SUM(C3:C16)</f>
        <v>2750.78</v>
      </c>
      <c r="D17" s="52">
        <f t="shared" ref="D17:E17" si="2">SUM(D3:D16)</f>
        <v>48</v>
      </c>
      <c r="E17" s="51">
        <f t="shared" si="2"/>
        <v>5663.01</v>
      </c>
    </row>
  </sheetData>
  <mergeCells count="3">
    <mergeCell ref="G2:H2"/>
    <mergeCell ref="G3:H3"/>
    <mergeCell ref="G4:H4"/>
  </mergeCells>
  <dataValidations count="1">
    <dataValidation type="list" allowBlank="1" showInputMessage="1" showErrorMessage="1" sqref="G3:H3" xr:uid="{7B386271-61FD-43AD-ACD3-7F27DC3B265E}">
      <formula1>$C$2:$E$2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5D09A-789C-472E-B380-7E007DB745E6}">
  <dimension ref="B1:J63"/>
  <sheetViews>
    <sheetView showGridLines="0" topLeftCell="C1" zoomScaleNormal="100" workbookViewId="0">
      <selection activeCell="E11" sqref="E11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1.42578125" style="3" customWidth="1"/>
    <col min="9" max="9" width="25.140625" style="3" customWidth="1"/>
    <col min="10" max="10" width="22" style="3" customWidth="1"/>
    <col min="11" max="16384" width="8.85546875" style="3"/>
  </cols>
  <sheetData>
    <row r="1" spans="2:10" ht="20.25" customHeight="1" x14ac:dyDescent="0.25"/>
    <row r="2" spans="2:10" x14ac:dyDescent="0.25">
      <c r="B2" s="23" t="s">
        <v>55</v>
      </c>
      <c r="C2" s="23" t="s">
        <v>25</v>
      </c>
      <c r="D2" s="23" t="s">
        <v>50</v>
      </c>
      <c r="E2" s="23" t="s">
        <v>29</v>
      </c>
      <c r="F2" s="23" t="s">
        <v>30</v>
      </c>
      <c r="G2" s="23" t="s">
        <v>59</v>
      </c>
    </row>
    <row r="3" spans="2:10" x14ac:dyDescent="0.25">
      <c r="B3" s="2">
        <v>1</v>
      </c>
      <c r="C3" s="5" t="s">
        <v>26</v>
      </c>
      <c r="D3" s="5" t="s">
        <v>93</v>
      </c>
      <c r="E3" s="13" t="s">
        <v>32</v>
      </c>
      <c r="F3" s="1">
        <v>29</v>
      </c>
      <c r="G3" s="29">
        <v>0</v>
      </c>
      <c r="H3"/>
      <c r="I3" s="23" t="s">
        <v>50</v>
      </c>
      <c r="J3" s="2" t="s">
        <v>92</v>
      </c>
    </row>
    <row r="4" spans="2:10" x14ac:dyDescent="0.25">
      <c r="B4" s="2">
        <v>2</v>
      </c>
      <c r="C4" s="5" t="s">
        <v>28</v>
      </c>
      <c r="D4" s="5" t="s">
        <v>92</v>
      </c>
      <c r="E4" s="13" t="s">
        <v>31</v>
      </c>
      <c r="F4" s="1">
        <v>64</v>
      </c>
      <c r="G4" s="29">
        <v>0.4</v>
      </c>
      <c r="H4"/>
      <c r="I4" s="23" t="s">
        <v>29</v>
      </c>
      <c r="J4" s="2" t="s">
        <v>40</v>
      </c>
    </row>
    <row r="5" spans="2:10" x14ac:dyDescent="0.25">
      <c r="B5" s="2">
        <v>3</v>
      </c>
      <c r="C5" s="5" t="s">
        <v>27</v>
      </c>
      <c r="D5" s="5" t="s">
        <v>94</v>
      </c>
      <c r="E5" s="13" t="s">
        <v>33</v>
      </c>
      <c r="F5" s="1">
        <v>62</v>
      </c>
      <c r="G5" s="29">
        <v>0.4</v>
      </c>
      <c r="H5"/>
      <c r="I5" s="23" t="s">
        <v>30</v>
      </c>
      <c r="J5" s="1">
        <f>SUMIFS(F:F,E:E,J4,D:D,J3)</f>
        <v>63</v>
      </c>
    </row>
    <row r="6" spans="2:10" x14ac:dyDescent="0.25">
      <c r="B6" s="2">
        <v>4</v>
      </c>
      <c r="C6" s="5" t="s">
        <v>27</v>
      </c>
      <c r="D6" s="5" t="s">
        <v>93</v>
      </c>
      <c r="E6" s="13" t="s">
        <v>34</v>
      </c>
      <c r="F6" s="1">
        <v>74</v>
      </c>
      <c r="G6" s="29">
        <v>0.6</v>
      </c>
      <c r="H6"/>
    </row>
    <row r="7" spans="2:10" x14ac:dyDescent="0.25">
      <c r="B7" s="2">
        <v>5</v>
      </c>
      <c r="C7" s="5" t="s">
        <v>28</v>
      </c>
      <c r="D7" s="5" t="s">
        <v>93</v>
      </c>
      <c r="E7" s="13" t="s">
        <v>35</v>
      </c>
      <c r="F7" s="1">
        <v>63</v>
      </c>
      <c r="G7" s="29">
        <v>0.4</v>
      </c>
      <c r="H7"/>
    </row>
    <row r="8" spans="2:10" x14ac:dyDescent="0.25">
      <c r="B8" s="2">
        <v>6</v>
      </c>
      <c r="C8" s="5" t="s">
        <v>26</v>
      </c>
      <c r="D8" s="5" t="s">
        <v>92</v>
      </c>
      <c r="E8" s="13" t="s">
        <v>36</v>
      </c>
      <c r="F8" s="1">
        <v>30</v>
      </c>
      <c r="G8" s="29">
        <v>0.2</v>
      </c>
      <c r="H8"/>
    </row>
    <row r="9" spans="2:10" x14ac:dyDescent="0.25">
      <c r="B9" s="2">
        <v>7</v>
      </c>
      <c r="C9" s="5" t="s">
        <v>27</v>
      </c>
      <c r="D9" s="5" t="s">
        <v>94</v>
      </c>
      <c r="E9" s="13" t="s">
        <v>37</v>
      </c>
      <c r="F9" s="1">
        <v>64</v>
      </c>
      <c r="G9" s="29">
        <v>0.4</v>
      </c>
      <c r="H9"/>
    </row>
    <row r="10" spans="2:10" x14ac:dyDescent="0.25">
      <c r="B10" s="2">
        <v>8</v>
      </c>
      <c r="C10" s="5" t="s">
        <v>28</v>
      </c>
      <c r="D10" s="5" t="s">
        <v>93</v>
      </c>
      <c r="E10" s="13" t="s">
        <v>38</v>
      </c>
      <c r="F10" s="1">
        <v>29</v>
      </c>
      <c r="G10" s="29">
        <v>0</v>
      </c>
      <c r="H10"/>
    </row>
    <row r="11" spans="2:10" x14ac:dyDescent="0.25">
      <c r="B11" s="2">
        <v>9</v>
      </c>
      <c r="C11" s="5" t="s">
        <v>28</v>
      </c>
      <c r="D11" s="5" t="s">
        <v>93</v>
      </c>
      <c r="E11" s="13" t="s">
        <v>39</v>
      </c>
      <c r="F11" s="1">
        <v>74</v>
      </c>
      <c r="G11" s="29">
        <v>0.6</v>
      </c>
      <c r="H11"/>
    </row>
    <row r="12" spans="2:10" x14ac:dyDescent="0.25">
      <c r="B12" s="2">
        <v>10</v>
      </c>
      <c r="C12" s="5" t="s">
        <v>28</v>
      </c>
      <c r="D12" s="5" t="s">
        <v>92</v>
      </c>
      <c r="E12" s="13" t="s">
        <v>40</v>
      </c>
      <c r="F12" s="1">
        <v>63</v>
      </c>
      <c r="G12" s="29">
        <v>0.4</v>
      </c>
      <c r="H12"/>
    </row>
    <row r="13" spans="2:10" x14ac:dyDescent="0.25">
      <c r="B13" s="2">
        <v>11</v>
      </c>
      <c r="C13" s="5" t="s">
        <v>27</v>
      </c>
      <c r="D13" s="5" t="s">
        <v>94</v>
      </c>
      <c r="E13" s="13" t="s">
        <v>41</v>
      </c>
      <c r="F13" s="1">
        <v>62</v>
      </c>
      <c r="G13" s="29">
        <v>0.4</v>
      </c>
      <c r="H13"/>
    </row>
    <row r="14" spans="2:10" x14ac:dyDescent="0.25">
      <c r="B14" s="2">
        <v>12</v>
      </c>
      <c r="C14" s="5" t="s">
        <v>26</v>
      </c>
      <c r="D14" s="5" t="s">
        <v>93</v>
      </c>
      <c r="E14" s="13" t="s">
        <v>42</v>
      </c>
      <c r="F14" s="1">
        <v>29</v>
      </c>
      <c r="G14" s="29">
        <v>0</v>
      </c>
      <c r="H14"/>
    </row>
    <row r="15" spans="2:10" x14ac:dyDescent="0.25">
      <c r="B15" s="2">
        <v>13</v>
      </c>
      <c r="C15" s="5" t="s">
        <v>26</v>
      </c>
      <c r="D15" s="5" t="s">
        <v>93</v>
      </c>
      <c r="E15" s="13" t="s">
        <v>43</v>
      </c>
      <c r="F15" s="1">
        <v>63</v>
      </c>
      <c r="G15" s="29">
        <v>0.4</v>
      </c>
      <c r="H15"/>
    </row>
    <row r="16" spans="2:10" x14ac:dyDescent="0.25">
      <c r="B16" s="2">
        <v>14</v>
      </c>
      <c r="C16" s="5" t="s">
        <v>26</v>
      </c>
      <c r="D16" s="5" t="s">
        <v>92</v>
      </c>
      <c r="E16" s="13" t="s">
        <v>32</v>
      </c>
      <c r="F16" s="1">
        <v>29</v>
      </c>
      <c r="G16" s="29">
        <v>0</v>
      </c>
      <c r="H16"/>
    </row>
    <row r="17" spans="2:8" x14ac:dyDescent="0.25">
      <c r="B17" s="2">
        <v>15</v>
      </c>
      <c r="C17" s="5" t="s">
        <v>26</v>
      </c>
      <c r="D17" s="5" t="s">
        <v>94</v>
      </c>
      <c r="E17" s="13" t="s">
        <v>31</v>
      </c>
      <c r="F17" s="1">
        <v>64</v>
      </c>
      <c r="G17" s="29">
        <v>0.4</v>
      </c>
      <c r="H17"/>
    </row>
    <row r="18" spans="2:8" x14ac:dyDescent="0.25">
      <c r="B18" s="2">
        <v>16</v>
      </c>
      <c r="C18" s="5" t="s">
        <v>26</v>
      </c>
      <c r="D18" s="5" t="s">
        <v>93</v>
      </c>
      <c r="E18" s="13" t="s">
        <v>33</v>
      </c>
      <c r="F18" s="1">
        <v>29</v>
      </c>
      <c r="G18" s="29">
        <v>0</v>
      </c>
    </row>
    <row r="19" spans="2:8" x14ac:dyDescent="0.25">
      <c r="B19" s="2">
        <v>17</v>
      </c>
      <c r="C19" s="5" t="s">
        <v>27</v>
      </c>
      <c r="D19" s="5" t="s">
        <v>93</v>
      </c>
      <c r="E19" s="13" t="s">
        <v>34</v>
      </c>
      <c r="F19" s="1">
        <v>74</v>
      </c>
      <c r="G19" s="29">
        <v>0.6</v>
      </c>
    </row>
    <row r="20" spans="2:8" x14ac:dyDescent="0.25">
      <c r="B20" s="2">
        <v>18</v>
      </c>
      <c r="C20" s="5" t="s">
        <v>27</v>
      </c>
      <c r="D20" s="5" t="s">
        <v>92</v>
      </c>
      <c r="E20" s="13" t="s">
        <v>35</v>
      </c>
      <c r="F20" s="1">
        <v>63</v>
      </c>
      <c r="G20" s="29">
        <v>0.4</v>
      </c>
    </row>
    <row r="21" spans="2:8" x14ac:dyDescent="0.25">
      <c r="B21" s="2">
        <v>19</v>
      </c>
      <c r="C21" s="5" t="s">
        <v>26</v>
      </c>
      <c r="D21" s="5" t="s">
        <v>94</v>
      </c>
      <c r="E21" s="13" t="s">
        <v>36</v>
      </c>
      <c r="F21" s="1">
        <v>30</v>
      </c>
      <c r="G21" s="29">
        <v>0.2</v>
      </c>
    </row>
    <row r="22" spans="2:8" x14ac:dyDescent="0.25">
      <c r="B22" s="2">
        <v>20</v>
      </c>
      <c r="C22" s="5" t="s">
        <v>27</v>
      </c>
      <c r="D22" s="5" t="s">
        <v>93</v>
      </c>
      <c r="E22" s="13" t="s">
        <v>37</v>
      </c>
      <c r="F22" s="1">
        <v>64</v>
      </c>
      <c r="G22" s="29">
        <v>0.4</v>
      </c>
    </row>
    <row r="23" spans="2:8" x14ac:dyDescent="0.25">
      <c r="B23" s="2">
        <v>21</v>
      </c>
      <c r="C23" s="5" t="s">
        <v>28</v>
      </c>
      <c r="D23" s="5" t="s">
        <v>93</v>
      </c>
      <c r="E23" s="13" t="s">
        <v>38</v>
      </c>
      <c r="F23" s="1">
        <v>62</v>
      </c>
      <c r="G23" s="29">
        <v>0.4</v>
      </c>
    </row>
    <row r="24" spans="2:8" x14ac:dyDescent="0.25">
      <c r="B24" s="2">
        <v>22</v>
      </c>
      <c r="C24" s="5" t="s">
        <v>28</v>
      </c>
      <c r="D24" s="5" t="s">
        <v>92</v>
      </c>
      <c r="E24" s="13" t="s">
        <v>39</v>
      </c>
      <c r="F24" s="1">
        <v>74</v>
      </c>
      <c r="G24" s="29">
        <v>0.6</v>
      </c>
    </row>
    <row r="25" spans="2:8" x14ac:dyDescent="0.25">
      <c r="B25" s="2">
        <v>23</v>
      </c>
      <c r="C25" s="5" t="s">
        <v>28</v>
      </c>
      <c r="D25" s="5" t="s">
        <v>94</v>
      </c>
      <c r="E25" s="13" t="s">
        <v>40</v>
      </c>
      <c r="F25" s="1">
        <v>63</v>
      </c>
      <c r="G25" s="29">
        <v>0.4</v>
      </c>
    </row>
    <row r="26" spans="2:8" x14ac:dyDescent="0.25">
      <c r="B26" s="2">
        <v>24</v>
      </c>
      <c r="C26" s="5" t="s">
        <v>27</v>
      </c>
      <c r="D26" s="5" t="s">
        <v>93</v>
      </c>
      <c r="E26" s="13" t="s">
        <v>41</v>
      </c>
      <c r="F26" s="1">
        <v>62</v>
      </c>
      <c r="G26" s="29">
        <v>0.4</v>
      </c>
    </row>
    <row r="27" spans="2:8" x14ac:dyDescent="0.25">
      <c r="B27" s="2">
        <v>25</v>
      </c>
      <c r="C27" s="5" t="s">
        <v>26</v>
      </c>
      <c r="D27" s="5" t="s">
        <v>93</v>
      </c>
      <c r="E27" s="13" t="s">
        <v>42</v>
      </c>
      <c r="F27" s="1">
        <v>74</v>
      </c>
      <c r="G27" s="29">
        <v>0.6</v>
      </c>
    </row>
    <row r="28" spans="2:8" x14ac:dyDescent="0.25">
      <c r="B28" s="2">
        <v>26</v>
      </c>
      <c r="C28" s="5" t="s">
        <v>26</v>
      </c>
      <c r="D28" s="5" t="s">
        <v>92</v>
      </c>
      <c r="E28" s="13" t="s">
        <v>43</v>
      </c>
      <c r="F28" s="1">
        <v>63</v>
      </c>
      <c r="G28" s="29">
        <v>0.4</v>
      </c>
    </row>
    <row r="29" spans="2:8" x14ac:dyDescent="0.25">
      <c r="B29" s="2">
        <v>27</v>
      </c>
      <c r="C29" s="5" t="s">
        <v>26</v>
      </c>
      <c r="D29" s="5" t="s">
        <v>94</v>
      </c>
      <c r="E29" s="13" t="s">
        <v>32</v>
      </c>
      <c r="F29" s="1">
        <v>30</v>
      </c>
      <c r="G29" s="29">
        <v>0.2</v>
      </c>
    </row>
    <row r="30" spans="2:8" x14ac:dyDescent="0.25">
      <c r="B30" s="2">
        <v>28</v>
      </c>
      <c r="C30" s="5" t="s">
        <v>26</v>
      </c>
      <c r="D30" s="5" t="s">
        <v>93</v>
      </c>
      <c r="E30" s="13" t="s">
        <v>31</v>
      </c>
      <c r="F30" s="1">
        <v>64</v>
      </c>
      <c r="G30" s="29">
        <v>0.4</v>
      </c>
    </row>
    <row r="31" spans="2:8" x14ac:dyDescent="0.25">
      <c r="B31" s="2">
        <v>29</v>
      </c>
      <c r="C31" s="5" t="s">
        <v>26</v>
      </c>
      <c r="D31" s="5" t="s">
        <v>93</v>
      </c>
      <c r="E31" s="13" t="s">
        <v>33</v>
      </c>
      <c r="F31" s="1">
        <v>62</v>
      </c>
      <c r="G31" s="29">
        <v>0.4</v>
      </c>
    </row>
    <row r="32" spans="2:8" x14ac:dyDescent="0.25">
      <c r="B32" s="2">
        <v>30</v>
      </c>
      <c r="C32" s="5" t="s">
        <v>27</v>
      </c>
      <c r="D32" s="5" t="s">
        <v>92</v>
      </c>
      <c r="E32" s="13" t="s">
        <v>34</v>
      </c>
      <c r="F32" s="1">
        <v>74</v>
      </c>
      <c r="G32" s="29">
        <v>0.6</v>
      </c>
    </row>
    <row r="33" spans="2:7" x14ac:dyDescent="0.25">
      <c r="B33" s="2">
        <v>31</v>
      </c>
      <c r="C33" s="5" t="s">
        <v>27</v>
      </c>
      <c r="D33" s="5" t="s">
        <v>94</v>
      </c>
      <c r="E33" s="13" t="s">
        <v>35</v>
      </c>
      <c r="F33" s="1">
        <v>63</v>
      </c>
      <c r="G33" s="29">
        <v>0.4</v>
      </c>
    </row>
    <row r="34" spans="2:7" x14ac:dyDescent="0.25">
      <c r="B34" s="2">
        <v>32</v>
      </c>
      <c r="C34" s="5" t="s">
        <v>26</v>
      </c>
      <c r="D34" s="5" t="s">
        <v>93</v>
      </c>
      <c r="E34" s="13" t="s">
        <v>36</v>
      </c>
      <c r="F34" s="1">
        <v>30</v>
      </c>
      <c r="G34" s="29">
        <v>0.2</v>
      </c>
    </row>
    <row r="35" spans="2:7" x14ac:dyDescent="0.25">
      <c r="B35" s="2">
        <v>33</v>
      </c>
      <c r="C35" s="5" t="s">
        <v>27</v>
      </c>
      <c r="D35" s="5" t="s">
        <v>93</v>
      </c>
      <c r="E35" s="13" t="s">
        <v>37</v>
      </c>
      <c r="F35" s="1">
        <v>64</v>
      </c>
      <c r="G35" s="29">
        <v>0.4</v>
      </c>
    </row>
    <row r="36" spans="2:7" x14ac:dyDescent="0.25">
      <c r="B36" s="2">
        <v>34</v>
      </c>
      <c r="C36" s="5" t="s">
        <v>28</v>
      </c>
      <c r="D36" s="5" t="s">
        <v>92</v>
      </c>
      <c r="E36" s="13" t="s">
        <v>38</v>
      </c>
      <c r="F36" s="1">
        <v>62</v>
      </c>
      <c r="G36" s="29">
        <v>0.4</v>
      </c>
    </row>
    <row r="37" spans="2:7" x14ac:dyDescent="0.25">
      <c r="B37" s="2">
        <v>35</v>
      </c>
      <c r="C37" s="5" t="s">
        <v>28</v>
      </c>
      <c r="D37" s="5" t="s">
        <v>94</v>
      </c>
      <c r="E37" s="13" t="s">
        <v>39</v>
      </c>
      <c r="F37" s="1">
        <v>74</v>
      </c>
      <c r="G37" s="29">
        <v>0.6</v>
      </c>
    </row>
    <row r="38" spans="2:7" x14ac:dyDescent="0.25">
      <c r="B38" s="2">
        <v>36</v>
      </c>
      <c r="C38" s="5" t="s">
        <v>28</v>
      </c>
      <c r="D38" s="5" t="s">
        <v>93</v>
      </c>
      <c r="E38" s="13" t="s">
        <v>40</v>
      </c>
      <c r="F38" s="1">
        <v>63</v>
      </c>
      <c r="G38" s="29">
        <v>0.4</v>
      </c>
    </row>
    <row r="39" spans="2:7" x14ac:dyDescent="0.25">
      <c r="B39" s="2">
        <v>37</v>
      </c>
      <c r="C39" s="5" t="s">
        <v>27</v>
      </c>
      <c r="D39" s="5" t="s">
        <v>93</v>
      </c>
      <c r="E39" s="13" t="s">
        <v>41</v>
      </c>
      <c r="F39" s="1">
        <v>62</v>
      </c>
      <c r="G39" s="29">
        <v>0.4</v>
      </c>
    </row>
    <row r="40" spans="2:7" x14ac:dyDescent="0.25">
      <c r="B40" s="2">
        <v>38</v>
      </c>
      <c r="C40" s="5" t="s">
        <v>26</v>
      </c>
      <c r="D40" s="5" t="s">
        <v>92</v>
      </c>
      <c r="E40" s="13" t="s">
        <v>42</v>
      </c>
      <c r="F40" s="1">
        <v>74</v>
      </c>
      <c r="G40" s="29">
        <v>0.6</v>
      </c>
    </row>
    <row r="41" spans="2:7" x14ac:dyDescent="0.25">
      <c r="B41" s="2">
        <v>39</v>
      </c>
      <c r="C41" s="5" t="s">
        <v>26</v>
      </c>
      <c r="D41" s="5" t="s">
        <v>94</v>
      </c>
      <c r="E41" s="13" t="s">
        <v>43</v>
      </c>
      <c r="F41" s="1">
        <v>63</v>
      </c>
      <c r="G41" s="29">
        <v>0.4</v>
      </c>
    </row>
    <row r="42" spans="2:7" x14ac:dyDescent="0.25">
      <c r="B42" s="2">
        <v>40</v>
      </c>
      <c r="C42" s="5" t="s">
        <v>26</v>
      </c>
      <c r="D42" s="5" t="s">
        <v>93</v>
      </c>
      <c r="E42" s="13" t="s">
        <v>32</v>
      </c>
      <c r="F42" s="1">
        <v>30</v>
      </c>
      <c r="G42" s="29">
        <v>0.2</v>
      </c>
    </row>
    <row r="43" spans="2:7" x14ac:dyDescent="0.25">
      <c r="B43" s="2">
        <v>41</v>
      </c>
      <c r="C43" s="5" t="s">
        <v>26</v>
      </c>
      <c r="D43" s="5" t="s">
        <v>93</v>
      </c>
      <c r="E43" s="13" t="s">
        <v>31</v>
      </c>
      <c r="F43" s="1">
        <v>64</v>
      </c>
      <c r="G43" s="29">
        <v>0.4</v>
      </c>
    </row>
    <row r="44" spans="2:7" x14ac:dyDescent="0.25">
      <c r="B44" s="2">
        <v>42</v>
      </c>
      <c r="C44" s="5" t="s">
        <v>26</v>
      </c>
      <c r="D44" s="5" t="s">
        <v>92</v>
      </c>
      <c r="E44" s="13" t="s">
        <v>33</v>
      </c>
      <c r="F44" s="1">
        <v>62</v>
      </c>
      <c r="G44" s="29">
        <v>0.4</v>
      </c>
    </row>
    <row r="45" spans="2:7" x14ac:dyDescent="0.25">
      <c r="B45" s="2">
        <v>43</v>
      </c>
      <c r="C45" s="5" t="s">
        <v>27</v>
      </c>
      <c r="D45" s="5" t="s">
        <v>94</v>
      </c>
      <c r="E45" s="13" t="s">
        <v>34</v>
      </c>
      <c r="F45" s="1">
        <v>74</v>
      </c>
      <c r="G45" s="29">
        <v>0.6</v>
      </c>
    </row>
    <row r="46" spans="2:7" x14ac:dyDescent="0.25">
      <c r="B46" s="2">
        <v>44</v>
      </c>
      <c r="C46" s="5" t="s">
        <v>27</v>
      </c>
      <c r="D46" s="5" t="s">
        <v>93</v>
      </c>
      <c r="E46" s="13" t="s">
        <v>35</v>
      </c>
      <c r="F46" s="1">
        <v>63</v>
      </c>
      <c r="G46" s="29">
        <v>0.4</v>
      </c>
    </row>
    <row r="47" spans="2:7" x14ac:dyDescent="0.25">
      <c r="B47" s="2">
        <v>45</v>
      </c>
      <c r="C47" s="5" t="s">
        <v>26</v>
      </c>
      <c r="D47" s="5" t="s">
        <v>93</v>
      </c>
      <c r="E47" s="13" t="s">
        <v>36</v>
      </c>
      <c r="F47" s="1">
        <v>30</v>
      </c>
      <c r="G47" s="29">
        <v>0.2</v>
      </c>
    </row>
    <row r="48" spans="2:7" x14ac:dyDescent="0.25">
      <c r="B48" s="2">
        <v>46</v>
      </c>
      <c r="C48" s="5" t="s">
        <v>27</v>
      </c>
      <c r="D48" s="5" t="s">
        <v>92</v>
      </c>
      <c r="E48" s="13" t="s">
        <v>37</v>
      </c>
      <c r="F48" s="1">
        <v>64</v>
      </c>
      <c r="G48" s="29">
        <v>0.4</v>
      </c>
    </row>
    <row r="49" spans="2:7" x14ac:dyDescent="0.25">
      <c r="B49" s="2">
        <v>47</v>
      </c>
      <c r="C49" s="5" t="s">
        <v>28</v>
      </c>
      <c r="D49" s="5" t="s">
        <v>94</v>
      </c>
      <c r="E49" s="13" t="s">
        <v>38</v>
      </c>
      <c r="F49" s="1">
        <v>62</v>
      </c>
      <c r="G49" s="29">
        <v>0.4</v>
      </c>
    </row>
    <row r="50" spans="2:7" x14ac:dyDescent="0.25">
      <c r="B50" s="2">
        <v>48</v>
      </c>
      <c r="C50" s="5" t="s">
        <v>28</v>
      </c>
      <c r="D50" s="5" t="s">
        <v>93</v>
      </c>
      <c r="E50" s="13" t="s">
        <v>39</v>
      </c>
      <c r="F50" s="1">
        <v>74</v>
      </c>
      <c r="G50" s="29">
        <v>0.6</v>
      </c>
    </row>
    <row r="51" spans="2:7" x14ac:dyDescent="0.25">
      <c r="B51" s="2">
        <v>49</v>
      </c>
      <c r="C51" s="5" t="s">
        <v>28</v>
      </c>
      <c r="D51" s="5" t="s">
        <v>93</v>
      </c>
      <c r="E51" s="13" t="s">
        <v>40</v>
      </c>
      <c r="F51" s="1">
        <v>63</v>
      </c>
      <c r="G51" s="29">
        <v>0.4</v>
      </c>
    </row>
    <row r="52" spans="2:7" x14ac:dyDescent="0.25">
      <c r="B52" s="2">
        <v>50</v>
      </c>
      <c r="C52" s="5" t="s">
        <v>27</v>
      </c>
      <c r="D52" s="5" t="s">
        <v>92</v>
      </c>
      <c r="E52" s="13" t="s">
        <v>41</v>
      </c>
      <c r="F52" s="1">
        <v>62</v>
      </c>
      <c r="G52" s="29">
        <v>0.4</v>
      </c>
    </row>
    <row r="53" spans="2:7" x14ac:dyDescent="0.25">
      <c r="B53" s="2">
        <v>51</v>
      </c>
      <c r="C53" s="5" t="s">
        <v>26</v>
      </c>
      <c r="D53" s="5" t="s">
        <v>94</v>
      </c>
      <c r="E53" s="13" t="s">
        <v>42</v>
      </c>
      <c r="F53" s="1">
        <v>74</v>
      </c>
      <c r="G53" s="29">
        <v>0.6</v>
      </c>
    </row>
    <row r="54" spans="2:7" x14ac:dyDescent="0.25">
      <c r="B54" s="2">
        <v>52</v>
      </c>
      <c r="C54" s="5" t="s">
        <v>26</v>
      </c>
      <c r="D54" s="5" t="s">
        <v>93</v>
      </c>
      <c r="E54" s="13" t="s">
        <v>43</v>
      </c>
      <c r="F54" s="1">
        <v>63</v>
      </c>
      <c r="G54" s="29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autoFilter ref="B2:G54" xr:uid="{2EE5D09A-789C-472E-B380-7E007DB745E6}"/>
  <dataValidations count="2">
    <dataValidation type="list" allowBlank="1" showInputMessage="1" showErrorMessage="1" sqref="J3" xr:uid="{A2E1C285-D171-4CDC-BD39-8991DF5712E2}">
      <formula1>"SP,RJ,MG"</formula1>
    </dataValidation>
    <dataValidation type="list" allowBlank="1" showInputMessage="1" showErrorMessage="1" sqref="J4" xr:uid="{B6331A36-D214-4E5B-B74A-B3F4F0D1143A}">
      <formula1>INDIRECT(J3)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CEE3C-6C85-4D1C-8DE1-0FB8BCEF0AC1}">
  <dimension ref="B11:F18"/>
  <sheetViews>
    <sheetView showGridLines="0" topLeftCell="A10" workbookViewId="0">
      <selection activeCell="H25" sqref="H25"/>
    </sheetView>
  </sheetViews>
  <sheetFormatPr defaultRowHeight="15" x14ac:dyDescent="0.25"/>
  <cols>
    <col min="2" max="2" width="17.42578125" customWidth="1"/>
    <col min="3" max="3" width="6.28515625" customWidth="1"/>
    <col min="4" max="4" width="14.42578125" customWidth="1"/>
    <col min="5" max="5" width="6" customWidth="1"/>
    <col min="6" max="6" width="16.140625" customWidth="1"/>
  </cols>
  <sheetData>
    <row r="11" spans="2:6" ht="21.75" customHeight="1" x14ac:dyDescent="0.25">
      <c r="B11" s="60" t="s">
        <v>93</v>
      </c>
      <c r="D11" s="60" t="s">
        <v>92</v>
      </c>
      <c r="F11" s="60" t="s">
        <v>94</v>
      </c>
    </row>
    <row r="12" spans="2:6" x14ac:dyDescent="0.25">
      <c r="B12" s="61" t="s">
        <v>32</v>
      </c>
      <c r="D12" s="61" t="s">
        <v>31</v>
      </c>
      <c r="F12" s="61" t="s">
        <v>33</v>
      </c>
    </row>
    <row r="13" spans="2:6" x14ac:dyDescent="0.25">
      <c r="B13" s="61" t="s">
        <v>34</v>
      </c>
      <c r="D13" s="61" t="s">
        <v>36</v>
      </c>
      <c r="F13" s="61" t="s">
        <v>37</v>
      </c>
    </row>
    <row r="14" spans="2:6" x14ac:dyDescent="0.25">
      <c r="B14" s="61" t="s">
        <v>35</v>
      </c>
      <c r="D14" s="61" t="s">
        <v>40</v>
      </c>
      <c r="F14" s="61" t="s">
        <v>41</v>
      </c>
    </row>
    <row r="15" spans="2:6" x14ac:dyDescent="0.25">
      <c r="B15" s="61" t="s">
        <v>38</v>
      </c>
    </row>
    <row r="16" spans="2:6" x14ac:dyDescent="0.25">
      <c r="B16" s="62" t="s">
        <v>39</v>
      </c>
    </row>
    <row r="17" spans="2:2" x14ac:dyDescent="0.25">
      <c r="B17" s="59" t="s">
        <v>42</v>
      </c>
    </row>
    <row r="18" spans="2:2" x14ac:dyDescent="0.25">
      <c r="B18" s="58" t="s">
        <v>43</v>
      </c>
    </row>
  </sheetData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74D40-61EC-4224-AC28-7DE33E3F0040}">
  <dimension ref="A1:J12"/>
  <sheetViews>
    <sheetView showGridLines="0" tabSelected="1" zoomScaleNormal="100" workbookViewId="0">
      <selection activeCell="F9" sqref="F9"/>
    </sheetView>
  </sheetViews>
  <sheetFormatPr defaultColWidth="8.85546875" defaultRowHeight="15" x14ac:dyDescent="0.25"/>
  <cols>
    <col min="1" max="1" width="20.5703125" style="3" customWidth="1"/>
    <col min="2" max="2" width="21" style="3" customWidth="1"/>
    <col min="3" max="3" width="23.42578125" style="3" customWidth="1"/>
    <col min="4" max="4" width="16.85546875" customWidth="1"/>
    <col min="5" max="5" width="17.7109375" style="3" customWidth="1"/>
    <col min="6" max="6" width="26.5703125" style="3" customWidth="1"/>
    <col min="7" max="7" width="16.5703125" style="3" customWidth="1"/>
    <col min="8" max="8" width="20.28515625" style="3" bestFit="1" customWidth="1"/>
    <col min="9" max="16384" width="8.85546875" style="3"/>
  </cols>
  <sheetData>
    <row r="1" spans="1:10" ht="20.25" customHeight="1" x14ac:dyDescent="0.25"/>
    <row r="2" spans="1:10" x14ac:dyDescent="0.25">
      <c r="A2" s="37" t="s">
        <v>29</v>
      </c>
      <c r="B2" s="37" t="s">
        <v>25</v>
      </c>
      <c r="C2" s="37" t="s">
        <v>50</v>
      </c>
      <c r="D2" s="37" t="s">
        <v>55</v>
      </c>
      <c r="E2" s="37" t="s">
        <v>30</v>
      </c>
      <c r="G2" s="37" t="s">
        <v>55</v>
      </c>
      <c r="H2" s="67" t="s">
        <v>29</v>
      </c>
    </row>
    <row r="3" spans="1:10" x14ac:dyDescent="0.25">
      <c r="A3" s="65" t="s">
        <v>32</v>
      </c>
      <c r="B3" s="63" t="s">
        <v>26</v>
      </c>
      <c r="C3" s="63" t="s">
        <v>46</v>
      </c>
      <c r="D3" s="66">
        <v>1566</v>
      </c>
      <c r="E3" s="64">
        <v>29</v>
      </c>
      <c r="F3"/>
      <c r="G3" s="3">
        <v>1566</v>
      </c>
      <c r="H3" s="3" t="s">
        <v>32</v>
      </c>
    </row>
    <row r="4" spans="1:10" x14ac:dyDescent="0.25">
      <c r="A4" s="65" t="s">
        <v>31</v>
      </c>
      <c r="B4" s="63" t="s">
        <v>28</v>
      </c>
      <c r="C4" s="63" t="s">
        <v>47</v>
      </c>
      <c r="D4" s="66">
        <v>1567</v>
      </c>
      <c r="E4" s="64">
        <v>64</v>
      </c>
      <c r="F4"/>
    </row>
    <row r="5" spans="1:10" x14ac:dyDescent="0.25">
      <c r="A5" s="65" t="s">
        <v>33</v>
      </c>
      <c r="B5" s="63" t="s">
        <v>27</v>
      </c>
      <c r="C5" s="63" t="s">
        <v>48</v>
      </c>
      <c r="D5" s="66">
        <v>1568</v>
      </c>
      <c r="E5" s="64">
        <v>62</v>
      </c>
      <c r="F5"/>
    </row>
    <row r="6" spans="1:10" x14ac:dyDescent="0.25">
      <c r="A6" s="65" t="s">
        <v>95</v>
      </c>
      <c r="B6" s="63" t="s">
        <v>27</v>
      </c>
      <c r="C6" s="63" t="s">
        <v>46</v>
      </c>
      <c r="D6" s="66">
        <v>1569</v>
      </c>
      <c r="E6" s="64">
        <v>74</v>
      </c>
      <c r="F6"/>
    </row>
    <row r="9" spans="1:10" x14ac:dyDescent="0.25">
      <c r="F9" s="3" t="str" cm="1">
        <f t="array" aca="1" ref="F9:J12" ca="1">OFFSET(A2,1,0,4,5)</f>
        <v>Beatriz</v>
      </c>
      <c r="G9" s="3" t="str">
        <f ca="1"/>
        <v>A</v>
      </c>
      <c r="H9" s="3" t="str">
        <f ca="1"/>
        <v>São Paulo</v>
      </c>
      <c r="I9" s="3">
        <f ca="1"/>
        <v>1566</v>
      </c>
      <c r="J9" s="3">
        <f ca="1"/>
        <v>29</v>
      </c>
    </row>
    <row r="10" spans="1:10" x14ac:dyDescent="0.25">
      <c r="F10" s="3" t="str">
        <f ca="1"/>
        <v>Carla</v>
      </c>
      <c r="G10" s="3" t="str">
        <f ca="1"/>
        <v>C</v>
      </c>
      <c r="H10" s="3" t="str">
        <f ca="1"/>
        <v>Rio de Janeiro</v>
      </c>
      <c r="I10" s="3">
        <f ca="1"/>
        <v>1567</v>
      </c>
      <c r="J10" s="3">
        <f ca="1"/>
        <v>64</v>
      </c>
    </row>
    <row r="11" spans="1:10" x14ac:dyDescent="0.25">
      <c r="F11" s="3" t="str">
        <f ca="1"/>
        <v>Eliete</v>
      </c>
      <c r="G11" s="3" t="str">
        <f ca="1"/>
        <v>B</v>
      </c>
      <c r="H11" s="3" t="str">
        <f ca="1"/>
        <v>Minas Gerais</v>
      </c>
      <c r="I11" s="3">
        <f ca="1"/>
        <v>1568</v>
      </c>
      <c r="J11" s="3">
        <f ca="1"/>
        <v>62</v>
      </c>
    </row>
    <row r="12" spans="1:10" x14ac:dyDescent="0.25">
      <c r="F12" s="3" t="str">
        <f ca="1"/>
        <v>Julia</v>
      </c>
      <c r="G12" s="3" t="str">
        <f ca="1"/>
        <v>B</v>
      </c>
      <c r="H12" s="3" t="str">
        <f ca="1"/>
        <v>São Paulo</v>
      </c>
      <c r="I12" s="3">
        <f ca="1"/>
        <v>1569</v>
      </c>
      <c r="J12" s="3">
        <f ca="1"/>
        <v>74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DDA8D-5446-41D9-A804-21CA3B94775D}">
  <dimension ref="B1:G16"/>
  <sheetViews>
    <sheetView showGridLines="0" workbookViewId="0">
      <selection activeCell="B8" sqref="B8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32.5703125" style="3" customWidth="1"/>
    <col min="4" max="4" width="29" style="3" customWidth="1"/>
    <col min="5" max="5" width="24" style="3" customWidth="1"/>
    <col min="6" max="6" width="1.140625" style="3" customWidth="1"/>
    <col min="7" max="7" width="28.7109375" style="3" customWidth="1"/>
    <col min="8" max="16384" width="8.85546875" style="3"/>
  </cols>
  <sheetData>
    <row r="1" spans="2:7" ht="6" customHeight="1" x14ac:dyDescent="0.25"/>
    <row r="2" spans="2:7" x14ac:dyDescent="0.25">
      <c r="B2" s="4" t="s">
        <v>0</v>
      </c>
      <c r="C2" s="4" t="s">
        <v>2</v>
      </c>
      <c r="D2" s="4" t="s">
        <v>1</v>
      </c>
      <c r="E2" s="4" t="s">
        <v>17</v>
      </c>
      <c r="G2" s="4" t="s">
        <v>24</v>
      </c>
    </row>
    <row r="3" spans="2:7" x14ac:dyDescent="0.25">
      <c r="B3" s="10" t="s">
        <v>3</v>
      </c>
      <c r="C3" s="1">
        <v>40</v>
      </c>
      <c r="D3" s="2">
        <v>5</v>
      </c>
      <c r="E3" s="1">
        <f>C3*D3</f>
        <v>200</v>
      </c>
      <c r="G3" s="12">
        <f>SUMPRODUCT(C3:C16,D3:D16)</f>
        <v>5663.01</v>
      </c>
    </row>
    <row r="4" spans="2:7" x14ac:dyDescent="0.25">
      <c r="B4" s="11" t="s">
        <v>4</v>
      </c>
      <c r="C4" s="1">
        <v>45</v>
      </c>
      <c r="D4" s="2">
        <v>0</v>
      </c>
      <c r="E4" s="1">
        <f t="shared" ref="E4:E16" si="0">C4*D4</f>
        <v>0</v>
      </c>
    </row>
    <row r="5" spans="2:7" x14ac:dyDescent="0.25">
      <c r="B5" s="11" t="s">
        <v>5</v>
      </c>
      <c r="C5" s="1">
        <v>66.67</v>
      </c>
      <c r="D5" s="2">
        <v>6</v>
      </c>
      <c r="E5" s="1">
        <f>C5*D5</f>
        <v>400.02</v>
      </c>
    </row>
    <row r="6" spans="2:7" x14ac:dyDescent="0.25">
      <c r="B6" s="11" t="s">
        <v>6</v>
      </c>
      <c r="C6" s="1">
        <v>110</v>
      </c>
      <c r="D6" s="2">
        <v>5</v>
      </c>
      <c r="E6" s="1">
        <f t="shared" si="0"/>
        <v>550</v>
      </c>
    </row>
    <row r="7" spans="2:7" x14ac:dyDescent="0.25">
      <c r="B7" s="11" t="s">
        <v>7</v>
      </c>
      <c r="C7" s="1">
        <v>36</v>
      </c>
      <c r="D7" s="2">
        <v>0</v>
      </c>
      <c r="E7" s="1">
        <f t="shared" si="0"/>
        <v>0</v>
      </c>
    </row>
    <row r="8" spans="2:7" x14ac:dyDescent="0.25">
      <c r="B8" s="11" t="s">
        <v>8</v>
      </c>
      <c r="C8" s="1">
        <v>25</v>
      </c>
      <c r="D8" s="2">
        <v>8</v>
      </c>
      <c r="E8" s="1">
        <f t="shared" si="0"/>
        <v>200</v>
      </c>
    </row>
    <row r="9" spans="2:7" x14ac:dyDescent="0.25">
      <c r="B9" s="11" t="s">
        <v>9</v>
      </c>
      <c r="C9" s="1">
        <v>36</v>
      </c>
      <c r="D9" s="2">
        <v>0</v>
      </c>
      <c r="E9" s="1">
        <f t="shared" si="0"/>
        <v>0</v>
      </c>
    </row>
    <row r="10" spans="2:7" x14ac:dyDescent="0.25">
      <c r="B10" s="11" t="s">
        <v>10</v>
      </c>
      <c r="C10" s="1">
        <v>70.5</v>
      </c>
      <c r="D10" s="2">
        <v>6</v>
      </c>
      <c r="E10" s="1">
        <f t="shared" si="0"/>
        <v>423</v>
      </c>
    </row>
    <row r="11" spans="2:7" x14ac:dyDescent="0.25">
      <c r="B11" s="11" t="s">
        <v>11</v>
      </c>
      <c r="C11" s="1">
        <v>83</v>
      </c>
      <c r="D11" s="2">
        <v>0</v>
      </c>
      <c r="E11" s="1">
        <f t="shared" si="0"/>
        <v>0</v>
      </c>
    </row>
    <row r="12" spans="2:7" x14ac:dyDescent="0.25">
      <c r="B12" s="11" t="s">
        <v>12</v>
      </c>
      <c r="C12" s="1">
        <v>11.11</v>
      </c>
      <c r="D12" s="2">
        <v>9</v>
      </c>
      <c r="E12" s="1">
        <f t="shared" si="0"/>
        <v>99.99</v>
      </c>
    </row>
    <row r="13" spans="2:7" x14ac:dyDescent="0.25">
      <c r="B13" s="11" t="s">
        <v>13</v>
      </c>
      <c r="C13" s="1">
        <v>89</v>
      </c>
      <c r="D13" s="2">
        <v>0</v>
      </c>
      <c r="E13" s="1">
        <f t="shared" si="0"/>
        <v>0</v>
      </c>
    </row>
    <row r="14" spans="2:7" x14ac:dyDescent="0.25">
      <c r="B14" s="11" t="s">
        <v>14</v>
      </c>
      <c r="C14" s="1">
        <v>48</v>
      </c>
      <c r="D14" s="2">
        <v>5</v>
      </c>
      <c r="E14" s="1">
        <f t="shared" si="0"/>
        <v>240</v>
      </c>
    </row>
    <row r="15" spans="2:7" x14ac:dyDescent="0.25">
      <c r="B15" s="11" t="s">
        <v>15</v>
      </c>
      <c r="C15" s="1">
        <v>1203</v>
      </c>
      <c r="D15" s="2">
        <v>0</v>
      </c>
      <c r="E15" s="1">
        <f t="shared" si="0"/>
        <v>0</v>
      </c>
    </row>
    <row r="16" spans="2:7" x14ac:dyDescent="0.25">
      <c r="B16" s="11" t="s">
        <v>16</v>
      </c>
      <c r="C16" s="1">
        <v>887.5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7077-BE95-4825-A7FD-5B778B4E4F5D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4" t="s">
        <v>26</v>
      </c>
      <c r="D3" s="13" t="s">
        <v>32</v>
      </c>
      <c r="E3" s="1">
        <v>30</v>
      </c>
      <c r="G3" s="5" t="s">
        <v>26</v>
      </c>
      <c r="H3" s="1">
        <f>SUMIF($C$3:$C$54,G3,$E$3:$E$54)</f>
        <v>1228</v>
      </c>
    </row>
    <row r="4" spans="3:8" x14ac:dyDescent="0.25">
      <c r="C4" s="15" t="s">
        <v>28</v>
      </c>
      <c r="D4" s="13" t="s">
        <v>31</v>
      </c>
      <c r="E4" s="1">
        <v>64</v>
      </c>
      <c r="G4" s="5" t="s">
        <v>27</v>
      </c>
      <c r="H4" s="1">
        <f t="shared" ref="H4:H5" si="0">SUMIF($C$3:$C$54,G4,$E$3:$E$54)</f>
        <v>1052</v>
      </c>
    </row>
    <row r="5" spans="3:8" x14ac:dyDescent="0.25">
      <c r="C5" s="14" t="s">
        <v>26</v>
      </c>
      <c r="D5" s="13" t="s">
        <v>33</v>
      </c>
      <c r="E5" s="1">
        <v>62</v>
      </c>
      <c r="G5" s="5" t="s">
        <v>28</v>
      </c>
      <c r="H5" s="1">
        <f t="shared" si="0"/>
        <v>860</v>
      </c>
    </row>
    <row r="6" spans="3:8" x14ac:dyDescent="0.25">
      <c r="C6" s="5" t="s">
        <v>27</v>
      </c>
      <c r="D6" s="13" t="s">
        <v>34</v>
      </c>
      <c r="E6" s="1">
        <v>74</v>
      </c>
    </row>
    <row r="7" spans="3:8" x14ac:dyDescent="0.25">
      <c r="C7" s="5" t="s">
        <v>27</v>
      </c>
      <c r="D7" s="13" t="s">
        <v>35</v>
      </c>
      <c r="E7" s="1">
        <v>63</v>
      </c>
    </row>
    <row r="8" spans="3:8" x14ac:dyDescent="0.25">
      <c r="C8" s="14" t="s">
        <v>26</v>
      </c>
      <c r="D8" s="13" t="s">
        <v>36</v>
      </c>
      <c r="E8" s="1">
        <v>30</v>
      </c>
    </row>
    <row r="9" spans="3:8" x14ac:dyDescent="0.25">
      <c r="C9" s="5" t="s">
        <v>27</v>
      </c>
      <c r="D9" s="13" t="s">
        <v>37</v>
      </c>
      <c r="E9" s="1">
        <v>64</v>
      </c>
    </row>
    <row r="10" spans="3:8" x14ac:dyDescent="0.25">
      <c r="C10" s="5" t="s">
        <v>28</v>
      </c>
      <c r="D10" s="13" t="s">
        <v>38</v>
      </c>
      <c r="E10" s="1">
        <v>62</v>
      </c>
    </row>
    <row r="11" spans="3:8" x14ac:dyDescent="0.25">
      <c r="C11" s="5" t="s">
        <v>28</v>
      </c>
      <c r="D11" s="13" t="s">
        <v>39</v>
      </c>
      <c r="E11" s="1">
        <v>74</v>
      </c>
    </row>
    <row r="12" spans="3:8" x14ac:dyDescent="0.25">
      <c r="C12" s="5" t="s">
        <v>28</v>
      </c>
      <c r="D12" s="13" t="s">
        <v>40</v>
      </c>
      <c r="E12" s="1">
        <v>63</v>
      </c>
    </row>
    <row r="13" spans="3:8" x14ac:dyDescent="0.25">
      <c r="C13" s="5" t="s">
        <v>27</v>
      </c>
      <c r="D13" s="13" t="s">
        <v>41</v>
      </c>
      <c r="E13" s="1">
        <v>62</v>
      </c>
    </row>
    <row r="14" spans="3:8" x14ac:dyDescent="0.25">
      <c r="C14" s="14" t="s">
        <v>26</v>
      </c>
      <c r="D14" s="13" t="s">
        <v>42</v>
      </c>
      <c r="E14" s="1">
        <v>74</v>
      </c>
    </row>
    <row r="15" spans="3:8" x14ac:dyDescent="0.25">
      <c r="C15" s="5" t="s">
        <v>26</v>
      </c>
      <c r="D15" s="13" t="s">
        <v>43</v>
      </c>
      <c r="E15" s="1">
        <v>63</v>
      </c>
    </row>
    <row r="16" spans="3:8" x14ac:dyDescent="0.25">
      <c r="C16" s="8" t="s">
        <v>26</v>
      </c>
      <c r="D16" s="13" t="s">
        <v>32</v>
      </c>
      <c r="E16" s="1">
        <v>30</v>
      </c>
    </row>
    <row r="17" spans="3:5" x14ac:dyDescent="0.25">
      <c r="C17" s="5" t="s">
        <v>26</v>
      </c>
      <c r="D17" s="13" t="s">
        <v>31</v>
      </c>
      <c r="E17" s="1">
        <v>64</v>
      </c>
    </row>
    <row r="18" spans="3:5" x14ac:dyDescent="0.25">
      <c r="C18" s="5" t="s">
        <v>26</v>
      </c>
      <c r="D18" s="13" t="s">
        <v>33</v>
      </c>
      <c r="E18" s="1">
        <v>62</v>
      </c>
    </row>
    <row r="19" spans="3:5" x14ac:dyDescent="0.25">
      <c r="C19" s="5" t="s">
        <v>27</v>
      </c>
      <c r="D19" s="13" t="s">
        <v>34</v>
      </c>
      <c r="E19" s="1">
        <v>74</v>
      </c>
    </row>
    <row r="20" spans="3:5" x14ac:dyDescent="0.25">
      <c r="C20" s="5" t="s">
        <v>27</v>
      </c>
      <c r="D20" s="13" t="s">
        <v>35</v>
      </c>
      <c r="E20" s="1">
        <v>63</v>
      </c>
    </row>
    <row r="21" spans="3:5" x14ac:dyDescent="0.25">
      <c r="C21" s="5" t="s">
        <v>26</v>
      </c>
      <c r="D21" s="13" t="s">
        <v>36</v>
      </c>
      <c r="E21" s="1">
        <v>30</v>
      </c>
    </row>
    <row r="22" spans="3:5" x14ac:dyDescent="0.25">
      <c r="C22" s="5" t="s">
        <v>27</v>
      </c>
      <c r="D22" s="13" t="s">
        <v>37</v>
      </c>
      <c r="E22" s="1">
        <v>64</v>
      </c>
    </row>
    <row r="23" spans="3:5" x14ac:dyDescent="0.25">
      <c r="C23" s="5" t="s">
        <v>28</v>
      </c>
      <c r="D23" s="13" t="s">
        <v>38</v>
      </c>
      <c r="E23" s="1">
        <v>62</v>
      </c>
    </row>
    <row r="24" spans="3:5" x14ac:dyDescent="0.25">
      <c r="C24" s="5" t="s">
        <v>28</v>
      </c>
      <c r="D24" s="13" t="s">
        <v>39</v>
      </c>
      <c r="E24" s="1">
        <v>74</v>
      </c>
    </row>
    <row r="25" spans="3:5" x14ac:dyDescent="0.25">
      <c r="C25" s="5" t="s">
        <v>28</v>
      </c>
      <c r="D25" s="13" t="s">
        <v>40</v>
      </c>
      <c r="E25" s="1">
        <v>63</v>
      </c>
    </row>
    <row r="26" spans="3:5" x14ac:dyDescent="0.25">
      <c r="C26" s="5" t="s">
        <v>27</v>
      </c>
      <c r="D26" s="13" t="s">
        <v>41</v>
      </c>
      <c r="E26" s="1">
        <v>62</v>
      </c>
    </row>
    <row r="27" spans="3:5" x14ac:dyDescent="0.25">
      <c r="C27" s="5" t="s">
        <v>26</v>
      </c>
      <c r="D27" s="13" t="s">
        <v>42</v>
      </c>
      <c r="E27" s="1">
        <v>74</v>
      </c>
    </row>
    <row r="28" spans="3:5" x14ac:dyDescent="0.25">
      <c r="C28" s="5" t="s">
        <v>26</v>
      </c>
      <c r="D28" s="13" t="s">
        <v>43</v>
      </c>
      <c r="E28" s="1">
        <v>63</v>
      </c>
    </row>
    <row r="29" spans="3:5" x14ac:dyDescent="0.25">
      <c r="C29" s="8" t="s">
        <v>26</v>
      </c>
      <c r="D29" s="13" t="s">
        <v>32</v>
      </c>
      <c r="E29" s="1">
        <v>30</v>
      </c>
    </row>
    <row r="30" spans="3:5" x14ac:dyDescent="0.25">
      <c r="C30" s="5" t="s">
        <v>26</v>
      </c>
      <c r="D30" s="13" t="s">
        <v>31</v>
      </c>
      <c r="E30" s="1">
        <v>64</v>
      </c>
    </row>
    <row r="31" spans="3:5" x14ac:dyDescent="0.25">
      <c r="C31" s="5" t="s">
        <v>26</v>
      </c>
      <c r="D31" s="13" t="s">
        <v>33</v>
      </c>
      <c r="E31" s="1">
        <v>62</v>
      </c>
    </row>
    <row r="32" spans="3:5" x14ac:dyDescent="0.25">
      <c r="C32" s="5" t="s">
        <v>27</v>
      </c>
      <c r="D32" s="13" t="s">
        <v>34</v>
      </c>
      <c r="E32" s="1">
        <v>74</v>
      </c>
    </row>
    <row r="33" spans="3:5" x14ac:dyDescent="0.25">
      <c r="C33" s="5" t="s">
        <v>27</v>
      </c>
      <c r="D33" s="13" t="s">
        <v>35</v>
      </c>
      <c r="E33" s="1">
        <v>63</v>
      </c>
    </row>
    <row r="34" spans="3:5" x14ac:dyDescent="0.25">
      <c r="C34" s="5" t="s">
        <v>26</v>
      </c>
      <c r="D34" s="13" t="s">
        <v>36</v>
      </c>
      <c r="E34" s="1">
        <v>30</v>
      </c>
    </row>
    <row r="35" spans="3:5" x14ac:dyDescent="0.25">
      <c r="C35" s="5" t="s">
        <v>27</v>
      </c>
      <c r="D35" s="13" t="s">
        <v>37</v>
      </c>
      <c r="E35" s="1">
        <v>64</v>
      </c>
    </row>
    <row r="36" spans="3:5" x14ac:dyDescent="0.25">
      <c r="C36" s="5" t="s">
        <v>28</v>
      </c>
      <c r="D36" s="13" t="s">
        <v>38</v>
      </c>
      <c r="E36" s="1">
        <v>62</v>
      </c>
    </row>
    <row r="37" spans="3:5" x14ac:dyDescent="0.25">
      <c r="C37" s="5" t="s">
        <v>28</v>
      </c>
      <c r="D37" s="13" t="s">
        <v>39</v>
      </c>
      <c r="E37" s="1">
        <v>74</v>
      </c>
    </row>
    <row r="38" spans="3:5" x14ac:dyDescent="0.25">
      <c r="C38" s="5" t="s">
        <v>28</v>
      </c>
      <c r="D38" s="13" t="s">
        <v>40</v>
      </c>
      <c r="E38" s="1">
        <v>63</v>
      </c>
    </row>
    <row r="39" spans="3:5" x14ac:dyDescent="0.25">
      <c r="C39" s="5" t="s">
        <v>27</v>
      </c>
      <c r="D39" s="13" t="s">
        <v>41</v>
      </c>
      <c r="E39" s="1">
        <v>62</v>
      </c>
    </row>
    <row r="40" spans="3:5" x14ac:dyDescent="0.25">
      <c r="C40" s="5" t="s">
        <v>26</v>
      </c>
      <c r="D40" s="13" t="s">
        <v>42</v>
      </c>
      <c r="E40" s="1">
        <v>74</v>
      </c>
    </row>
    <row r="41" spans="3:5" x14ac:dyDescent="0.25">
      <c r="C41" s="5" t="s">
        <v>26</v>
      </c>
      <c r="D41" s="13" t="s">
        <v>43</v>
      </c>
      <c r="E41" s="1">
        <v>63</v>
      </c>
    </row>
    <row r="42" spans="3:5" x14ac:dyDescent="0.25">
      <c r="C42" s="8" t="s">
        <v>26</v>
      </c>
      <c r="D42" s="13" t="s">
        <v>32</v>
      </c>
      <c r="E42" s="1">
        <v>30</v>
      </c>
    </row>
    <row r="43" spans="3:5" x14ac:dyDescent="0.25">
      <c r="C43" s="5" t="s">
        <v>26</v>
      </c>
      <c r="D43" s="13" t="s">
        <v>31</v>
      </c>
      <c r="E43" s="1">
        <v>64</v>
      </c>
    </row>
    <row r="44" spans="3:5" x14ac:dyDescent="0.25">
      <c r="C44" s="5" t="s">
        <v>26</v>
      </c>
      <c r="D44" s="13" t="s">
        <v>33</v>
      </c>
      <c r="E44" s="1">
        <v>62</v>
      </c>
    </row>
    <row r="45" spans="3:5" x14ac:dyDescent="0.25">
      <c r="C45" s="5" t="s">
        <v>27</v>
      </c>
      <c r="D45" s="13" t="s">
        <v>34</v>
      </c>
      <c r="E45" s="1">
        <v>74</v>
      </c>
    </row>
    <row r="46" spans="3:5" x14ac:dyDescent="0.25">
      <c r="C46" s="5" t="s">
        <v>27</v>
      </c>
      <c r="D46" s="13" t="s">
        <v>35</v>
      </c>
      <c r="E46" s="1">
        <v>63</v>
      </c>
    </row>
    <row r="47" spans="3:5" x14ac:dyDescent="0.25">
      <c r="C47" s="5" t="s">
        <v>26</v>
      </c>
      <c r="D47" s="13" t="s">
        <v>36</v>
      </c>
      <c r="E47" s="1">
        <v>30</v>
      </c>
    </row>
    <row r="48" spans="3:5" x14ac:dyDescent="0.25">
      <c r="C48" s="5" t="s">
        <v>27</v>
      </c>
      <c r="D48" s="13" t="s">
        <v>37</v>
      </c>
      <c r="E48" s="1">
        <v>64</v>
      </c>
    </row>
    <row r="49" spans="3:5" x14ac:dyDescent="0.25">
      <c r="C49" s="5" t="s">
        <v>28</v>
      </c>
      <c r="D49" s="13" t="s">
        <v>38</v>
      </c>
      <c r="E49" s="1">
        <v>62</v>
      </c>
    </row>
    <row r="50" spans="3:5" x14ac:dyDescent="0.25">
      <c r="C50" s="5" t="s">
        <v>28</v>
      </c>
      <c r="D50" s="13" t="s">
        <v>39</v>
      </c>
      <c r="E50" s="1">
        <v>74</v>
      </c>
    </row>
    <row r="51" spans="3:5" x14ac:dyDescent="0.25">
      <c r="C51" s="5" t="s">
        <v>28</v>
      </c>
      <c r="D51" s="13" t="s">
        <v>40</v>
      </c>
      <c r="E51" s="1">
        <v>63</v>
      </c>
    </row>
    <row r="52" spans="3:5" x14ac:dyDescent="0.25">
      <c r="C52" s="5" t="s">
        <v>27</v>
      </c>
      <c r="D52" s="13" t="s">
        <v>41</v>
      </c>
      <c r="E52" s="1">
        <v>62</v>
      </c>
    </row>
    <row r="53" spans="3:5" x14ac:dyDescent="0.25">
      <c r="C53" s="5" t="s">
        <v>26</v>
      </c>
      <c r="D53" s="13" t="s">
        <v>42</v>
      </c>
      <c r="E53" s="1">
        <v>74</v>
      </c>
    </row>
    <row r="54" spans="3:5" x14ac:dyDescent="0.25">
      <c r="C54" s="5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3692-E47E-4CE9-B75C-165C2D50A5AF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">
        <f>AVERAGEIF($C$3:$C$54,G3,$E$3:$E$54)</f>
        <v>53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">
        <f t="shared" ref="H4:H5" si="0">AVERAGEIF($C$3:$C$54,G4,$E$3:$E$54)</f>
        <v>65.6875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">
        <f t="shared" si="0"/>
        <v>65.928571428571431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4986-618C-452C-8255-8BD7BB685A3A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45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8">
        <f>COUNTIF(C:C,G3)</f>
        <v>22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8">
        <f t="shared" ref="H4:H5" si="0">COUNTIF(C:C,G4)</f>
        <v>16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8">
        <f t="shared" si="0"/>
        <v>14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E7428-DE96-4894-B37E-BA1FCA5E3D1C}">
  <dimension ref="B1:I63"/>
  <sheetViews>
    <sheetView showGridLines="0" zoomScale="120" zoomScaleNormal="120" workbookViewId="0">
      <selection activeCell="B8" sqref="B8"/>
    </sheetView>
  </sheetViews>
  <sheetFormatPr defaultColWidth="8.85546875" defaultRowHeight="15" x14ac:dyDescent="0.25"/>
  <cols>
    <col min="1" max="1" width="1.71093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49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SUMIFS(E:E,B:B,G3,C:C,H3)</f>
        <v>646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SUMIFS(E:E,B:B,G4,C:C,H4)</f>
        <v>263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199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 s="4" t="s">
        <v>25</v>
      </c>
      <c r="H8" s="4" t="s">
        <v>50</v>
      </c>
      <c r="I8" s="4" t="s">
        <v>49</v>
      </c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 s="5" t="s">
        <v>26</v>
      </c>
      <c r="H9" s="16" t="s">
        <v>46</v>
      </c>
      <c r="I9" s="1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 s="5" t="s">
        <v>27</v>
      </c>
      <c r="H10" s="16" t="s">
        <v>46</v>
      </c>
      <c r="I10" s="1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 s="5" t="s">
        <v>28</v>
      </c>
      <c r="H11" s="16" t="s">
        <v>46</v>
      </c>
      <c r="I11" s="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 s="4" t="s">
        <v>25</v>
      </c>
      <c r="H14" s="4" t="s">
        <v>50</v>
      </c>
      <c r="I14" s="4" t="s">
        <v>49</v>
      </c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 s="5" t="s">
        <v>26</v>
      </c>
      <c r="H15" s="17" t="s">
        <v>47</v>
      </c>
      <c r="I15" s="1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 s="5" t="s">
        <v>27</v>
      </c>
      <c r="H16" s="17" t="s">
        <v>47</v>
      </c>
      <c r="I16" s="1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 s="5" t="s">
        <v>28</v>
      </c>
      <c r="H17" s="17" t="s">
        <v>47</v>
      </c>
      <c r="I17" s="1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4C37-166C-4413-A484-446C4F0A2B09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51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AVERAGEIFS(E:E,B:B,G3,C:C,H3)</f>
        <v>53.833333333333336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AVERAGEIFS(E:E,B:B,G4,C:C,H4)</f>
        <v>65.75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66.333333333333329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257D1-CCD5-4482-B614-BE449F831B58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52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COUNTIFS(B:B,G3,C:C,H3)</f>
        <v>12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COUNTIFS(B:B,G4,C:C,H4)</f>
        <v>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3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321F3-F718-485A-92A5-9D7EF7F4494A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30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53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SUMIFS(E:E,B:B,G3,C:C,H3,E:E,"&gt;=70")</f>
        <v>148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SUMIFS(E:E,B:B,G4,C:C,H4,E:E,"&gt;=70")</f>
        <v>74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74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19</vt:i4>
      </vt:variant>
      <vt:variant>
        <vt:lpstr>Intervalos Nomeados</vt:lpstr>
      </vt:variant>
      <vt:variant>
        <vt:i4>9</vt:i4>
      </vt:variant>
    </vt:vector>
  </HeadingPairs>
  <TitlesOfParts>
    <vt:vector size="28" baseType="lpstr">
      <vt:lpstr>INT e TRUNCAR</vt:lpstr>
      <vt:lpstr>Função SOMARPRODUTO</vt:lpstr>
      <vt:lpstr>Função SOMASE</vt:lpstr>
      <vt:lpstr>Função MÉDIASE</vt:lpstr>
      <vt:lpstr>Função CONT.SE</vt:lpstr>
      <vt:lpstr>Função SOMASES</vt:lpstr>
      <vt:lpstr>Função MÉDIASES</vt:lpstr>
      <vt:lpstr>Função CONT.SES</vt:lpstr>
      <vt:lpstr>Função SOMASES Com Teste Lógico</vt:lpstr>
      <vt:lpstr>Função PROCV Correspondência E </vt:lpstr>
      <vt:lpstr>FunçãoPROCV Correspondência ap</vt:lpstr>
      <vt:lpstr>Usando o PROCV e Nomes De Inter</vt:lpstr>
      <vt:lpstr>Função_PROCH</vt:lpstr>
      <vt:lpstr>Função CORRESP</vt:lpstr>
      <vt:lpstr>INDIRETO 1</vt:lpstr>
      <vt:lpstr>INDIRETO 2</vt:lpstr>
      <vt:lpstr>INDIRETO 3</vt:lpstr>
      <vt:lpstr>INDIRETO 4</vt:lpstr>
      <vt:lpstr>DESLOC</vt:lpstr>
      <vt:lpstr>Função_PROCH!matriz</vt:lpstr>
      <vt:lpstr>matriz</vt:lpstr>
      <vt:lpstr>Função_PROCH!matrizH</vt:lpstr>
      <vt:lpstr>MG</vt:lpstr>
      <vt:lpstr>Preço</vt:lpstr>
      <vt:lpstr>RJ</vt:lpstr>
      <vt:lpstr>SP</vt:lpstr>
      <vt:lpstr>Unidades</vt:lpstr>
      <vt:lpstr>Valor_Final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alves</dc:creator>
  <cp:lastModifiedBy>Juliane Soares</cp:lastModifiedBy>
  <dcterms:created xsi:type="dcterms:W3CDTF">2022-06-09T21:53:48Z</dcterms:created>
  <dcterms:modified xsi:type="dcterms:W3CDTF">2022-07-09T01:20:45Z</dcterms:modified>
</cp:coreProperties>
</file>