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RAO" sheetId="1" r:id="rId4"/>
    <sheet state="visible" name="AGOSTO" sheetId="2" r:id="rId5"/>
    <sheet state="visible" name="SETEMBRO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Testamos cncxsbkjvdbkjv
Mudamos o link da bio
	-Anonymous</t>
      </text>
    </comment>
  </commentList>
</comments>
</file>

<file path=xl/sharedStrings.xml><?xml version="1.0" encoding="utf-8"?>
<sst xmlns="http://schemas.openxmlformats.org/spreadsheetml/2006/main" count="108" uniqueCount="26">
  <si>
    <t>S</t>
  </si>
  <si>
    <t>DATA</t>
  </si>
  <si>
    <t>DADOS INSTAGRAM</t>
  </si>
  <si>
    <t>VENDAS-BIO</t>
  </si>
  <si>
    <t>VENDAS-DESTAQUES</t>
  </si>
  <si>
    <t>VENDAS-STORIES</t>
  </si>
  <si>
    <t>VENDAS-CAVERNA CLUB</t>
  </si>
  <si>
    <t>ARTHUR</t>
  </si>
  <si>
    <t>RESUMO DO DIA</t>
  </si>
  <si>
    <t>NOVOS SEGUIDORES</t>
  </si>
  <si>
    <t>CUSTOS</t>
  </si>
  <si>
    <t>BIO</t>
  </si>
  <si>
    <t>DESTAQUES</t>
  </si>
  <si>
    <t>STORY</t>
  </si>
  <si>
    <t>CANAL</t>
  </si>
  <si>
    <t>POSTAGENS - FUNIL MANY CHAT</t>
  </si>
  <si>
    <t>RESULTADO</t>
  </si>
  <si>
    <t>TRÁFEGO</t>
  </si>
  <si>
    <t>CLIQUES</t>
  </si>
  <si>
    <t>VENDAS</t>
  </si>
  <si>
    <t>CONVERSÃO</t>
  </si>
  <si>
    <t>FATURAMENTO</t>
  </si>
  <si>
    <t>LEADS</t>
  </si>
  <si>
    <t>VALOR</t>
  </si>
  <si>
    <t>LUCRO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</si>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</sst>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4">
    <font>
      <sz val="10.0"/>
      <color rgb="FF000000"/>
      <name val="Arial"/>
      <scheme val="minor"/>
    </font>
    <font>
      <color theme="1"/>
      <name val="Arial"/>
      <scheme val="minor"/>
    </font>
    <font>
      <b/>
      <color rgb="FF000000"/>
      <name val="Arial"/>
    </font>
    <font>
      <b/>
      <color rgb="FFFFFFFF"/>
      <name val="Arial"/>
    </font>
    <font>
      <b/>
      <sz val="10.0"/>
      <color rgb="FF000000"/>
      <name val="Arial"/>
    </font>
    <font>
      <color theme="1"/>
      <name val="Arial"/>
    </font>
    <font/>
    <font>
      <b/>
      <sz val="10.0"/>
      <color rgb="FFFF0000"/>
      <name val="Arial"/>
    </font>
    <font>
      <b/>
      <color rgb="FFFF0000"/>
      <name val="Arial"/>
    </font>
    <font>
      <b/>
      <color theme="1"/>
      <name val="Arial"/>
    </font>
    <font>
      <color rgb="FFFF0000"/>
      <name val="Arial"/>
    </font>
    <font>
      <color rgb="FF000000"/>
      <name val="Arial"/>
    </font>
    <font>
      <color theme="4"/>
      <name val="Arial"/>
    </font>
    <font>
      <b/>
      <color theme="4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2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0" fillId="2" fontId="4" numFmtId="0" xfId="0" applyAlignment="1" applyFont="1">
      <alignment horizontal="center" vertical="center"/>
    </xf>
    <xf borderId="0" fillId="3" fontId="4" numFmtId="0" xfId="0" applyAlignment="1" applyFill="1" applyFont="1">
      <alignment horizontal="center" vertical="center"/>
    </xf>
    <xf borderId="3" fillId="2" fontId="2" numFmtId="0" xfId="0" applyAlignment="1" applyBorder="1" applyFont="1">
      <alignment horizontal="center" readingOrder="0" vertical="bottom"/>
    </xf>
    <xf borderId="0" fillId="2" fontId="4" numFmtId="10" xfId="0" applyAlignment="1" applyFont="1" applyNumberFormat="1">
      <alignment horizontal="center" vertical="center"/>
    </xf>
    <xf borderId="0" fillId="2" fontId="2" numFmtId="0" xfId="0" applyAlignment="1" applyFont="1">
      <alignment horizontal="center" vertical="center"/>
    </xf>
    <xf borderId="0" fillId="2" fontId="2" numFmtId="0" xfId="0" applyAlignment="1" applyFont="1">
      <alignment horizontal="center" readingOrder="0" vertical="center"/>
    </xf>
    <xf borderId="0" fillId="2" fontId="5" numFmtId="0" xfId="0" applyAlignment="1" applyFont="1">
      <alignment vertical="bottom"/>
    </xf>
    <xf borderId="4" fillId="2" fontId="3" numFmtId="0" xfId="0" applyAlignment="1" applyBorder="1" applyFont="1">
      <alignment horizontal="center" readingOrder="0" vertical="center"/>
    </xf>
    <xf borderId="5" fillId="0" fontId="6" numFmtId="0" xfId="0" applyBorder="1" applyFont="1"/>
    <xf borderId="6" fillId="4" fontId="4" numFmtId="0" xfId="0" applyAlignment="1" applyBorder="1" applyFill="1" applyFont="1">
      <alignment horizontal="center" readingOrder="0" shrinkToFit="0" vertical="center" wrapText="1"/>
    </xf>
    <xf borderId="3" fillId="3" fontId="4" numFmtId="0" xfId="0" applyAlignment="1" applyBorder="1" applyFont="1">
      <alignment horizontal="center" vertical="center"/>
    </xf>
    <xf borderId="3" fillId="4" fontId="7" numFmtId="0" xfId="0" applyAlignment="1" applyBorder="1" applyFont="1">
      <alignment horizontal="center" vertical="center"/>
    </xf>
    <xf borderId="3" fillId="5" fontId="4" numFmtId="0" xfId="0" applyAlignment="1" applyBorder="1" applyFill="1" applyFont="1">
      <alignment horizontal="center" vertical="center"/>
    </xf>
    <xf borderId="7" fillId="4" fontId="4" numFmtId="0" xfId="0" applyAlignment="1" applyBorder="1" applyFont="1">
      <alignment horizontal="center" vertical="center"/>
    </xf>
    <xf borderId="8" fillId="0" fontId="6" numFmtId="0" xfId="0" applyBorder="1" applyFont="1"/>
    <xf borderId="9" fillId="0" fontId="6" numFmtId="0" xfId="0" applyBorder="1" applyFont="1"/>
    <xf borderId="7" fillId="4" fontId="4" numFmtId="0" xfId="0" applyAlignment="1" applyBorder="1" applyFont="1">
      <alignment horizontal="center" readingOrder="0" vertical="center"/>
    </xf>
    <xf borderId="7" fillId="4" fontId="2" numFmtId="0" xfId="0" applyAlignment="1" applyBorder="1" applyFont="1">
      <alignment horizontal="center" readingOrder="0" vertical="center"/>
    </xf>
    <xf borderId="3" fillId="5" fontId="2" numFmtId="0" xfId="0" applyAlignment="1" applyBorder="1" applyFont="1">
      <alignment horizontal="center" vertical="center"/>
    </xf>
    <xf borderId="7" fillId="4" fontId="2" numFmtId="0" xfId="0" applyAlignment="1" applyBorder="1" applyFont="1">
      <alignment horizontal="center" vertical="center"/>
    </xf>
    <xf borderId="0" fillId="2" fontId="3" numFmtId="0" xfId="0" applyAlignment="1" applyFont="1">
      <alignment horizontal="center" vertical="bottom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3" fillId="3" fontId="2" numFmtId="0" xfId="0" applyAlignment="1" applyBorder="1" applyFont="1">
      <alignment horizontal="center" vertical="bottom"/>
    </xf>
    <xf borderId="3" fillId="4" fontId="8" numFmtId="0" xfId="0" applyAlignment="1" applyBorder="1" applyFont="1">
      <alignment horizontal="center" readingOrder="0" vertical="bottom"/>
    </xf>
    <xf borderId="3" fillId="5" fontId="2" numFmtId="0" xfId="0" applyAlignment="1" applyBorder="1" applyFont="1">
      <alignment horizontal="center" vertical="bottom"/>
    </xf>
    <xf borderId="3" fillId="4" fontId="2" numFmtId="0" xfId="0" applyAlignment="1" applyBorder="1" applyFont="1">
      <alignment horizontal="center" readingOrder="0" vertical="bottom"/>
    </xf>
    <xf borderId="3" fillId="4" fontId="2" numFmtId="0" xfId="0" applyAlignment="1" applyBorder="1" applyFont="1">
      <alignment horizontal="center" vertical="bottom"/>
    </xf>
    <xf borderId="3" fillId="4" fontId="2" numFmtId="10" xfId="0" applyAlignment="1" applyBorder="1" applyFont="1" applyNumberFormat="1">
      <alignment horizontal="center" readingOrder="0" vertical="bottom"/>
    </xf>
    <xf borderId="6" fillId="4" fontId="2" numFmtId="0" xfId="0" applyAlignment="1" applyBorder="1" applyFont="1">
      <alignment horizontal="center" readingOrder="0" vertical="bottom"/>
    </xf>
    <xf borderId="0" fillId="2" fontId="9" numFmtId="0" xfId="0" applyAlignment="1" applyFont="1">
      <alignment horizontal="center" vertical="bottom"/>
    </xf>
    <xf borderId="3" fillId="4" fontId="9" numFmtId="0" xfId="0" applyAlignment="1" applyBorder="1" applyFont="1">
      <alignment horizontal="center" readingOrder="0" vertical="bottom"/>
    </xf>
    <xf borderId="3" fillId="2" fontId="5" numFmtId="3" xfId="0" applyAlignment="1" applyBorder="1" applyFont="1" applyNumberFormat="1">
      <alignment horizontal="center" vertical="bottom"/>
    </xf>
    <xf borderId="3" fillId="0" fontId="5" numFmtId="3" xfId="0" applyAlignment="1" applyBorder="1" applyFont="1" applyNumberFormat="1">
      <alignment horizontal="center" readingOrder="0" vertical="bottom"/>
    </xf>
    <xf borderId="3" fillId="3" fontId="5" numFmtId="3" xfId="0" applyAlignment="1" applyBorder="1" applyFont="1" applyNumberFormat="1">
      <alignment horizontal="center" vertical="bottom"/>
    </xf>
    <xf borderId="3" fillId="0" fontId="10" numFmtId="164" xfId="0" applyAlignment="1" applyBorder="1" applyFont="1" applyNumberFormat="1">
      <alignment horizontal="center" readingOrder="0" vertical="bottom"/>
    </xf>
    <xf borderId="3" fillId="5" fontId="5" numFmtId="3" xfId="0" applyAlignment="1" applyBorder="1" applyFont="1" applyNumberFormat="1">
      <alignment horizontal="center" vertical="bottom"/>
    </xf>
    <xf borderId="3" fillId="0" fontId="5" numFmtId="0" xfId="0" applyAlignment="1" applyBorder="1" applyFont="1">
      <alignment horizontal="center" readingOrder="0" vertical="bottom"/>
    </xf>
    <xf borderId="3" fillId="0" fontId="11" numFmtId="10" xfId="0" applyAlignment="1" applyBorder="1" applyFont="1" applyNumberFormat="1">
      <alignment horizontal="center" vertical="bottom"/>
    </xf>
    <xf borderId="3" fillId="0" fontId="11" numFmtId="164" xfId="0" applyAlignment="1" applyBorder="1" applyFont="1" applyNumberFormat="1">
      <alignment horizontal="center" vertical="bottom"/>
    </xf>
    <xf borderId="3" fillId="5" fontId="11" numFmtId="3" xfId="0" applyAlignment="1" applyBorder="1" applyFont="1" applyNumberFormat="1">
      <alignment horizontal="center" vertical="bottom"/>
    </xf>
    <xf borderId="3" fillId="0" fontId="11" numFmtId="0" xfId="0" applyAlignment="1" applyBorder="1" applyFont="1">
      <alignment horizontal="center" readingOrder="0" vertical="bottom"/>
    </xf>
    <xf borderId="3" fillId="5" fontId="11" numFmtId="164" xfId="0" applyAlignment="1" applyBorder="1" applyFont="1" applyNumberFormat="1">
      <alignment horizontal="center" vertical="bottom"/>
    </xf>
    <xf borderId="3" fillId="5" fontId="12" numFmtId="164" xfId="0" applyAlignment="1" applyBorder="1" applyFont="1" applyNumberFormat="1">
      <alignment horizontal="center" vertical="bottom"/>
    </xf>
    <xf borderId="3" fillId="0" fontId="5" numFmtId="164" xfId="0" applyAlignment="1" applyBorder="1" applyFont="1" applyNumberFormat="1">
      <alignment horizontal="center" readingOrder="0" vertical="bottom"/>
    </xf>
    <xf borderId="3" fillId="0" fontId="5" numFmtId="10" xfId="0" applyAlignment="1" applyBorder="1" applyFont="1" applyNumberFormat="1">
      <alignment horizontal="center" vertical="bottom"/>
    </xf>
    <xf borderId="9" fillId="5" fontId="12" numFmtId="164" xfId="0" applyAlignment="1" applyBorder="1" applyFont="1" applyNumberFormat="1">
      <alignment horizontal="center" vertical="bottom"/>
    </xf>
    <xf borderId="3" fillId="0" fontId="9" numFmtId="3" xfId="0" applyAlignment="1" applyBorder="1" applyFont="1" applyNumberFormat="1">
      <alignment horizontal="center" vertical="bottom"/>
    </xf>
    <xf borderId="3" fillId="6" fontId="2" numFmtId="164" xfId="0" applyAlignment="1" applyBorder="1" applyFill="1" applyFont="1" applyNumberFormat="1">
      <alignment horizontal="center" vertical="bottom"/>
    </xf>
    <xf borderId="0" fillId="2" fontId="9" numFmtId="164" xfId="0" applyAlignment="1" applyFont="1" applyNumberFormat="1">
      <alignment horizontal="center" vertical="bottom"/>
    </xf>
    <xf borderId="3" fillId="5" fontId="5" numFmtId="0" xfId="0" applyAlignment="1" applyBorder="1" applyFont="1">
      <alignment horizontal="center" vertical="bottom"/>
    </xf>
    <xf borderId="3" fillId="5" fontId="11" numFmtId="0" xfId="0" applyAlignment="1" applyBorder="1" applyFont="1">
      <alignment horizontal="center" vertical="bottom"/>
    </xf>
    <xf borderId="0" fillId="0" fontId="1" numFmtId="0" xfId="0" applyAlignment="1" applyFont="1">
      <alignment horizontal="center" readingOrder="0"/>
    </xf>
    <xf borderId="3" fillId="0" fontId="10" numFmtId="164" xfId="0" applyAlignment="1" applyBorder="1" applyFont="1" applyNumberFormat="1">
      <alignment horizontal="center" vertical="bottom"/>
    </xf>
    <xf borderId="13" fillId="0" fontId="5" numFmtId="0" xfId="0" applyAlignment="1" applyBorder="1" applyFont="1">
      <alignment horizontal="center" vertical="bottom"/>
    </xf>
    <xf borderId="7" fillId="2" fontId="3" numFmtId="0" xfId="0" applyAlignment="1" applyBorder="1" applyFont="1">
      <alignment horizontal="center" vertical="bottom"/>
    </xf>
    <xf borderId="3" fillId="4" fontId="9" numFmtId="3" xfId="0" applyAlignment="1" applyBorder="1" applyFont="1" applyNumberFormat="1">
      <alignment horizontal="center" vertical="bottom"/>
    </xf>
    <xf borderId="3" fillId="3" fontId="9" numFmtId="3" xfId="0" applyAlignment="1" applyBorder="1" applyFont="1" applyNumberFormat="1">
      <alignment horizontal="center" vertical="bottom"/>
    </xf>
    <xf borderId="3" fillId="4" fontId="8" numFmtId="164" xfId="0" applyAlignment="1" applyBorder="1" applyFont="1" applyNumberFormat="1">
      <alignment horizontal="center" vertical="bottom"/>
    </xf>
    <xf borderId="3" fillId="5" fontId="9" numFmtId="3" xfId="0" applyAlignment="1" applyBorder="1" applyFont="1" applyNumberFormat="1">
      <alignment horizontal="center" vertical="bottom"/>
    </xf>
    <xf borderId="3" fillId="4" fontId="2" numFmtId="10" xfId="0" applyAlignment="1" applyBorder="1" applyFont="1" applyNumberFormat="1">
      <alignment horizontal="center" vertical="bottom"/>
    </xf>
    <xf borderId="3" fillId="4" fontId="2" numFmtId="164" xfId="0" applyAlignment="1" applyBorder="1" applyFont="1" applyNumberFormat="1">
      <alignment horizontal="center" vertical="bottom"/>
    </xf>
    <xf borderId="3" fillId="4" fontId="2" numFmtId="3" xfId="0" applyAlignment="1" applyBorder="1" applyFont="1" applyNumberFormat="1">
      <alignment horizontal="center" vertical="bottom"/>
    </xf>
    <xf borderId="3" fillId="5" fontId="2" numFmtId="164" xfId="0" applyAlignment="1" applyBorder="1" applyFont="1" applyNumberFormat="1">
      <alignment horizontal="center" vertical="bottom"/>
    </xf>
    <xf borderId="3" fillId="5" fontId="13" numFmtId="164" xfId="0" applyAlignment="1" applyBorder="1" applyFont="1" applyNumberFormat="1">
      <alignment horizontal="center" vertical="bottom"/>
    </xf>
    <xf borderId="13" fillId="4" fontId="9" numFmtId="3" xfId="0" applyAlignment="1" applyBorder="1" applyFont="1" applyNumberFormat="1">
      <alignment horizontal="center" vertical="bottom"/>
    </xf>
    <xf borderId="13" fillId="4" fontId="9" numFmtId="164" xfId="0" applyAlignment="1" applyBorder="1" applyFont="1" applyNumberFormat="1">
      <alignment horizontal="center" vertical="bottom"/>
    </xf>
    <xf borderId="13" fillId="4" fontId="9" numFmtId="10" xfId="0" applyAlignment="1" applyBorder="1" applyFont="1" applyNumberFormat="1">
      <alignment horizontal="center" vertical="bottom"/>
    </xf>
    <xf borderId="3" fillId="2" fontId="5" numFmtId="0" xfId="0" applyAlignment="1" applyBorder="1" applyFont="1">
      <alignment vertical="bottom"/>
    </xf>
    <xf borderId="0" fillId="3" fontId="9" numFmtId="3" xfId="0" applyAlignment="1" applyFont="1" applyNumberFormat="1">
      <alignment horizontal="center" vertical="bottom"/>
    </xf>
    <xf borderId="0" fillId="5" fontId="9" numFmtId="3" xfId="0" applyAlignment="1" applyFont="1" applyNumberFormat="1">
      <alignment horizontal="center" vertical="bottom"/>
    </xf>
    <xf borderId="0" fillId="2" fontId="3" numFmtId="10" xfId="0" applyAlignment="1" applyFont="1" applyNumberFormat="1">
      <alignment horizontal="center" vertical="bottom"/>
    </xf>
    <xf borderId="0" fillId="5" fontId="9" numFmtId="0" xfId="0" applyAlignment="1" applyFont="1">
      <alignment horizontal="center" vertical="bottom"/>
    </xf>
    <xf borderId="0" fillId="5" fontId="13" numFmtId="164" xfId="0" applyAlignment="1" applyFont="1" applyNumberFormat="1">
      <alignment horizontal="center" vertical="bottom"/>
    </xf>
  </cellXfs>
  <cellStyles count="1">
    <cellStyle xfId="0" name="Normal" builtinId="0"/>
  </cellStyles>
  <dxfs count="5"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>
        <color rgb="FF000000"/>
      </font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000">
                <a:solidFill>
                  <a:srgbClr val="FFFFFF"/>
                </a:solidFill>
                <a:latin typeface="Arial"/>
              </a:defRPr>
            </a:pPr>
            <a:r>
              <a:rPr b="1" sz="2000">
                <a:solidFill>
                  <a:srgbClr val="FFFFFF"/>
                </a:solidFill>
                <a:latin typeface="Arial"/>
              </a:rPr>
              <a:t>Faturamento por dia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PADRAO!$AB$4:$AB$6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PADRAO!$B$4:$B$34</c:f>
            </c:strRef>
          </c:cat>
          <c:val>
            <c:numRef>
              <c:f>PADRAO!$AB$7:$AB$34</c:f>
              <c:numCache/>
            </c:numRef>
          </c:val>
        </c:ser>
        <c:axId val="424388788"/>
        <c:axId val="47420150"/>
      </c:barChart>
      <c:catAx>
        <c:axId val="4243887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47420150"/>
      </c:catAx>
      <c:valAx>
        <c:axId val="474201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Reais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4243887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FFFFFF"/>
                </a:solidFill>
                <a:latin typeface="Arial"/>
              </a:defRPr>
            </a:pPr>
            <a:r>
              <a:rPr b="1" i="0" sz="2000">
                <a:solidFill>
                  <a:srgbClr val="FFFFFF"/>
                </a:solidFill>
                <a:latin typeface="Arial"/>
              </a:rPr>
              <a:t>Vendas por dia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SETEMBRO!$AA$4:$AA$6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SETEMBRO!$B$4:$B$34</c:f>
            </c:strRef>
          </c:cat>
          <c:val>
            <c:numRef>
              <c:f>SETEMBRO!$AA$7:$AA$34</c:f>
              <c:numCache/>
            </c:numRef>
          </c:val>
        </c:ser>
        <c:axId val="179349659"/>
        <c:axId val="1624058701"/>
      </c:barChart>
      <c:catAx>
        <c:axId val="1793496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624058701"/>
      </c:catAx>
      <c:valAx>
        <c:axId val="16240587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Quantidade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7934965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FFFFFF"/>
                </a:solidFill>
                <a:latin typeface="+mn-lt"/>
              </a:defRPr>
            </a:pPr>
            <a:r>
              <a:rPr b="1" i="0">
                <a:solidFill>
                  <a:srgbClr val="FFFFFF"/>
                </a:solidFill>
                <a:latin typeface="+mn-lt"/>
              </a:rPr>
              <a:t>Novos Seguidores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SETEMBRO!$D$4:$D$6</c:f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cat>
            <c:strRef>
              <c:f>SETEMBRO!$B$4:$B$34</c:f>
            </c:strRef>
          </c:cat>
          <c:val>
            <c:numRef>
              <c:f>SETEMBRO!$D$7:$D$34</c:f>
              <c:numCache/>
            </c:numRef>
          </c:val>
        </c:ser>
        <c:axId val="339812256"/>
        <c:axId val="2129144984"/>
      </c:barChart>
      <c:catAx>
        <c:axId val="3398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FFFFFF"/>
                </a:solidFill>
                <a:latin typeface="Arial"/>
              </a:defRPr>
            </a:pPr>
          </a:p>
        </c:txPr>
        <c:crossAx val="2129144984"/>
      </c:catAx>
      <c:valAx>
        <c:axId val="2129144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Seguidores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33981225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FFFFFF"/>
                </a:solidFill>
                <a:latin typeface="+mn-lt"/>
              </a:defRPr>
            </a:pPr>
            <a:r>
              <a:rPr b="1">
                <a:solidFill>
                  <a:srgbClr val="FFFFFF"/>
                </a:solidFill>
                <a:latin typeface="+mn-lt"/>
              </a:rPr>
              <a:t>Gastos com Tráfego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SETEMBRO!$F$2:$F$3</c:f>
            </c:strRef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SETEMBRO!$B$4:$B$34</c:f>
            </c:strRef>
          </c:cat>
          <c:val>
            <c:numRef>
              <c:f>SETEMBRO!$F$4:$F$34</c:f>
              <c:numCache/>
            </c:numRef>
          </c:val>
        </c:ser>
        <c:axId val="503625929"/>
        <c:axId val="136184515"/>
      </c:barChart>
      <c:catAx>
        <c:axId val="5036259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36184515"/>
      </c:catAx>
      <c:valAx>
        <c:axId val="1361845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Reais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50362592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FFFFFF"/>
                </a:solidFill>
                <a:latin typeface="Arial"/>
              </a:defRPr>
            </a:pPr>
            <a:r>
              <a:rPr b="1" i="0" sz="2000">
                <a:solidFill>
                  <a:srgbClr val="FFFFFF"/>
                </a:solidFill>
                <a:latin typeface="Arial"/>
              </a:rPr>
              <a:t>Vendas por dia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PADRAO!$AA$4:$AA$6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PADRAO!$B$4:$B$34</c:f>
            </c:strRef>
          </c:cat>
          <c:val>
            <c:numRef>
              <c:f>PADRAO!$AA$7:$AA$34</c:f>
              <c:numCache/>
            </c:numRef>
          </c:val>
        </c:ser>
        <c:axId val="757927484"/>
        <c:axId val="136877344"/>
      </c:barChart>
      <c:catAx>
        <c:axId val="7579274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36877344"/>
      </c:catAx>
      <c:valAx>
        <c:axId val="1368773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Quantidade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7579274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FFFFFF"/>
                </a:solidFill>
                <a:latin typeface="+mn-lt"/>
              </a:defRPr>
            </a:pPr>
            <a:r>
              <a:rPr b="1" i="0">
                <a:solidFill>
                  <a:srgbClr val="FFFFFF"/>
                </a:solidFill>
                <a:latin typeface="+mn-lt"/>
              </a:rPr>
              <a:t>Novos Seguidores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PADRAO!$D$4:$D$6</c:f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cat>
            <c:strRef>
              <c:f>PADRAO!$B$4:$B$34</c:f>
            </c:strRef>
          </c:cat>
          <c:val>
            <c:numRef>
              <c:f>PADRAO!$D$7:$D$34</c:f>
              <c:numCache/>
            </c:numRef>
          </c:val>
        </c:ser>
        <c:axId val="202094059"/>
        <c:axId val="666759348"/>
      </c:barChart>
      <c:catAx>
        <c:axId val="202094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FFFFFF"/>
                </a:solidFill>
                <a:latin typeface="Arial"/>
              </a:defRPr>
            </a:pPr>
          </a:p>
        </c:txPr>
        <c:crossAx val="666759348"/>
      </c:catAx>
      <c:valAx>
        <c:axId val="6667593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Seguidores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20209405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FFFFFF"/>
                </a:solidFill>
                <a:latin typeface="+mn-lt"/>
              </a:defRPr>
            </a:pPr>
            <a:r>
              <a:rPr b="1">
                <a:solidFill>
                  <a:srgbClr val="FFFFFF"/>
                </a:solidFill>
                <a:latin typeface="+mn-lt"/>
              </a:rPr>
              <a:t>Gastos com Tráfego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PADRAO!$F$2:$F$3</c:f>
            </c:strRef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PADRAO!$B$4:$B$34</c:f>
            </c:strRef>
          </c:cat>
          <c:val>
            <c:numRef>
              <c:f>PADRAO!$F$4:$F$34</c:f>
              <c:numCache/>
            </c:numRef>
          </c:val>
        </c:ser>
        <c:axId val="1814991718"/>
        <c:axId val="1632655747"/>
      </c:barChart>
      <c:catAx>
        <c:axId val="18149917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632655747"/>
      </c:catAx>
      <c:valAx>
        <c:axId val="16326557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Reais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81499171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000">
                <a:solidFill>
                  <a:srgbClr val="FFFFFF"/>
                </a:solidFill>
                <a:latin typeface="Arial"/>
              </a:defRPr>
            </a:pPr>
            <a:r>
              <a:rPr b="1" sz="2000">
                <a:solidFill>
                  <a:srgbClr val="FFFFFF"/>
                </a:solidFill>
                <a:latin typeface="Arial"/>
              </a:rPr>
              <a:t>Faturamento por dia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AGOSTO!$AB$4:$AB$6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AGOSTO!$B$4:$B$34</c:f>
            </c:strRef>
          </c:cat>
          <c:val>
            <c:numRef>
              <c:f>AGOSTO!$AB$7:$AB$34</c:f>
              <c:numCache/>
            </c:numRef>
          </c:val>
        </c:ser>
        <c:axId val="1461284496"/>
        <c:axId val="480421237"/>
      </c:barChart>
      <c:catAx>
        <c:axId val="146128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480421237"/>
      </c:catAx>
      <c:valAx>
        <c:axId val="4804212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Reais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4612844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FFFFFF"/>
                </a:solidFill>
                <a:latin typeface="Arial"/>
              </a:defRPr>
            </a:pPr>
            <a:r>
              <a:rPr b="1" i="0" sz="2000">
                <a:solidFill>
                  <a:srgbClr val="FFFFFF"/>
                </a:solidFill>
                <a:latin typeface="Arial"/>
              </a:rPr>
              <a:t>Vendas por dia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AGOSTO!$AA$4:$AA$6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AGOSTO!$B$4:$B$34</c:f>
            </c:strRef>
          </c:cat>
          <c:val>
            <c:numRef>
              <c:f>AGOSTO!$AA$7:$AA$34</c:f>
              <c:numCache/>
            </c:numRef>
          </c:val>
        </c:ser>
        <c:axId val="393296310"/>
        <c:axId val="1323913022"/>
      </c:barChart>
      <c:catAx>
        <c:axId val="3932963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323913022"/>
      </c:catAx>
      <c:valAx>
        <c:axId val="13239130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Quantidade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3932963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FFFFFF"/>
                </a:solidFill>
                <a:latin typeface="+mn-lt"/>
              </a:defRPr>
            </a:pPr>
            <a:r>
              <a:rPr b="1" i="0">
                <a:solidFill>
                  <a:srgbClr val="FFFFFF"/>
                </a:solidFill>
                <a:latin typeface="+mn-lt"/>
              </a:rPr>
              <a:t>Novos Seguidores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AGOSTO!$D$4:$D$6</c:f>
            </c:strRef>
          </c:tx>
          <c:spPr>
            <a:solidFill>
              <a:srgbClr val="FF00FF"/>
            </a:solidFill>
            <a:ln cmpd="sng">
              <a:solidFill>
                <a:srgbClr val="000000"/>
              </a:solidFill>
            </a:ln>
          </c:spPr>
          <c:cat>
            <c:strRef>
              <c:f>AGOSTO!$B$4:$B$34</c:f>
            </c:strRef>
          </c:cat>
          <c:val>
            <c:numRef>
              <c:f>AGOSTO!$D$7:$D$34</c:f>
              <c:numCache/>
            </c:numRef>
          </c:val>
        </c:ser>
        <c:axId val="690334806"/>
        <c:axId val="736759316"/>
      </c:barChart>
      <c:catAx>
        <c:axId val="6903348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>
                <a:solidFill>
                  <a:srgbClr val="FFFFFF"/>
                </a:solidFill>
                <a:latin typeface="Arial"/>
              </a:defRPr>
            </a:pPr>
          </a:p>
        </c:txPr>
        <c:crossAx val="736759316"/>
      </c:catAx>
      <c:valAx>
        <c:axId val="736759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Seguidores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69033480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FFFFFF"/>
                </a:solidFill>
                <a:latin typeface="+mn-lt"/>
              </a:defRPr>
            </a:pPr>
            <a:r>
              <a:rPr b="1">
                <a:solidFill>
                  <a:srgbClr val="FFFFFF"/>
                </a:solidFill>
                <a:latin typeface="+mn-lt"/>
              </a:rPr>
              <a:t>Gastos com Tráfego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AGOSTO!$F$2:$F$3</c:f>
            </c:strRef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cat>
            <c:strRef>
              <c:f>AGOSTO!$B$4:$B$34</c:f>
            </c:strRef>
          </c:cat>
          <c:val>
            <c:numRef>
              <c:f>AGOSTO!$F$4:$F$34</c:f>
              <c:numCache/>
            </c:numRef>
          </c:val>
        </c:ser>
        <c:axId val="6853009"/>
        <c:axId val="2006157480"/>
      </c:barChart>
      <c:catAx>
        <c:axId val="68530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2006157480"/>
      </c:catAx>
      <c:valAx>
        <c:axId val="20061574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Reais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685300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000">
                <a:solidFill>
                  <a:srgbClr val="FFFFFF"/>
                </a:solidFill>
                <a:latin typeface="Arial"/>
              </a:defRPr>
            </a:pPr>
            <a:r>
              <a:rPr b="1" sz="2000">
                <a:solidFill>
                  <a:srgbClr val="FFFFFF"/>
                </a:solidFill>
                <a:latin typeface="Arial"/>
              </a:rPr>
              <a:t>Faturamento por dia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SETEMBRO!$AB$4:$AB$6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SETEMBRO!$B$4:$B$34</c:f>
            </c:strRef>
          </c:cat>
          <c:val>
            <c:numRef>
              <c:f>SETEMBRO!$AB$7:$AB$34</c:f>
              <c:numCache/>
            </c:numRef>
          </c:val>
        </c:ser>
        <c:axId val="1315654868"/>
        <c:axId val="844184165"/>
      </c:barChart>
      <c:catAx>
        <c:axId val="13156548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844184165"/>
      </c:catAx>
      <c:valAx>
        <c:axId val="8441841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FFFFFF"/>
                    </a:solidFill>
                    <a:latin typeface="+mn-lt"/>
                  </a:defRPr>
                </a:pPr>
                <a:r>
                  <a:rPr b="0">
                    <a:solidFill>
                      <a:srgbClr val="FFFFFF"/>
                    </a:solidFill>
                    <a:latin typeface="+mn-lt"/>
                  </a:rPr>
                  <a:t>Reais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31565486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000000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276225</xdr:colOff>
      <xdr:row>17</xdr:row>
      <xdr:rowOff>180975</xdr:rowOff>
    </xdr:from>
    <xdr:ext cx="4810125" cy="32194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29</xdr:col>
      <xdr:colOff>0</xdr:colOff>
      <xdr:row>17</xdr:row>
      <xdr:rowOff>180975</xdr:rowOff>
    </xdr:from>
    <xdr:ext cx="4505325" cy="32194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31</xdr:col>
      <xdr:colOff>857250</xdr:colOff>
      <xdr:row>17</xdr:row>
      <xdr:rowOff>180975</xdr:rowOff>
    </xdr:from>
    <xdr:ext cx="4810125" cy="321945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31</xdr:col>
      <xdr:colOff>857250</xdr:colOff>
      <xdr:row>1</xdr:row>
      <xdr:rowOff>47625</xdr:rowOff>
    </xdr:from>
    <xdr:ext cx="4810125" cy="321945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276225</xdr:colOff>
      <xdr:row>17</xdr:row>
      <xdr:rowOff>180975</xdr:rowOff>
    </xdr:from>
    <xdr:ext cx="4810125" cy="32194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29</xdr:col>
      <xdr:colOff>0</xdr:colOff>
      <xdr:row>17</xdr:row>
      <xdr:rowOff>180975</xdr:rowOff>
    </xdr:from>
    <xdr:ext cx="4505325" cy="321945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31</xdr:col>
      <xdr:colOff>857250</xdr:colOff>
      <xdr:row>17</xdr:row>
      <xdr:rowOff>180975</xdr:rowOff>
    </xdr:from>
    <xdr:ext cx="4810125" cy="3219450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31</xdr:col>
      <xdr:colOff>857250</xdr:colOff>
      <xdr:row>1</xdr:row>
      <xdr:rowOff>47625</xdr:rowOff>
    </xdr:from>
    <xdr:ext cx="4810125" cy="3219450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276225</xdr:colOff>
      <xdr:row>17</xdr:row>
      <xdr:rowOff>180975</xdr:rowOff>
    </xdr:from>
    <xdr:ext cx="4810125" cy="3219450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29</xdr:col>
      <xdr:colOff>0</xdr:colOff>
      <xdr:row>17</xdr:row>
      <xdr:rowOff>180975</xdr:rowOff>
    </xdr:from>
    <xdr:ext cx="4505325" cy="3219450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31</xdr:col>
      <xdr:colOff>857250</xdr:colOff>
      <xdr:row>17</xdr:row>
      <xdr:rowOff>180975</xdr:rowOff>
    </xdr:from>
    <xdr:ext cx="4810125" cy="3219450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31</xdr:col>
      <xdr:colOff>857250</xdr:colOff>
      <xdr:row>1</xdr:row>
      <xdr:rowOff>47625</xdr:rowOff>
    </xdr:from>
    <xdr:ext cx="4810125" cy="3219450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.0"/>
    <col customWidth="1" min="2" max="2" width="4.88"/>
    <col customWidth="1" min="3" max="3" width="1.0"/>
    <col customWidth="1" min="4" max="4" width="12.0"/>
    <col customWidth="1" min="5" max="5" width="0.5"/>
    <col customWidth="1" min="6" max="6" width="12.63"/>
    <col customWidth="1" min="7" max="7" width="0.5"/>
    <col customWidth="1" min="8" max="9" width="8.0"/>
    <col customWidth="1" min="10" max="10" width="11.75"/>
    <col customWidth="1" min="11" max="11" width="13.88"/>
    <col customWidth="1" min="12" max="12" width="0.5"/>
    <col customWidth="1" min="13" max="13" width="7.75"/>
    <col customWidth="1" min="14" max="14" width="13.88"/>
    <col customWidth="1" min="15" max="15" width="0.5"/>
    <col customWidth="1" min="16" max="16" width="8.0"/>
    <col customWidth="1" min="17" max="17" width="13.88"/>
    <col customWidth="1" min="18" max="18" width="0.38"/>
    <col customWidth="1" min="19" max="19" width="8.13"/>
    <col customWidth="1" min="20" max="20" width="13.88"/>
    <col customWidth="1" min="21" max="21" width="0.5"/>
    <col customWidth="1" min="22" max="22" width="11.75"/>
    <col customWidth="1" min="23" max="23" width="8.0"/>
    <col customWidth="1" min="24" max="24" width="11.75"/>
    <col customWidth="1" min="25" max="25" width="12.25"/>
    <col customWidth="1" min="26" max="26" width="0.5"/>
    <col customWidth="1" min="27" max="27" width="8.0"/>
    <col customWidth="1" min="28" max="28" width="10.13"/>
    <col customWidth="1" min="29" max="29" width="3.13"/>
    <col customWidth="1" min="30" max="31" width="56.88"/>
    <col customWidth="1" min="32" max="32" width="76.25"/>
  </cols>
  <sheetData>
    <row r="1" ht="7.5" customHeight="1">
      <c r="A1" s="1" t="s">
        <v>0</v>
      </c>
      <c r="B1" s="2" t="s">
        <v>1</v>
      </c>
      <c r="C1" s="3"/>
      <c r="D1" s="4" t="s">
        <v>2</v>
      </c>
      <c r="E1" s="5"/>
      <c r="F1" s="4"/>
      <c r="G1" s="4"/>
      <c r="H1" s="4"/>
      <c r="I1" s="6" t="s">
        <v>3</v>
      </c>
      <c r="J1" s="7"/>
      <c r="K1" s="4"/>
      <c r="L1" s="4"/>
      <c r="M1" s="6" t="s">
        <v>4</v>
      </c>
      <c r="N1" s="4"/>
      <c r="O1" s="4"/>
      <c r="P1" s="6" t="s">
        <v>5</v>
      </c>
      <c r="Q1" s="4"/>
      <c r="R1" s="4"/>
      <c r="S1" s="6" t="s">
        <v>6</v>
      </c>
      <c r="T1" s="4"/>
      <c r="U1" s="4"/>
      <c r="V1" s="8"/>
      <c r="W1" s="9" t="s">
        <v>7</v>
      </c>
      <c r="X1" s="8"/>
      <c r="Y1" s="8"/>
      <c r="Z1" s="8"/>
      <c r="AA1" s="8" t="s">
        <v>8</v>
      </c>
      <c r="AB1" s="8"/>
      <c r="AC1" s="10"/>
      <c r="AD1" s="10"/>
      <c r="AE1" s="10"/>
      <c r="AF1" s="10"/>
    </row>
    <row r="2" ht="15.75" customHeight="1">
      <c r="A2" s="11" t="s">
        <v>1</v>
      </c>
      <c r="C2" s="12"/>
      <c r="D2" s="13" t="s">
        <v>9</v>
      </c>
      <c r="E2" s="14"/>
      <c r="F2" s="15" t="s">
        <v>10</v>
      </c>
      <c r="G2" s="16"/>
      <c r="H2" s="17" t="s">
        <v>11</v>
      </c>
      <c r="I2" s="18"/>
      <c r="J2" s="18"/>
      <c r="K2" s="19"/>
      <c r="L2" s="16"/>
      <c r="M2" s="17" t="s">
        <v>12</v>
      </c>
      <c r="N2" s="19"/>
      <c r="O2" s="16"/>
      <c r="P2" s="17" t="s">
        <v>13</v>
      </c>
      <c r="Q2" s="19"/>
      <c r="R2" s="16"/>
      <c r="S2" s="20" t="s">
        <v>14</v>
      </c>
      <c r="T2" s="19"/>
      <c r="U2" s="16"/>
      <c r="V2" s="21" t="s">
        <v>15</v>
      </c>
      <c r="W2" s="18"/>
      <c r="X2" s="18"/>
      <c r="Y2" s="18"/>
      <c r="Z2" s="22"/>
      <c r="AA2" s="23" t="s">
        <v>16</v>
      </c>
      <c r="AB2" s="19"/>
      <c r="AC2" s="24"/>
      <c r="AE2" s="10"/>
      <c r="AF2" s="10"/>
    </row>
    <row r="3" ht="15.75" customHeight="1">
      <c r="A3" s="25"/>
      <c r="B3" s="26"/>
      <c r="C3" s="27"/>
      <c r="D3" s="28"/>
      <c r="E3" s="29"/>
      <c r="F3" s="30" t="s">
        <v>17</v>
      </c>
      <c r="G3" s="31"/>
      <c r="H3" s="32" t="s">
        <v>18</v>
      </c>
      <c r="I3" s="33" t="s">
        <v>19</v>
      </c>
      <c r="J3" s="34" t="s">
        <v>20</v>
      </c>
      <c r="K3" s="33" t="s">
        <v>21</v>
      </c>
      <c r="L3" s="31"/>
      <c r="M3" s="33" t="s">
        <v>19</v>
      </c>
      <c r="N3" s="33" t="s">
        <v>21</v>
      </c>
      <c r="O3" s="31"/>
      <c r="P3" s="33" t="s">
        <v>19</v>
      </c>
      <c r="Q3" s="33" t="s">
        <v>21</v>
      </c>
      <c r="R3" s="31"/>
      <c r="S3" s="32" t="s">
        <v>19</v>
      </c>
      <c r="T3" s="33" t="s">
        <v>21</v>
      </c>
      <c r="U3" s="31"/>
      <c r="V3" s="35" t="s">
        <v>22</v>
      </c>
      <c r="W3" s="35" t="s">
        <v>19</v>
      </c>
      <c r="X3" s="35" t="s">
        <v>23</v>
      </c>
      <c r="Y3" s="35" t="s">
        <v>20</v>
      </c>
      <c r="Z3" s="31"/>
      <c r="AA3" s="33" t="s">
        <v>19</v>
      </c>
      <c r="AB3" s="32" t="s">
        <v>24</v>
      </c>
      <c r="AC3" s="24"/>
      <c r="AE3" s="10"/>
      <c r="AF3" s="10"/>
    </row>
    <row r="4" ht="15.75" customHeight="1">
      <c r="A4" s="36"/>
      <c r="B4" s="37">
        <v>1.0</v>
      </c>
      <c r="C4" s="38"/>
      <c r="D4" s="39">
        <v>0.0</v>
      </c>
      <c r="E4" s="40"/>
      <c r="F4" s="41">
        <v>0.0</v>
      </c>
      <c r="G4" s="42"/>
      <c r="H4" s="43"/>
      <c r="I4" s="43"/>
      <c r="J4" s="44"/>
      <c r="K4" s="45">
        <f>I4*49</f>
        <v>0</v>
      </c>
      <c r="L4" s="46"/>
      <c r="M4" s="47"/>
      <c r="N4" s="45">
        <f t="shared" ref="N4:N34" si="1">M4*45.3</f>
        <v>0</v>
      </c>
      <c r="O4" s="48"/>
      <c r="P4" s="47"/>
      <c r="Q4" s="45">
        <f t="shared" ref="Q4:Q34" si="2">P4*45.3</f>
        <v>0</v>
      </c>
      <c r="R4" s="48"/>
      <c r="S4" s="47"/>
      <c r="T4" s="45">
        <f t="shared" ref="T4:T34" si="3">S4*22.65</f>
        <v>0</v>
      </c>
      <c r="U4" s="49"/>
      <c r="V4" s="43"/>
      <c r="W4" s="43"/>
      <c r="X4" s="50">
        <f t="shared" ref="X4:X34" si="4">(W4*22.65)</f>
        <v>0</v>
      </c>
      <c r="Y4" s="51" t="str">
        <f t="shared" ref="Y4:Y34" si="5">IF(OR(V4=0, ISBLANK(V4)), "", (W4)/V4)
</f>
        <v/>
      </c>
      <c r="Z4" s="52"/>
      <c r="AA4" s="53">
        <f t="shared" ref="AA4:AA34" si="6">W4+S4+P4+M4+I4</f>
        <v>0</v>
      </c>
      <c r="AB4" s="54">
        <f t="shared" ref="AB4:AB34" si="7">K4+N4+Q4+T4+X4-F4</f>
        <v>0</v>
      </c>
      <c r="AC4" s="55"/>
      <c r="AE4" s="10"/>
      <c r="AF4" s="10"/>
    </row>
    <row r="5" ht="15.75" customHeight="1">
      <c r="A5" s="36"/>
      <c r="B5" s="37">
        <v>2.0</v>
      </c>
      <c r="C5" s="38"/>
      <c r="D5" s="39">
        <v>0.0</v>
      </c>
      <c r="E5" s="40"/>
      <c r="F5" s="41">
        <v>0.0</v>
      </c>
      <c r="G5" s="56"/>
      <c r="H5" s="43"/>
      <c r="I5" s="43"/>
      <c r="J5" s="44"/>
      <c r="K5" s="45">
        <f t="shared" ref="K5:K34" si="8">I5*45.3</f>
        <v>0</v>
      </c>
      <c r="L5" s="57"/>
      <c r="M5" s="47"/>
      <c r="N5" s="45">
        <f t="shared" si="1"/>
        <v>0</v>
      </c>
      <c r="O5" s="48"/>
      <c r="P5" s="47"/>
      <c r="Q5" s="45">
        <f t="shared" si="2"/>
        <v>0</v>
      </c>
      <c r="R5" s="48"/>
      <c r="S5" s="47"/>
      <c r="T5" s="45">
        <f t="shared" si="3"/>
        <v>0</v>
      </c>
      <c r="U5" s="49"/>
      <c r="V5" s="43"/>
      <c r="W5" s="43"/>
      <c r="X5" s="50">
        <f t="shared" si="4"/>
        <v>0</v>
      </c>
      <c r="Y5" s="51" t="str">
        <f t="shared" si="5"/>
        <v/>
      </c>
      <c r="Z5" s="52"/>
      <c r="AA5" s="53">
        <f t="shared" si="6"/>
        <v>0</v>
      </c>
      <c r="AB5" s="54">
        <f t="shared" si="7"/>
        <v>0</v>
      </c>
      <c r="AC5" s="10"/>
      <c r="AE5" s="10"/>
      <c r="AF5" s="10"/>
    </row>
    <row r="6" ht="15.75" customHeight="1">
      <c r="A6" s="36"/>
      <c r="B6" s="37">
        <v>3.0</v>
      </c>
      <c r="C6" s="38"/>
      <c r="D6" s="39">
        <v>0.0</v>
      </c>
      <c r="E6" s="40"/>
      <c r="F6" s="41">
        <v>0.0</v>
      </c>
      <c r="G6" s="56"/>
      <c r="H6" s="43"/>
      <c r="I6" s="43"/>
      <c r="J6" s="44"/>
      <c r="K6" s="45">
        <f t="shared" si="8"/>
        <v>0</v>
      </c>
      <c r="L6" s="57"/>
      <c r="M6" s="47"/>
      <c r="N6" s="45">
        <f t="shared" si="1"/>
        <v>0</v>
      </c>
      <c r="O6" s="48"/>
      <c r="P6" s="47"/>
      <c r="Q6" s="45">
        <f t="shared" si="2"/>
        <v>0</v>
      </c>
      <c r="R6" s="48"/>
      <c r="S6" s="47"/>
      <c r="T6" s="45">
        <f t="shared" si="3"/>
        <v>0</v>
      </c>
      <c r="U6" s="49"/>
      <c r="V6" s="43"/>
      <c r="W6" s="43"/>
      <c r="X6" s="50">
        <f t="shared" si="4"/>
        <v>0</v>
      </c>
      <c r="Y6" s="51" t="str">
        <f t="shared" si="5"/>
        <v/>
      </c>
      <c r="Z6" s="52"/>
      <c r="AA6" s="53">
        <f t="shared" si="6"/>
        <v>0</v>
      </c>
      <c r="AB6" s="54">
        <f t="shared" si="7"/>
        <v>0</v>
      </c>
      <c r="AC6" s="10"/>
      <c r="AE6" s="10"/>
      <c r="AF6" s="10"/>
    </row>
    <row r="7" ht="15.75" customHeight="1">
      <c r="A7" s="36"/>
      <c r="B7" s="37">
        <v>4.0</v>
      </c>
      <c r="C7" s="38"/>
      <c r="D7" s="39">
        <v>0.0</v>
      </c>
      <c r="E7" s="40"/>
      <c r="F7" s="41">
        <v>0.0</v>
      </c>
      <c r="G7" s="56"/>
      <c r="H7" s="43"/>
      <c r="I7" s="43"/>
      <c r="J7" s="44"/>
      <c r="K7" s="45">
        <f t="shared" si="8"/>
        <v>0</v>
      </c>
      <c r="L7" s="57"/>
      <c r="M7" s="47"/>
      <c r="N7" s="45">
        <f t="shared" si="1"/>
        <v>0</v>
      </c>
      <c r="O7" s="48"/>
      <c r="P7" s="47"/>
      <c r="Q7" s="45">
        <f t="shared" si="2"/>
        <v>0</v>
      </c>
      <c r="R7" s="48"/>
      <c r="S7" s="47"/>
      <c r="T7" s="45">
        <f t="shared" si="3"/>
        <v>0</v>
      </c>
      <c r="U7" s="49"/>
      <c r="V7" s="43"/>
      <c r="W7" s="43"/>
      <c r="X7" s="50">
        <f t="shared" si="4"/>
        <v>0</v>
      </c>
      <c r="Y7" s="51" t="str">
        <f t="shared" si="5"/>
        <v/>
      </c>
      <c r="Z7" s="52"/>
      <c r="AA7" s="53">
        <f t="shared" si="6"/>
        <v>0</v>
      </c>
      <c r="AB7" s="54">
        <f t="shared" si="7"/>
        <v>0</v>
      </c>
      <c r="AC7" s="10"/>
      <c r="AE7" s="10"/>
      <c r="AF7" s="10"/>
    </row>
    <row r="8" ht="15.75" customHeight="1">
      <c r="A8" s="36"/>
      <c r="B8" s="37">
        <v>5.0</v>
      </c>
      <c r="C8" s="38"/>
      <c r="D8" s="39">
        <v>0.0</v>
      </c>
      <c r="E8" s="40"/>
      <c r="F8" s="41">
        <v>0.0</v>
      </c>
      <c r="G8" s="56"/>
      <c r="H8" s="43"/>
      <c r="I8" s="43"/>
      <c r="J8" s="44"/>
      <c r="K8" s="45">
        <f t="shared" si="8"/>
        <v>0</v>
      </c>
      <c r="L8" s="57"/>
      <c r="M8" s="47"/>
      <c r="N8" s="45">
        <f t="shared" si="1"/>
        <v>0</v>
      </c>
      <c r="O8" s="48"/>
      <c r="P8" s="47"/>
      <c r="Q8" s="45">
        <f t="shared" si="2"/>
        <v>0</v>
      </c>
      <c r="R8" s="48"/>
      <c r="S8" s="47"/>
      <c r="T8" s="45">
        <f t="shared" si="3"/>
        <v>0</v>
      </c>
      <c r="U8" s="49"/>
      <c r="V8" s="43"/>
      <c r="W8" s="43"/>
      <c r="X8" s="50">
        <f t="shared" si="4"/>
        <v>0</v>
      </c>
      <c r="Y8" s="51" t="str">
        <f t="shared" si="5"/>
        <v/>
      </c>
      <c r="Z8" s="52"/>
      <c r="AA8" s="53">
        <f t="shared" si="6"/>
        <v>0</v>
      </c>
      <c r="AB8" s="54">
        <f t="shared" si="7"/>
        <v>0</v>
      </c>
      <c r="AC8" s="10"/>
      <c r="AE8" s="10"/>
      <c r="AF8" s="10"/>
    </row>
    <row r="9" ht="15.75" customHeight="1">
      <c r="A9" s="36"/>
      <c r="B9" s="37">
        <v>6.0</v>
      </c>
      <c r="C9" s="38"/>
      <c r="D9" s="39">
        <v>0.0</v>
      </c>
      <c r="E9" s="40"/>
      <c r="F9" s="41">
        <v>0.0</v>
      </c>
      <c r="G9" s="56"/>
      <c r="H9" s="43"/>
      <c r="I9" s="43"/>
      <c r="J9" s="44"/>
      <c r="K9" s="45">
        <f t="shared" si="8"/>
        <v>0</v>
      </c>
      <c r="L9" s="57"/>
      <c r="M9" s="47"/>
      <c r="N9" s="45">
        <f t="shared" si="1"/>
        <v>0</v>
      </c>
      <c r="O9" s="48"/>
      <c r="P9" s="47"/>
      <c r="Q9" s="45">
        <f t="shared" si="2"/>
        <v>0</v>
      </c>
      <c r="R9" s="48"/>
      <c r="S9" s="47"/>
      <c r="T9" s="45">
        <f t="shared" si="3"/>
        <v>0</v>
      </c>
      <c r="U9" s="49"/>
      <c r="V9" s="43"/>
      <c r="W9" s="43"/>
      <c r="X9" s="50">
        <f t="shared" si="4"/>
        <v>0</v>
      </c>
      <c r="Y9" s="51" t="str">
        <f t="shared" si="5"/>
        <v/>
      </c>
      <c r="Z9" s="52"/>
      <c r="AA9" s="53">
        <f t="shared" si="6"/>
        <v>0</v>
      </c>
      <c r="AB9" s="54">
        <f t="shared" si="7"/>
        <v>0</v>
      </c>
      <c r="AC9" s="10"/>
      <c r="AE9" s="10"/>
      <c r="AF9" s="10"/>
    </row>
    <row r="10" ht="15.75" customHeight="1">
      <c r="A10" s="36"/>
      <c r="B10" s="37">
        <v>7.0</v>
      </c>
      <c r="C10" s="38"/>
      <c r="D10" s="39">
        <v>0.0</v>
      </c>
      <c r="E10" s="40"/>
      <c r="F10" s="41">
        <v>0.0</v>
      </c>
      <c r="G10" s="56"/>
      <c r="H10" s="43"/>
      <c r="I10" s="43"/>
      <c r="J10" s="44"/>
      <c r="K10" s="45">
        <f t="shared" si="8"/>
        <v>0</v>
      </c>
      <c r="L10" s="57"/>
      <c r="M10" s="47"/>
      <c r="N10" s="45">
        <f t="shared" si="1"/>
        <v>0</v>
      </c>
      <c r="O10" s="48"/>
      <c r="P10" s="47"/>
      <c r="Q10" s="45">
        <f t="shared" si="2"/>
        <v>0</v>
      </c>
      <c r="R10" s="48"/>
      <c r="S10" s="47"/>
      <c r="T10" s="45">
        <f t="shared" si="3"/>
        <v>0</v>
      </c>
      <c r="U10" s="49"/>
      <c r="V10" s="43"/>
      <c r="W10" s="43"/>
      <c r="X10" s="50">
        <f t="shared" si="4"/>
        <v>0</v>
      </c>
      <c r="Y10" s="51" t="str">
        <f t="shared" si="5"/>
        <v/>
      </c>
      <c r="Z10" s="52"/>
      <c r="AA10" s="53">
        <f t="shared" si="6"/>
        <v>0</v>
      </c>
      <c r="AB10" s="54">
        <f t="shared" si="7"/>
        <v>0</v>
      </c>
      <c r="AC10" s="10"/>
      <c r="AE10" s="10"/>
      <c r="AF10" s="10"/>
    </row>
    <row r="11" ht="15.75" customHeight="1">
      <c r="A11" s="36"/>
      <c r="B11" s="37">
        <v>8.0</v>
      </c>
      <c r="C11" s="38"/>
      <c r="D11" s="39">
        <v>0.0</v>
      </c>
      <c r="E11" s="40"/>
      <c r="F11" s="41">
        <v>0.0</v>
      </c>
      <c r="G11" s="56"/>
      <c r="H11" s="43"/>
      <c r="I11" s="43"/>
      <c r="J11" s="44"/>
      <c r="K11" s="45">
        <f t="shared" si="8"/>
        <v>0</v>
      </c>
      <c r="L11" s="57"/>
      <c r="M11" s="47"/>
      <c r="N11" s="45">
        <f t="shared" si="1"/>
        <v>0</v>
      </c>
      <c r="O11" s="48"/>
      <c r="P11" s="47"/>
      <c r="Q11" s="45">
        <f t="shared" si="2"/>
        <v>0</v>
      </c>
      <c r="R11" s="48"/>
      <c r="S11" s="47"/>
      <c r="T11" s="45">
        <f t="shared" si="3"/>
        <v>0</v>
      </c>
      <c r="U11" s="49"/>
      <c r="V11" s="43"/>
      <c r="W11" s="43"/>
      <c r="X11" s="50">
        <f t="shared" si="4"/>
        <v>0</v>
      </c>
      <c r="Y11" s="51" t="str">
        <f t="shared" si="5"/>
        <v/>
      </c>
      <c r="Z11" s="52"/>
      <c r="AA11" s="53">
        <f t="shared" si="6"/>
        <v>0</v>
      </c>
      <c r="AB11" s="54">
        <f t="shared" si="7"/>
        <v>0</v>
      </c>
      <c r="AC11" s="10"/>
      <c r="AE11" s="10"/>
      <c r="AF11" s="10"/>
    </row>
    <row r="12" ht="15.75" customHeight="1">
      <c r="A12" s="36"/>
      <c r="B12" s="37">
        <v>9.0</v>
      </c>
      <c r="C12" s="38"/>
      <c r="D12" s="39">
        <v>0.0</v>
      </c>
      <c r="E12" s="40"/>
      <c r="F12" s="41">
        <v>0.0</v>
      </c>
      <c r="G12" s="56"/>
      <c r="H12" s="43"/>
      <c r="I12" s="43"/>
      <c r="J12" s="44"/>
      <c r="K12" s="45">
        <f t="shared" si="8"/>
        <v>0</v>
      </c>
      <c r="L12" s="57"/>
      <c r="M12" s="47"/>
      <c r="N12" s="45">
        <f t="shared" si="1"/>
        <v>0</v>
      </c>
      <c r="O12" s="48"/>
      <c r="P12" s="47"/>
      <c r="Q12" s="45">
        <f t="shared" si="2"/>
        <v>0</v>
      </c>
      <c r="R12" s="48"/>
      <c r="S12" s="47"/>
      <c r="T12" s="45">
        <f t="shared" si="3"/>
        <v>0</v>
      </c>
      <c r="U12" s="49"/>
      <c r="V12" s="43"/>
      <c r="W12" s="58"/>
      <c r="X12" s="50">
        <f t="shared" si="4"/>
        <v>0</v>
      </c>
      <c r="Y12" s="51" t="str">
        <f t="shared" si="5"/>
        <v/>
      </c>
      <c r="Z12" s="52"/>
      <c r="AA12" s="53">
        <f t="shared" si="6"/>
        <v>0</v>
      </c>
      <c r="AB12" s="54">
        <f t="shared" si="7"/>
        <v>0</v>
      </c>
      <c r="AC12" s="10"/>
      <c r="AE12" s="10"/>
      <c r="AF12" s="10"/>
    </row>
    <row r="13" ht="15.75" customHeight="1">
      <c r="A13" s="36"/>
      <c r="B13" s="37">
        <v>10.0</v>
      </c>
      <c r="C13" s="38"/>
      <c r="D13" s="39">
        <v>0.0</v>
      </c>
      <c r="E13" s="40"/>
      <c r="F13" s="41">
        <v>0.0</v>
      </c>
      <c r="G13" s="56"/>
      <c r="H13" s="43"/>
      <c r="I13" s="43"/>
      <c r="J13" s="44" t="str">
        <f t="shared" ref="J13:J33" si="9">IFERROR(I13/H13, "")</f>
        <v/>
      </c>
      <c r="K13" s="45">
        <f t="shared" si="8"/>
        <v>0</v>
      </c>
      <c r="L13" s="57"/>
      <c r="M13" s="47"/>
      <c r="N13" s="45">
        <f t="shared" si="1"/>
        <v>0</v>
      </c>
      <c r="O13" s="48"/>
      <c r="P13" s="47"/>
      <c r="Q13" s="45">
        <f t="shared" si="2"/>
        <v>0</v>
      </c>
      <c r="R13" s="48"/>
      <c r="S13" s="47"/>
      <c r="T13" s="45">
        <f t="shared" si="3"/>
        <v>0</v>
      </c>
      <c r="U13" s="49"/>
      <c r="V13" s="43"/>
      <c r="W13" s="43"/>
      <c r="X13" s="50">
        <f t="shared" si="4"/>
        <v>0</v>
      </c>
      <c r="Y13" s="51" t="str">
        <f t="shared" si="5"/>
        <v/>
      </c>
      <c r="Z13" s="52"/>
      <c r="AA13" s="53">
        <f t="shared" si="6"/>
        <v>0</v>
      </c>
      <c r="AB13" s="54">
        <f t="shared" si="7"/>
        <v>0</v>
      </c>
      <c r="AC13" s="10"/>
      <c r="AE13" s="10"/>
      <c r="AF13" s="10"/>
    </row>
    <row r="14" ht="15.75" customHeight="1">
      <c r="A14" s="36"/>
      <c r="B14" s="37">
        <v>11.0</v>
      </c>
      <c r="C14" s="38"/>
      <c r="D14" s="39">
        <v>0.0</v>
      </c>
      <c r="E14" s="40"/>
      <c r="F14" s="41">
        <v>0.0</v>
      </c>
      <c r="G14" s="56"/>
      <c r="H14" s="43"/>
      <c r="I14" s="43"/>
      <c r="J14" s="44" t="str">
        <f t="shared" si="9"/>
        <v/>
      </c>
      <c r="K14" s="45">
        <f t="shared" si="8"/>
        <v>0</v>
      </c>
      <c r="L14" s="57"/>
      <c r="M14" s="47"/>
      <c r="N14" s="45">
        <f t="shared" si="1"/>
        <v>0</v>
      </c>
      <c r="O14" s="48"/>
      <c r="P14" s="47"/>
      <c r="Q14" s="45">
        <f t="shared" si="2"/>
        <v>0</v>
      </c>
      <c r="R14" s="48"/>
      <c r="S14" s="47"/>
      <c r="T14" s="45">
        <f t="shared" si="3"/>
        <v>0</v>
      </c>
      <c r="U14" s="49"/>
      <c r="V14" s="43"/>
      <c r="W14" s="43"/>
      <c r="X14" s="50">
        <f t="shared" si="4"/>
        <v>0</v>
      </c>
      <c r="Y14" s="51" t="str">
        <f t="shared" si="5"/>
        <v/>
      </c>
      <c r="Z14" s="52"/>
      <c r="AA14" s="53">
        <f t="shared" si="6"/>
        <v>0</v>
      </c>
      <c r="AB14" s="54">
        <f t="shared" si="7"/>
        <v>0</v>
      </c>
      <c r="AC14" s="10"/>
      <c r="AE14" s="10"/>
      <c r="AF14" s="10"/>
    </row>
    <row r="15" ht="15.75" customHeight="1">
      <c r="A15" s="36"/>
      <c r="B15" s="37">
        <v>12.0</v>
      </c>
      <c r="C15" s="38"/>
      <c r="D15" s="39">
        <v>0.0</v>
      </c>
      <c r="E15" s="40"/>
      <c r="F15" s="41">
        <v>0.0</v>
      </c>
      <c r="G15" s="56"/>
      <c r="H15" s="43"/>
      <c r="I15" s="43"/>
      <c r="J15" s="44" t="str">
        <f t="shared" si="9"/>
        <v/>
      </c>
      <c r="K15" s="45">
        <f t="shared" si="8"/>
        <v>0</v>
      </c>
      <c r="L15" s="57"/>
      <c r="M15" s="47"/>
      <c r="N15" s="45">
        <f t="shared" si="1"/>
        <v>0</v>
      </c>
      <c r="O15" s="48"/>
      <c r="P15" s="47"/>
      <c r="Q15" s="45">
        <f t="shared" si="2"/>
        <v>0</v>
      </c>
      <c r="R15" s="48"/>
      <c r="S15" s="47"/>
      <c r="T15" s="45">
        <f t="shared" si="3"/>
        <v>0</v>
      </c>
      <c r="U15" s="49"/>
      <c r="V15" s="43"/>
      <c r="W15" s="43"/>
      <c r="X15" s="50">
        <f t="shared" si="4"/>
        <v>0</v>
      </c>
      <c r="Y15" s="51" t="str">
        <f t="shared" si="5"/>
        <v/>
      </c>
      <c r="Z15" s="52"/>
      <c r="AA15" s="53">
        <f t="shared" si="6"/>
        <v>0</v>
      </c>
      <c r="AB15" s="54">
        <f t="shared" si="7"/>
        <v>0</v>
      </c>
      <c r="AC15" s="10"/>
      <c r="AE15" s="10"/>
      <c r="AF15" s="10"/>
    </row>
    <row r="16" ht="15.75" customHeight="1">
      <c r="A16" s="36"/>
      <c r="B16" s="37">
        <v>13.0</v>
      </c>
      <c r="C16" s="38"/>
      <c r="D16" s="39">
        <v>0.0</v>
      </c>
      <c r="E16" s="40"/>
      <c r="F16" s="41">
        <v>0.0</v>
      </c>
      <c r="G16" s="56"/>
      <c r="H16" s="43"/>
      <c r="I16" s="43"/>
      <c r="J16" s="44" t="str">
        <f t="shared" si="9"/>
        <v/>
      </c>
      <c r="K16" s="45">
        <f t="shared" si="8"/>
        <v>0</v>
      </c>
      <c r="L16" s="57"/>
      <c r="M16" s="47"/>
      <c r="N16" s="45">
        <f t="shared" si="1"/>
        <v>0</v>
      </c>
      <c r="O16" s="48"/>
      <c r="P16" s="47"/>
      <c r="Q16" s="45">
        <f t="shared" si="2"/>
        <v>0</v>
      </c>
      <c r="R16" s="48"/>
      <c r="S16" s="47"/>
      <c r="T16" s="45">
        <f t="shared" si="3"/>
        <v>0</v>
      </c>
      <c r="U16" s="49"/>
      <c r="V16" s="43"/>
      <c r="W16" s="43"/>
      <c r="X16" s="50">
        <f t="shared" si="4"/>
        <v>0</v>
      </c>
      <c r="Y16" s="51" t="str">
        <f t="shared" si="5"/>
        <v/>
      </c>
      <c r="Z16" s="52"/>
      <c r="AA16" s="53">
        <f t="shared" si="6"/>
        <v>0</v>
      </c>
      <c r="AB16" s="54">
        <f t="shared" si="7"/>
        <v>0</v>
      </c>
      <c r="AC16" s="10"/>
      <c r="AE16" s="10"/>
      <c r="AF16" s="10"/>
    </row>
    <row r="17" ht="15.75" customHeight="1">
      <c r="A17" s="36"/>
      <c r="B17" s="37">
        <v>14.0</v>
      </c>
      <c r="C17" s="38"/>
      <c r="D17" s="39">
        <v>0.0</v>
      </c>
      <c r="E17" s="40"/>
      <c r="F17" s="41">
        <v>0.0</v>
      </c>
      <c r="G17" s="56"/>
      <c r="H17" s="43"/>
      <c r="I17" s="43"/>
      <c r="J17" s="44" t="str">
        <f t="shared" si="9"/>
        <v/>
      </c>
      <c r="K17" s="45">
        <f t="shared" si="8"/>
        <v>0</v>
      </c>
      <c r="L17" s="57"/>
      <c r="M17" s="47"/>
      <c r="N17" s="45">
        <f t="shared" si="1"/>
        <v>0</v>
      </c>
      <c r="O17" s="48"/>
      <c r="P17" s="47"/>
      <c r="Q17" s="45">
        <f t="shared" si="2"/>
        <v>0</v>
      </c>
      <c r="R17" s="48"/>
      <c r="S17" s="47"/>
      <c r="T17" s="45">
        <f t="shared" si="3"/>
        <v>0</v>
      </c>
      <c r="U17" s="49"/>
      <c r="V17" s="43"/>
      <c r="W17" s="43"/>
      <c r="X17" s="50">
        <f t="shared" si="4"/>
        <v>0</v>
      </c>
      <c r="Y17" s="51" t="str">
        <f t="shared" si="5"/>
        <v/>
      </c>
      <c r="Z17" s="52"/>
      <c r="AA17" s="53">
        <f t="shared" si="6"/>
        <v>0</v>
      </c>
      <c r="AB17" s="54">
        <f t="shared" si="7"/>
        <v>0</v>
      </c>
      <c r="AC17" s="10"/>
      <c r="AE17" s="10"/>
      <c r="AF17" s="10"/>
    </row>
    <row r="18" ht="15.75" customHeight="1">
      <c r="A18" s="36"/>
      <c r="B18" s="37">
        <v>15.0</v>
      </c>
      <c r="C18" s="38"/>
      <c r="D18" s="39">
        <v>0.0</v>
      </c>
      <c r="E18" s="40"/>
      <c r="F18" s="41">
        <v>0.0</v>
      </c>
      <c r="G18" s="56"/>
      <c r="H18" s="43"/>
      <c r="I18" s="43"/>
      <c r="J18" s="44" t="str">
        <f t="shared" si="9"/>
        <v/>
      </c>
      <c r="K18" s="45">
        <f t="shared" si="8"/>
        <v>0</v>
      </c>
      <c r="L18" s="57"/>
      <c r="M18" s="47"/>
      <c r="N18" s="45">
        <f t="shared" si="1"/>
        <v>0</v>
      </c>
      <c r="O18" s="48"/>
      <c r="P18" s="47"/>
      <c r="Q18" s="45">
        <f t="shared" si="2"/>
        <v>0</v>
      </c>
      <c r="R18" s="48"/>
      <c r="S18" s="47"/>
      <c r="T18" s="45">
        <f t="shared" si="3"/>
        <v>0</v>
      </c>
      <c r="U18" s="49"/>
      <c r="V18" s="43"/>
      <c r="W18" s="43"/>
      <c r="X18" s="50">
        <f t="shared" si="4"/>
        <v>0</v>
      </c>
      <c r="Y18" s="51" t="str">
        <f t="shared" si="5"/>
        <v/>
      </c>
      <c r="Z18" s="52"/>
      <c r="AA18" s="53">
        <f t="shared" si="6"/>
        <v>0</v>
      </c>
      <c r="AB18" s="54">
        <f t="shared" si="7"/>
        <v>0</v>
      </c>
      <c r="AC18" s="10"/>
      <c r="AE18" s="10"/>
      <c r="AF18" s="10"/>
    </row>
    <row r="19" ht="15.75" customHeight="1">
      <c r="A19" s="36"/>
      <c r="B19" s="37">
        <v>16.0</v>
      </c>
      <c r="C19" s="38"/>
      <c r="D19" s="39">
        <v>0.0</v>
      </c>
      <c r="E19" s="40"/>
      <c r="F19" s="41">
        <v>0.0</v>
      </c>
      <c r="G19" s="56"/>
      <c r="H19" s="43"/>
      <c r="I19" s="43"/>
      <c r="J19" s="44" t="str">
        <f t="shared" si="9"/>
        <v/>
      </c>
      <c r="K19" s="45">
        <f t="shared" si="8"/>
        <v>0</v>
      </c>
      <c r="L19" s="57"/>
      <c r="M19" s="47"/>
      <c r="N19" s="45">
        <f t="shared" si="1"/>
        <v>0</v>
      </c>
      <c r="O19" s="48"/>
      <c r="P19" s="47"/>
      <c r="Q19" s="45">
        <f t="shared" si="2"/>
        <v>0</v>
      </c>
      <c r="R19" s="48"/>
      <c r="S19" s="47"/>
      <c r="T19" s="45">
        <f t="shared" si="3"/>
        <v>0</v>
      </c>
      <c r="U19" s="49"/>
      <c r="V19" s="43"/>
      <c r="W19" s="43"/>
      <c r="X19" s="50">
        <f t="shared" si="4"/>
        <v>0</v>
      </c>
      <c r="Y19" s="51" t="str">
        <f t="shared" si="5"/>
        <v/>
      </c>
      <c r="Z19" s="52"/>
      <c r="AA19" s="53">
        <f t="shared" si="6"/>
        <v>0</v>
      </c>
      <c r="AB19" s="54">
        <f t="shared" si="7"/>
        <v>0</v>
      </c>
      <c r="AC19" s="10"/>
      <c r="AE19" s="10"/>
      <c r="AF19" s="10"/>
    </row>
    <row r="20" ht="15.75" customHeight="1">
      <c r="A20" s="36"/>
      <c r="B20" s="37">
        <v>17.0</v>
      </c>
      <c r="C20" s="38"/>
      <c r="D20" s="39">
        <v>0.0</v>
      </c>
      <c r="E20" s="40"/>
      <c r="F20" s="41">
        <v>0.0</v>
      </c>
      <c r="G20" s="56"/>
      <c r="H20" s="43"/>
      <c r="I20" s="43"/>
      <c r="J20" s="44" t="str">
        <f t="shared" si="9"/>
        <v/>
      </c>
      <c r="K20" s="45">
        <f t="shared" si="8"/>
        <v>0</v>
      </c>
      <c r="L20" s="57"/>
      <c r="M20" s="47"/>
      <c r="N20" s="45">
        <f t="shared" si="1"/>
        <v>0</v>
      </c>
      <c r="O20" s="48"/>
      <c r="P20" s="47"/>
      <c r="Q20" s="45">
        <f t="shared" si="2"/>
        <v>0</v>
      </c>
      <c r="R20" s="48"/>
      <c r="S20" s="47"/>
      <c r="T20" s="45">
        <f t="shared" si="3"/>
        <v>0</v>
      </c>
      <c r="U20" s="49"/>
      <c r="V20" s="43"/>
      <c r="W20" s="43"/>
      <c r="X20" s="50">
        <f t="shared" si="4"/>
        <v>0</v>
      </c>
      <c r="Y20" s="51" t="str">
        <f t="shared" si="5"/>
        <v/>
      </c>
      <c r="Z20" s="52"/>
      <c r="AA20" s="53">
        <f t="shared" si="6"/>
        <v>0</v>
      </c>
      <c r="AB20" s="54">
        <f t="shared" si="7"/>
        <v>0</v>
      </c>
      <c r="AC20" s="10"/>
      <c r="AE20" s="10"/>
      <c r="AF20" s="10"/>
    </row>
    <row r="21" ht="15.75" customHeight="1">
      <c r="A21" s="36"/>
      <c r="B21" s="37">
        <v>18.0</v>
      </c>
      <c r="C21" s="38"/>
      <c r="D21" s="39">
        <v>0.0</v>
      </c>
      <c r="E21" s="40"/>
      <c r="F21" s="41">
        <v>0.0</v>
      </c>
      <c r="G21" s="56"/>
      <c r="H21" s="43"/>
      <c r="I21" s="43"/>
      <c r="J21" s="44" t="str">
        <f t="shared" si="9"/>
        <v/>
      </c>
      <c r="K21" s="45">
        <f t="shared" si="8"/>
        <v>0</v>
      </c>
      <c r="L21" s="57"/>
      <c r="M21" s="47"/>
      <c r="N21" s="45">
        <f t="shared" si="1"/>
        <v>0</v>
      </c>
      <c r="O21" s="48"/>
      <c r="P21" s="47"/>
      <c r="Q21" s="45">
        <f t="shared" si="2"/>
        <v>0</v>
      </c>
      <c r="R21" s="48"/>
      <c r="S21" s="47"/>
      <c r="T21" s="45">
        <f t="shared" si="3"/>
        <v>0</v>
      </c>
      <c r="U21" s="49"/>
      <c r="V21" s="43"/>
      <c r="W21" s="43"/>
      <c r="X21" s="50">
        <f t="shared" si="4"/>
        <v>0</v>
      </c>
      <c r="Y21" s="51" t="str">
        <f t="shared" si="5"/>
        <v/>
      </c>
      <c r="Z21" s="52"/>
      <c r="AA21" s="53">
        <f t="shared" si="6"/>
        <v>0</v>
      </c>
      <c r="AB21" s="54">
        <f t="shared" si="7"/>
        <v>0</v>
      </c>
      <c r="AC21" s="10"/>
      <c r="AE21" s="10"/>
      <c r="AF21" s="10"/>
    </row>
    <row r="22" ht="15.75" customHeight="1">
      <c r="A22" s="36"/>
      <c r="B22" s="37">
        <v>19.0</v>
      </c>
      <c r="C22" s="38"/>
      <c r="D22" s="39">
        <v>0.0</v>
      </c>
      <c r="E22" s="40"/>
      <c r="F22" s="41">
        <v>0.0</v>
      </c>
      <c r="G22" s="56"/>
      <c r="H22" s="43"/>
      <c r="I22" s="43"/>
      <c r="J22" s="44" t="str">
        <f t="shared" si="9"/>
        <v/>
      </c>
      <c r="K22" s="45">
        <f t="shared" si="8"/>
        <v>0</v>
      </c>
      <c r="L22" s="57"/>
      <c r="M22" s="47"/>
      <c r="N22" s="45">
        <f t="shared" si="1"/>
        <v>0</v>
      </c>
      <c r="O22" s="48"/>
      <c r="P22" s="47"/>
      <c r="Q22" s="45">
        <f t="shared" si="2"/>
        <v>0</v>
      </c>
      <c r="R22" s="48"/>
      <c r="S22" s="47"/>
      <c r="T22" s="45">
        <f t="shared" si="3"/>
        <v>0</v>
      </c>
      <c r="U22" s="49"/>
      <c r="V22" s="43"/>
      <c r="W22" s="43"/>
      <c r="X22" s="50">
        <f t="shared" si="4"/>
        <v>0</v>
      </c>
      <c r="Y22" s="51" t="str">
        <f t="shared" si="5"/>
        <v/>
      </c>
      <c r="Z22" s="52"/>
      <c r="AA22" s="53">
        <f t="shared" si="6"/>
        <v>0</v>
      </c>
      <c r="AB22" s="54">
        <f t="shared" si="7"/>
        <v>0</v>
      </c>
      <c r="AC22" s="10"/>
      <c r="AE22" s="10"/>
      <c r="AF22" s="10"/>
    </row>
    <row r="23" ht="15.75" customHeight="1">
      <c r="A23" s="36"/>
      <c r="B23" s="37">
        <v>20.0</v>
      </c>
      <c r="C23" s="38"/>
      <c r="D23" s="39">
        <v>0.0</v>
      </c>
      <c r="E23" s="40"/>
      <c r="F23" s="41">
        <v>0.0</v>
      </c>
      <c r="G23" s="56"/>
      <c r="H23" s="43"/>
      <c r="I23" s="43"/>
      <c r="J23" s="44" t="str">
        <f t="shared" si="9"/>
        <v/>
      </c>
      <c r="K23" s="45">
        <f t="shared" si="8"/>
        <v>0</v>
      </c>
      <c r="L23" s="57"/>
      <c r="M23" s="47"/>
      <c r="N23" s="45">
        <f t="shared" si="1"/>
        <v>0</v>
      </c>
      <c r="O23" s="48"/>
      <c r="P23" s="47"/>
      <c r="Q23" s="45">
        <f t="shared" si="2"/>
        <v>0</v>
      </c>
      <c r="R23" s="48"/>
      <c r="S23" s="47"/>
      <c r="T23" s="45">
        <f t="shared" si="3"/>
        <v>0</v>
      </c>
      <c r="U23" s="49"/>
      <c r="V23" s="43"/>
      <c r="W23" s="43"/>
      <c r="X23" s="50">
        <f t="shared" si="4"/>
        <v>0</v>
      </c>
      <c r="Y23" s="51" t="str">
        <f t="shared" si="5"/>
        <v/>
      </c>
      <c r="Z23" s="52"/>
      <c r="AA23" s="53">
        <f t="shared" si="6"/>
        <v>0</v>
      </c>
      <c r="AB23" s="54">
        <f t="shared" si="7"/>
        <v>0</v>
      </c>
      <c r="AC23" s="10"/>
      <c r="AE23" s="10"/>
      <c r="AF23" s="10"/>
    </row>
    <row r="24" ht="15.75" customHeight="1">
      <c r="A24" s="36"/>
      <c r="B24" s="37">
        <v>21.0</v>
      </c>
      <c r="C24" s="38"/>
      <c r="D24" s="39">
        <v>0.0</v>
      </c>
      <c r="E24" s="40"/>
      <c r="F24" s="41">
        <v>0.0</v>
      </c>
      <c r="G24" s="56"/>
      <c r="H24" s="43"/>
      <c r="I24" s="43"/>
      <c r="J24" s="44" t="str">
        <f t="shared" si="9"/>
        <v/>
      </c>
      <c r="K24" s="45">
        <f t="shared" si="8"/>
        <v>0</v>
      </c>
      <c r="L24" s="57"/>
      <c r="M24" s="47"/>
      <c r="N24" s="45">
        <f t="shared" si="1"/>
        <v>0</v>
      </c>
      <c r="O24" s="48"/>
      <c r="P24" s="47"/>
      <c r="Q24" s="45">
        <f t="shared" si="2"/>
        <v>0</v>
      </c>
      <c r="R24" s="48"/>
      <c r="S24" s="47"/>
      <c r="T24" s="45">
        <f t="shared" si="3"/>
        <v>0</v>
      </c>
      <c r="U24" s="49"/>
      <c r="V24" s="43"/>
      <c r="W24" s="43"/>
      <c r="X24" s="50">
        <f t="shared" si="4"/>
        <v>0</v>
      </c>
      <c r="Y24" s="51" t="str">
        <f t="shared" si="5"/>
        <v/>
      </c>
      <c r="Z24" s="52"/>
      <c r="AA24" s="53">
        <f t="shared" si="6"/>
        <v>0</v>
      </c>
      <c r="AB24" s="54">
        <f t="shared" si="7"/>
        <v>0</v>
      </c>
      <c r="AC24" s="10"/>
      <c r="AE24" s="10"/>
      <c r="AF24" s="10"/>
    </row>
    <row r="25" ht="15.75" customHeight="1">
      <c r="A25" s="36"/>
      <c r="B25" s="37">
        <v>22.0</v>
      </c>
      <c r="C25" s="38"/>
      <c r="D25" s="39">
        <v>0.0</v>
      </c>
      <c r="E25" s="40"/>
      <c r="F25" s="41">
        <v>0.0</v>
      </c>
      <c r="G25" s="56"/>
      <c r="H25" s="43"/>
      <c r="I25" s="43"/>
      <c r="J25" s="44" t="str">
        <f t="shared" si="9"/>
        <v/>
      </c>
      <c r="K25" s="45">
        <f t="shared" si="8"/>
        <v>0</v>
      </c>
      <c r="L25" s="57"/>
      <c r="M25" s="47"/>
      <c r="N25" s="45">
        <f t="shared" si="1"/>
        <v>0</v>
      </c>
      <c r="O25" s="48"/>
      <c r="P25" s="47"/>
      <c r="Q25" s="45">
        <f t="shared" si="2"/>
        <v>0</v>
      </c>
      <c r="R25" s="48"/>
      <c r="S25" s="47"/>
      <c r="T25" s="45">
        <f t="shared" si="3"/>
        <v>0</v>
      </c>
      <c r="U25" s="49"/>
      <c r="V25" s="43"/>
      <c r="W25" s="43"/>
      <c r="X25" s="50">
        <f t="shared" si="4"/>
        <v>0</v>
      </c>
      <c r="Y25" s="51" t="str">
        <f t="shared" si="5"/>
        <v/>
      </c>
      <c r="Z25" s="52"/>
      <c r="AA25" s="53">
        <f t="shared" si="6"/>
        <v>0</v>
      </c>
      <c r="AB25" s="54">
        <f t="shared" si="7"/>
        <v>0</v>
      </c>
      <c r="AC25" s="10"/>
      <c r="AE25" s="10"/>
      <c r="AF25" s="10"/>
    </row>
    <row r="26" ht="15.75" customHeight="1">
      <c r="A26" s="36"/>
      <c r="B26" s="37">
        <v>23.0</v>
      </c>
      <c r="C26" s="38"/>
      <c r="D26" s="39">
        <v>0.0</v>
      </c>
      <c r="E26" s="40"/>
      <c r="F26" s="41">
        <v>0.0</v>
      </c>
      <c r="G26" s="56"/>
      <c r="H26" s="43"/>
      <c r="I26" s="43"/>
      <c r="J26" s="44" t="str">
        <f t="shared" si="9"/>
        <v/>
      </c>
      <c r="K26" s="45">
        <f t="shared" si="8"/>
        <v>0</v>
      </c>
      <c r="L26" s="57"/>
      <c r="M26" s="47"/>
      <c r="N26" s="45">
        <f t="shared" si="1"/>
        <v>0</v>
      </c>
      <c r="O26" s="48"/>
      <c r="P26" s="47"/>
      <c r="Q26" s="45">
        <f t="shared" si="2"/>
        <v>0</v>
      </c>
      <c r="R26" s="48"/>
      <c r="S26" s="47"/>
      <c r="T26" s="45">
        <f t="shared" si="3"/>
        <v>0</v>
      </c>
      <c r="U26" s="49"/>
      <c r="V26" s="43"/>
      <c r="W26" s="43"/>
      <c r="X26" s="50">
        <f t="shared" si="4"/>
        <v>0</v>
      </c>
      <c r="Y26" s="51" t="str">
        <f t="shared" si="5"/>
        <v/>
      </c>
      <c r="Z26" s="52"/>
      <c r="AA26" s="53">
        <f t="shared" si="6"/>
        <v>0</v>
      </c>
      <c r="AB26" s="54">
        <f t="shared" si="7"/>
        <v>0</v>
      </c>
      <c r="AC26" s="10"/>
      <c r="AE26" s="10"/>
      <c r="AF26" s="10"/>
    </row>
    <row r="27" ht="15.75" customHeight="1">
      <c r="A27" s="36"/>
      <c r="B27" s="37">
        <v>24.0</v>
      </c>
      <c r="C27" s="38"/>
      <c r="D27" s="39">
        <v>0.0</v>
      </c>
      <c r="E27" s="40"/>
      <c r="F27" s="41">
        <v>0.0</v>
      </c>
      <c r="G27" s="56"/>
      <c r="H27" s="43"/>
      <c r="I27" s="43"/>
      <c r="J27" s="44" t="str">
        <f t="shared" si="9"/>
        <v/>
      </c>
      <c r="K27" s="45">
        <f t="shared" si="8"/>
        <v>0</v>
      </c>
      <c r="L27" s="57"/>
      <c r="M27" s="47"/>
      <c r="N27" s="45">
        <f t="shared" si="1"/>
        <v>0</v>
      </c>
      <c r="O27" s="48"/>
      <c r="P27" s="47"/>
      <c r="Q27" s="45">
        <f t="shared" si="2"/>
        <v>0</v>
      </c>
      <c r="R27" s="48"/>
      <c r="S27" s="47"/>
      <c r="T27" s="45">
        <f t="shared" si="3"/>
        <v>0</v>
      </c>
      <c r="U27" s="49"/>
      <c r="V27" s="43"/>
      <c r="W27" s="43"/>
      <c r="X27" s="50">
        <f t="shared" si="4"/>
        <v>0</v>
      </c>
      <c r="Y27" s="51" t="str">
        <f t="shared" si="5"/>
        <v/>
      </c>
      <c r="Z27" s="52"/>
      <c r="AA27" s="53">
        <f t="shared" si="6"/>
        <v>0</v>
      </c>
      <c r="AB27" s="54">
        <f t="shared" si="7"/>
        <v>0</v>
      </c>
      <c r="AC27" s="10"/>
      <c r="AE27" s="10"/>
      <c r="AF27" s="10"/>
    </row>
    <row r="28" ht="15.75" customHeight="1">
      <c r="A28" s="36"/>
      <c r="B28" s="37">
        <v>25.0</v>
      </c>
      <c r="C28" s="38"/>
      <c r="D28" s="39">
        <v>0.0</v>
      </c>
      <c r="E28" s="40"/>
      <c r="F28" s="59">
        <v>0.0</v>
      </c>
      <c r="G28" s="56"/>
      <c r="H28" s="43"/>
      <c r="I28" s="43"/>
      <c r="J28" s="44" t="str">
        <f t="shared" si="9"/>
        <v/>
      </c>
      <c r="K28" s="45">
        <f t="shared" si="8"/>
        <v>0</v>
      </c>
      <c r="L28" s="57"/>
      <c r="M28" s="47"/>
      <c r="N28" s="45">
        <f t="shared" si="1"/>
        <v>0</v>
      </c>
      <c r="O28" s="48"/>
      <c r="P28" s="47"/>
      <c r="Q28" s="45">
        <f t="shared" si="2"/>
        <v>0</v>
      </c>
      <c r="R28" s="48"/>
      <c r="S28" s="47"/>
      <c r="T28" s="45">
        <f t="shared" si="3"/>
        <v>0</v>
      </c>
      <c r="U28" s="49"/>
      <c r="V28" s="43"/>
      <c r="W28" s="43"/>
      <c r="X28" s="50">
        <f t="shared" si="4"/>
        <v>0</v>
      </c>
      <c r="Y28" s="51" t="str">
        <f t="shared" si="5"/>
        <v/>
      </c>
      <c r="Z28" s="52"/>
      <c r="AA28" s="53">
        <f t="shared" si="6"/>
        <v>0</v>
      </c>
      <c r="AB28" s="54">
        <f t="shared" si="7"/>
        <v>0</v>
      </c>
      <c r="AC28" s="10"/>
      <c r="AE28" s="10"/>
      <c r="AF28" s="10"/>
    </row>
    <row r="29" ht="15.75" customHeight="1">
      <c r="A29" s="36"/>
      <c r="B29" s="37">
        <v>26.0</v>
      </c>
      <c r="C29" s="38"/>
      <c r="D29" s="39">
        <v>0.0</v>
      </c>
      <c r="E29" s="40"/>
      <c r="F29" s="59">
        <v>0.0</v>
      </c>
      <c r="G29" s="56"/>
      <c r="H29" s="43"/>
      <c r="I29" s="43"/>
      <c r="J29" s="44" t="str">
        <f t="shared" si="9"/>
        <v/>
      </c>
      <c r="K29" s="45">
        <f t="shared" si="8"/>
        <v>0</v>
      </c>
      <c r="L29" s="57"/>
      <c r="M29" s="47"/>
      <c r="N29" s="45">
        <f t="shared" si="1"/>
        <v>0</v>
      </c>
      <c r="O29" s="48"/>
      <c r="P29" s="47"/>
      <c r="Q29" s="45">
        <f t="shared" si="2"/>
        <v>0</v>
      </c>
      <c r="R29" s="48"/>
      <c r="S29" s="47"/>
      <c r="T29" s="45">
        <f t="shared" si="3"/>
        <v>0</v>
      </c>
      <c r="U29" s="49"/>
      <c r="V29" s="43"/>
      <c r="W29" s="43"/>
      <c r="X29" s="50">
        <f t="shared" si="4"/>
        <v>0</v>
      </c>
      <c r="Y29" s="51" t="str">
        <f t="shared" si="5"/>
        <v/>
      </c>
      <c r="Z29" s="52"/>
      <c r="AA29" s="53">
        <f t="shared" si="6"/>
        <v>0</v>
      </c>
      <c r="AB29" s="54">
        <f t="shared" si="7"/>
        <v>0</v>
      </c>
      <c r="AC29" s="10"/>
      <c r="AE29" s="10"/>
      <c r="AF29" s="10"/>
    </row>
    <row r="30" ht="15.75" customHeight="1">
      <c r="A30" s="36"/>
      <c r="B30" s="37">
        <v>27.0</v>
      </c>
      <c r="C30" s="38"/>
      <c r="D30" s="39">
        <v>0.0</v>
      </c>
      <c r="E30" s="40"/>
      <c r="F30" s="59">
        <v>0.0</v>
      </c>
      <c r="G30" s="56"/>
      <c r="H30" s="43"/>
      <c r="I30" s="43"/>
      <c r="J30" s="44" t="str">
        <f t="shared" si="9"/>
        <v/>
      </c>
      <c r="K30" s="45">
        <f t="shared" si="8"/>
        <v>0</v>
      </c>
      <c r="L30" s="57"/>
      <c r="M30" s="47"/>
      <c r="N30" s="45">
        <f t="shared" si="1"/>
        <v>0</v>
      </c>
      <c r="O30" s="48"/>
      <c r="P30" s="47"/>
      <c r="Q30" s="45">
        <f t="shared" si="2"/>
        <v>0</v>
      </c>
      <c r="R30" s="48"/>
      <c r="S30" s="47"/>
      <c r="T30" s="45">
        <f t="shared" si="3"/>
        <v>0</v>
      </c>
      <c r="U30" s="49"/>
      <c r="V30" s="43"/>
      <c r="W30" s="43"/>
      <c r="X30" s="50">
        <f t="shared" si="4"/>
        <v>0</v>
      </c>
      <c r="Y30" s="51" t="str">
        <f t="shared" si="5"/>
        <v/>
      </c>
      <c r="Z30" s="52"/>
      <c r="AA30" s="53">
        <f t="shared" si="6"/>
        <v>0</v>
      </c>
      <c r="AB30" s="54">
        <f t="shared" si="7"/>
        <v>0</v>
      </c>
      <c r="AC30" s="10"/>
      <c r="AE30" s="10"/>
      <c r="AF30" s="10"/>
    </row>
    <row r="31" ht="15.75" customHeight="1">
      <c r="A31" s="36"/>
      <c r="B31" s="37">
        <v>28.0</v>
      </c>
      <c r="C31" s="38"/>
      <c r="D31" s="39">
        <v>0.0</v>
      </c>
      <c r="E31" s="40"/>
      <c r="F31" s="59">
        <v>0.0</v>
      </c>
      <c r="G31" s="56"/>
      <c r="H31" s="43"/>
      <c r="I31" s="43"/>
      <c r="J31" s="44" t="str">
        <f t="shared" si="9"/>
        <v/>
      </c>
      <c r="K31" s="45">
        <f t="shared" si="8"/>
        <v>0</v>
      </c>
      <c r="L31" s="57"/>
      <c r="M31" s="47"/>
      <c r="N31" s="45">
        <f t="shared" si="1"/>
        <v>0</v>
      </c>
      <c r="O31" s="48"/>
      <c r="P31" s="47"/>
      <c r="Q31" s="45">
        <f t="shared" si="2"/>
        <v>0</v>
      </c>
      <c r="R31" s="48"/>
      <c r="S31" s="47"/>
      <c r="T31" s="45">
        <f t="shared" si="3"/>
        <v>0</v>
      </c>
      <c r="U31" s="49"/>
      <c r="V31" s="43"/>
      <c r="W31" s="43"/>
      <c r="X31" s="50">
        <f t="shared" si="4"/>
        <v>0</v>
      </c>
      <c r="Y31" s="51" t="str">
        <f t="shared" si="5"/>
        <v/>
      </c>
      <c r="Z31" s="52"/>
      <c r="AA31" s="53">
        <f t="shared" si="6"/>
        <v>0</v>
      </c>
      <c r="AB31" s="54">
        <f t="shared" si="7"/>
        <v>0</v>
      </c>
      <c r="AC31" s="10"/>
      <c r="AE31" s="10"/>
      <c r="AF31" s="10"/>
    </row>
    <row r="32" ht="15.75" customHeight="1">
      <c r="A32" s="36"/>
      <c r="B32" s="37">
        <v>29.0</v>
      </c>
      <c r="C32" s="38"/>
      <c r="D32" s="39">
        <v>0.0</v>
      </c>
      <c r="E32" s="40"/>
      <c r="F32" s="59">
        <v>0.0</v>
      </c>
      <c r="G32" s="56"/>
      <c r="H32" s="43"/>
      <c r="I32" s="43"/>
      <c r="J32" s="44" t="str">
        <f t="shared" si="9"/>
        <v/>
      </c>
      <c r="K32" s="45">
        <f t="shared" si="8"/>
        <v>0</v>
      </c>
      <c r="L32" s="57"/>
      <c r="M32" s="47"/>
      <c r="N32" s="45">
        <f t="shared" si="1"/>
        <v>0</v>
      </c>
      <c r="O32" s="48"/>
      <c r="P32" s="47"/>
      <c r="Q32" s="45">
        <f t="shared" si="2"/>
        <v>0</v>
      </c>
      <c r="R32" s="48"/>
      <c r="S32" s="47"/>
      <c r="T32" s="45">
        <f t="shared" si="3"/>
        <v>0</v>
      </c>
      <c r="U32" s="49"/>
      <c r="V32" s="43"/>
      <c r="W32" s="43"/>
      <c r="X32" s="50">
        <f t="shared" si="4"/>
        <v>0</v>
      </c>
      <c r="Y32" s="51" t="str">
        <f t="shared" si="5"/>
        <v/>
      </c>
      <c r="Z32" s="52"/>
      <c r="AA32" s="53">
        <f t="shared" si="6"/>
        <v>0</v>
      </c>
      <c r="AB32" s="54">
        <f t="shared" si="7"/>
        <v>0</v>
      </c>
      <c r="AC32" s="10"/>
      <c r="AE32" s="10"/>
      <c r="AF32" s="10"/>
    </row>
    <row r="33" ht="15.75" customHeight="1">
      <c r="A33" s="36"/>
      <c r="B33" s="37">
        <v>30.0</v>
      </c>
      <c r="C33" s="38"/>
      <c r="D33" s="39">
        <v>0.0</v>
      </c>
      <c r="E33" s="40"/>
      <c r="F33" s="59">
        <v>0.0</v>
      </c>
      <c r="G33" s="40"/>
      <c r="H33" s="43"/>
      <c r="I33" s="43"/>
      <c r="J33" s="44" t="str">
        <f t="shared" si="9"/>
        <v/>
      </c>
      <c r="K33" s="45">
        <f t="shared" si="8"/>
        <v>0</v>
      </c>
      <c r="L33" s="57"/>
      <c r="M33" s="47"/>
      <c r="N33" s="45">
        <f t="shared" si="1"/>
        <v>0</v>
      </c>
      <c r="O33" s="48"/>
      <c r="P33" s="47"/>
      <c r="Q33" s="45">
        <f t="shared" si="2"/>
        <v>0</v>
      </c>
      <c r="R33" s="48"/>
      <c r="S33" s="47"/>
      <c r="T33" s="45">
        <f t="shared" si="3"/>
        <v>0</v>
      </c>
      <c r="U33" s="49"/>
      <c r="V33" s="43"/>
      <c r="W33" s="43"/>
      <c r="X33" s="50">
        <f t="shared" si="4"/>
        <v>0</v>
      </c>
      <c r="Y33" s="51" t="str">
        <f t="shared" si="5"/>
        <v/>
      </c>
      <c r="Z33" s="52"/>
      <c r="AA33" s="53">
        <f t="shared" si="6"/>
        <v>0</v>
      </c>
      <c r="AB33" s="54">
        <f t="shared" si="7"/>
        <v>0</v>
      </c>
      <c r="AC33" s="10"/>
      <c r="AE33" s="10"/>
      <c r="AF33" s="10"/>
    </row>
    <row r="34" ht="15.75" customHeight="1">
      <c r="A34" s="36"/>
      <c r="B34" s="37">
        <v>31.0</v>
      </c>
      <c r="C34" s="38"/>
      <c r="D34" s="39">
        <v>0.0</v>
      </c>
      <c r="E34" s="40"/>
      <c r="F34" s="41">
        <v>0.0</v>
      </c>
      <c r="G34" s="40"/>
      <c r="H34" s="43"/>
      <c r="I34" s="43"/>
      <c r="J34" s="44"/>
      <c r="K34" s="45">
        <f t="shared" si="8"/>
        <v>0</v>
      </c>
      <c r="L34" s="57"/>
      <c r="M34" s="47"/>
      <c r="N34" s="45">
        <f t="shared" si="1"/>
        <v>0</v>
      </c>
      <c r="O34" s="48"/>
      <c r="P34" s="47"/>
      <c r="Q34" s="45">
        <f t="shared" si="2"/>
        <v>0</v>
      </c>
      <c r="R34" s="48"/>
      <c r="S34" s="47"/>
      <c r="T34" s="45">
        <f t="shared" si="3"/>
        <v>0</v>
      </c>
      <c r="U34" s="49"/>
      <c r="V34" s="60"/>
      <c r="W34" s="60"/>
      <c r="X34" s="50">
        <f t="shared" si="4"/>
        <v>0</v>
      </c>
      <c r="Y34" s="51" t="str">
        <f t="shared" si="5"/>
        <v/>
      </c>
      <c r="Z34" s="52"/>
      <c r="AA34" s="53">
        <f t="shared" si="6"/>
        <v>0</v>
      </c>
      <c r="AB34" s="54">
        <f t="shared" si="7"/>
        <v>0</v>
      </c>
      <c r="AC34" s="10"/>
      <c r="AE34" s="10"/>
      <c r="AF34" s="10"/>
    </row>
    <row r="35" ht="15.75" customHeight="1">
      <c r="A35" s="61" t="s">
        <v>25</v>
      </c>
      <c r="B35" s="18"/>
      <c r="C35" s="19"/>
      <c r="D35" s="62">
        <f>SUM(D4:D34)</f>
        <v>0</v>
      </c>
      <c r="E35" s="63"/>
      <c r="F35" s="64">
        <f>SUM(F4:F34)</f>
        <v>0</v>
      </c>
      <c r="G35" s="65"/>
      <c r="H35" s="62">
        <f t="shared" ref="H35:I35" si="10">SUM(H4:H34)</f>
        <v>0</v>
      </c>
      <c r="I35" s="62">
        <f t="shared" si="10"/>
        <v>0</v>
      </c>
      <c r="J35" s="66" t="str">
        <f>IFERROR(MEDIAN(J4:J34),"")</f>
        <v/>
      </c>
      <c r="K35" s="67">
        <f>SUM(K4:K34)</f>
        <v>0</v>
      </c>
      <c r="L35" s="31"/>
      <c r="M35" s="68">
        <f t="shared" ref="M35:N35" si="11">SUM(M4:M34)</f>
        <v>0</v>
      </c>
      <c r="N35" s="67">
        <f t="shared" si="11"/>
        <v>0</v>
      </c>
      <c r="O35" s="69"/>
      <c r="P35" s="68">
        <f t="shared" ref="P35:Q35" si="12">SUM(P4:P34)</f>
        <v>0</v>
      </c>
      <c r="Q35" s="67">
        <f t="shared" si="12"/>
        <v>0</v>
      </c>
      <c r="R35" s="69"/>
      <c r="S35" s="68">
        <f t="shared" ref="S35:T35" si="13">SUM(S4:S34)</f>
        <v>0</v>
      </c>
      <c r="T35" s="67">
        <f t="shared" si="13"/>
        <v>0</v>
      </c>
      <c r="U35" s="70"/>
      <c r="V35" s="71">
        <f t="shared" ref="V35:X35" si="14">SUM(V4:V34)</f>
        <v>0</v>
      </c>
      <c r="W35" s="71">
        <f t="shared" si="14"/>
        <v>0</v>
      </c>
      <c r="X35" s="72">
        <f t="shared" si="14"/>
        <v>0</v>
      </c>
      <c r="Y35" s="73" t="str">
        <f>IFERROR(MEDIAN(Y4:Y34),"")</f>
        <v/>
      </c>
      <c r="Z35" s="70"/>
      <c r="AA35" s="53">
        <f>W35+P35+M35+I35</f>
        <v>0</v>
      </c>
      <c r="AB35" s="67">
        <f>SUM(AB4:AB34)</f>
        <v>0</v>
      </c>
      <c r="AC35" s="74"/>
      <c r="AE35" s="10"/>
      <c r="AF35" s="10"/>
    </row>
    <row r="36" ht="6.75" customHeight="1">
      <c r="A36" s="24"/>
      <c r="B36" s="24"/>
      <c r="C36" s="24"/>
      <c r="D36" s="24"/>
      <c r="E36" s="75"/>
      <c r="F36" s="24"/>
      <c r="G36" s="76"/>
      <c r="H36" s="24"/>
      <c r="I36" s="24"/>
      <c r="J36" s="77"/>
      <c r="K36" s="24"/>
      <c r="L36" s="78"/>
      <c r="M36" s="24"/>
      <c r="N36" s="24"/>
      <c r="O36" s="79"/>
      <c r="P36" s="24"/>
      <c r="Q36" s="24"/>
      <c r="R36" s="24"/>
      <c r="S36" s="24"/>
      <c r="T36" s="24"/>
      <c r="U36" s="79"/>
      <c r="V36" s="24"/>
      <c r="W36" s="24"/>
      <c r="X36" s="24"/>
      <c r="Y36" s="24"/>
      <c r="Z36" s="79"/>
      <c r="AA36" s="24"/>
      <c r="AB36" s="24"/>
      <c r="AC36" s="10"/>
      <c r="AE36" s="10"/>
      <c r="AF36" s="10"/>
    </row>
  </sheetData>
  <mergeCells count="10">
    <mergeCell ref="V2:Y2"/>
    <mergeCell ref="AA2:AB2"/>
    <mergeCell ref="AD1:AD36"/>
    <mergeCell ref="A2:C3"/>
    <mergeCell ref="D2:D3"/>
    <mergeCell ref="H2:K2"/>
    <mergeCell ref="M2:N2"/>
    <mergeCell ref="P2:Q2"/>
    <mergeCell ref="S2:T2"/>
    <mergeCell ref="A35:C35"/>
  </mergeCells>
  <conditionalFormatting sqref="Y4:Y34">
    <cfRule type="cellIs" dxfId="0" priority="1" operator="between">
      <formula>"2%"</formula>
      <formula>"3%"</formula>
    </cfRule>
  </conditionalFormatting>
  <conditionalFormatting sqref="V4:V35">
    <cfRule type="cellIs" dxfId="1" priority="2" operator="lessThan">
      <formula>100</formula>
    </cfRule>
  </conditionalFormatting>
  <conditionalFormatting sqref="AB1 AB3:AB36">
    <cfRule type="cellIs" dxfId="2" priority="3" operator="greaterThanOrEqual">
      <formula>500</formula>
    </cfRule>
  </conditionalFormatting>
  <conditionalFormatting sqref="AB1 AB3:AB36">
    <cfRule type="cellIs" dxfId="1" priority="4" operator="lessThan">
      <formula>200</formula>
    </cfRule>
  </conditionalFormatting>
  <conditionalFormatting sqref="AB1 AB3:AB36">
    <cfRule type="cellIs" dxfId="0" priority="5" operator="between">
      <formula>200</formula>
      <formula>500</formula>
    </cfRule>
  </conditionalFormatting>
  <conditionalFormatting sqref="Y4:Y34">
    <cfRule type="cellIs" dxfId="2" priority="6" operator="greaterThan">
      <formula>"3%"</formula>
    </cfRule>
  </conditionalFormatting>
  <conditionalFormatting sqref="V4:V35">
    <cfRule type="cellIs" dxfId="0" priority="7" operator="between">
      <formula>100</formula>
      <formula>149</formula>
    </cfRule>
  </conditionalFormatting>
  <conditionalFormatting sqref="D1:D36">
    <cfRule type="cellIs" dxfId="3" priority="8" operator="greaterThan">
      <formula>3000</formula>
    </cfRule>
  </conditionalFormatting>
  <conditionalFormatting sqref="D1:D36">
    <cfRule type="cellIs" dxfId="1" priority="9" operator="lessThan">
      <formula>2500</formula>
    </cfRule>
  </conditionalFormatting>
  <conditionalFormatting sqref="D1:D36">
    <cfRule type="cellIs" dxfId="4" priority="10" operator="between">
      <formula>2500</formula>
      <formula>3000</formula>
    </cfRule>
  </conditionalFormatting>
  <conditionalFormatting sqref="Y4:Y34">
    <cfRule type="cellIs" dxfId="1" priority="11" operator="lessThan">
      <formula>"2%"</formula>
    </cfRule>
  </conditionalFormatting>
  <conditionalFormatting sqref="V4:V35">
    <cfRule type="cellIs" dxfId="2" priority="12" operator="greaterThan">
      <formula>149</formula>
    </cfRule>
  </conditionalFormatting>
  <conditionalFormatting sqref="J1 J3:J36">
    <cfRule type="cellIs" dxfId="2" priority="13" operator="between">
      <formula>"5%"</formula>
      <formula>"6.99%"</formula>
    </cfRule>
  </conditionalFormatting>
  <conditionalFormatting sqref="J4:J36">
    <cfRule type="cellIs" dxfId="0" priority="14" operator="between">
      <formula>"3%"</formula>
      <formula>"4.99%"</formula>
    </cfRule>
  </conditionalFormatting>
  <conditionalFormatting sqref="J4:J36">
    <cfRule type="cellIs" dxfId="1" priority="15" operator="lessThan">
      <formula>"2.99%"</formula>
    </cfRule>
  </conditionalFormatting>
  <conditionalFormatting sqref="H1:H36">
    <cfRule type="cellIs" dxfId="2" priority="16" operator="greaterThan">
      <formula>300</formula>
    </cfRule>
  </conditionalFormatting>
  <conditionalFormatting sqref="H1:H36">
    <cfRule type="cellIs" dxfId="0" priority="17" operator="between">
      <formula>200</formula>
      <formula>300</formula>
    </cfRule>
  </conditionalFormatting>
  <conditionalFormatting sqref="H1:H36">
    <cfRule type="cellIs" dxfId="1" priority="18" operator="lessThan">
      <formula>200</formula>
    </cfRule>
  </conditionalFormatting>
  <conditionalFormatting sqref="U2">
    <cfRule type="colorScale" priority="19">
      <colorScale>
        <cfvo type="min"/>
        <cfvo type="max"/>
        <color rgb="FFFFFFFF"/>
        <color rgb="FF57BB8A"/>
      </colorScale>
    </cfRule>
  </conditionalFormatting>
  <conditionalFormatting sqref="AB1 AB3:AB36">
    <cfRule type="cellIs" dxfId="1" priority="20" operator="lessThan">
      <formula>200</formula>
    </cfRule>
  </conditionalFormatting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.0"/>
    <col customWidth="1" min="2" max="2" width="4.88"/>
    <col customWidth="1" min="3" max="3" width="1.0"/>
    <col customWidth="1" min="4" max="4" width="12.0"/>
    <col customWidth="1" min="5" max="5" width="0.5"/>
    <col customWidth="1" min="6" max="6" width="12.63"/>
    <col customWidth="1" min="7" max="7" width="0.5"/>
    <col customWidth="1" min="8" max="9" width="8.0"/>
    <col customWidth="1" min="10" max="10" width="11.75"/>
    <col customWidth="1" min="11" max="11" width="13.88"/>
    <col customWidth="1" min="12" max="12" width="0.5"/>
    <col customWidth="1" min="13" max="13" width="7.75"/>
    <col customWidth="1" min="14" max="14" width="13.88"/>
    <col customWidth="1" min="15" max="15" width="0.5"/>
    <col customWidth="1" min="16" max="16" width="8.0"/>
    <col customWidth="1" min="17" max="17" width="13.88"/>
    <col customWidth="1" min="18" max="18" width="0.38"/>
    <col customWidth="1" min="19" max="19" width="8.13"/>
    <col customWidth="1" min="20" max="20" width="13.88"/>
    <col customWidth="1" min="21" max="21" width="0.5"/>
    <col customWidth="1" min="22" max="22" width="11.75"/>
    <col customWidth="1" min="23" max="23" width="8.0"/>
    <col customWidth="1" min="24" max="24" width="11.75"/>
    <col customWidth="1" min="25" max="25" width="12.25"/>
    <col customWidth="1" min="26" max="26" width="0.5"/>
    <col customWidth="1" min="27" max="27" width="8.0"/>
    <col customWidth="1" min="28" max="28" width="10.13"/>
    <col customWidth="1" min="29" max="29" width="3.13"/>
    <col customWidth="1" min="30" max="31" width="56.88"/>
    <col customWidth="1" min="32" max="32" width="76.25"/>
  </cols>
  <sheetData>
    <row r="1" ht="7.5" customHeight="1">
      <c r="A1" s="1" t="s">
        <v>0</v>
      </c>
      <c r="B1" s="2" t="s">
        <v>1</v>
      </c>
      <c r="C1" s="3"/>
      <c r="D1" s="4" t="s">
        <v>2</v>
      </c>
      <c r="E1" s="5"/>
      <c r="F1" s="4"/>
      <c r="G1" s="4"/>
      <c r="H1" s="4"/>
      <c r="I1" s="6" t="s">
        <v>3</v>
      </c>
      <c r="J1" s="7"/>
      <c r="K1" s="4"/>
      <c r="L1" s="4"/>
      <c r="M1" s="6" t="s">
        <v>4</v>
      </c>
      <c r="N1" s="4"/>
      <c r="O1" s="4"/>
      <c r="P1" s="6" t="s">
        <v>5</v>
      </c>
      <c r="Q1" s="4"/>
      <c r="R1" s="4"/>
      <c r="S1" s="6" t="s">
        <v>6</v>
      </c>
      <c r="T1" s="4"/>
      <c r="U1" s="4"/>
      <c r="V1" s="8"/>
      <c r="W1" s="9" t="s">
        <v>7</v>
      </c>
      <c r="X1" s="8"/>
      <c r="Y1" s="8"/>
      <c r="Z1" s="8"/>
      <c r="AA1" s="8" t="s">
        <v>8</v>
      </c>
      <c r="AB1" s="8"/>
      <c r="AC1" s="10"/>
      <c r="AD1" s="10"/>
      <c r="AE1" s="10"/>
      <c r="AF1" s="10"/>
    </row>
    <row r="2" ht="15.75" customHeight="1">
      <c r="A2" s="11" t="s">
        <v>1</v>
      </c>
      <c r="C2" s="12"/>
      <c r="D2" s="13" t="s">
        <v>9</v>
      </c>
      <c r="E2" s="14"/>
      <c r="F2" s="15" t="s">
        <v>10</v>
      </c>
      <c r="G2" s="16"/>
      <c r="H2" s="17" t="s">
        <v>11</v>
      </c>
      <c r="I2" s="18"/>
      <c r="J2" s="18"/>
      <c r="K2" s="19"/>
      <c r="L2" s="16"/>
      <c r="M2" s="17" t="s">
        <v>12</v>
      </c>
      <c r="N2" s="19"/>
      <c r="O2" s="16"/>
      <c r="P2" s="17" t="s">
        <v>13</v>
      </c>
      <c r="Q2" s="19"/>
      <c r="R2" s="16"/>
      <c r="S2" s="20" t="s">
        <v>14</v>
      </c>
      <c r="T2" s="19"/>
      <c r="U2" s="16"/>
      <c r="V2" s="21" t="s">
        <v>15</v>
      </c>
      <c r="W2" s="18"/>
      <c r="X2" s="18"/>
      <c r="Y2" s="18"/>
      <c r="Z2" s="22"/>
      <c r="AA2" s="23" t="s">
        <v>16</v>
      </c>
      <c r="AB2" s="19"/>
      <c r="AC2" s="24"/>
      <c r="AE2" s="10"/>
      <c r="AF2" s="10"/>
    </row>
    <row r="3" ht="15.75" customHeight="1">
      <c r="A3" s="25"/>
      <c r="B3" s="26"/>
      <c r="C3" s="27"/>
      <c r="D3" s="28"/>
      <c r="E3" s="29"/>
      <c r="F3" s="30" t="s">
        <v>17</v>
      </c>
      <c r="G3" s="31"/>
      <c r="H3" s="32" t="s">
        <v>18</v>
      </c>
      <c r="I3" s="33" t="s">
        <v>19</v>
      </c>
      <c r="J3" s="34" t="s">
        <v>20</v>
      </c>
      <c r="K3" s="33" t="s">
        <v>21</v>
      </c>
      <c r="L3" s="31"/>
      <c r="M3" s="33" t="s">
        <v>19</v>
      </c>
      <c r="N3" s="33" t="s">
        <v>21</v>
      </c>
      <c r="O3" s="31"/>
      <c r="P3" s="33" t="s">
        <v>19</v>
      </c>
      <c r="Q3" s="33" t="s">
        <v>21</v>
      </c>
      <c r="R3" s="31"/>
      <c r="S3" s="32" t="s">
        <v>19</v>
      </c>
      <c r="T3" s="33" t="s">
        <v>21</v>
      </c>
      <c r="U3" s="31"/>
      <c r="V3" s="35" t="s">
        <v>22</v>
      </c>
      <c r="W3" s="35" t="s">
        <v>19</v>
      </c>
      <c r="X3" s="35" t="s">
        <v>23</v>
      </c>
      <c r="Y3" s="35" t="s">
        <v>20</v>
      </c>
      <c r="Z3" s="31"/>
      <c r="AA3" s="33" t="s">
        <v>19</v>
      </c>
      <c r="AB3" s="32" t="s">
        <v>24</v>
      </c>
      <c r="AC3" s="24"/>
      <c r="AE3" s="10"/>
      <c r="AF3" s="10"/>
    </row>
    <row r="4" ht="15.75" customHeight="1">
      <c r="A4" s="36"/>
      <c r="B4" s="37">
        <v>1.0</v>
      </c>
      <c r="C4" s="38"/>
      <c r="D4" s="39">
        <v>5900.0</v>
      </c>
      <c r="E4" s="40"/>
      <c r="F4" s="41">
        <v>59.0</v>
      </c>
      <c r="G4" s="42"/>
      <c r="H4" s="43">
        <v>52.0</v>
      </c>
      <c r="I4" s="43">
        <v>1.0</v>
      </c>
      <c r="J4" s="44">
        <f t="shared" ref="J4:J33" si="1">IFERROR(I4/H4, "")</f>
        <v>0.01923076923</v>
      </c>
      <c r="K4" s="45">
        <f t="shared" ref="K4:K34" si="2">I4*99</f>
        <v>99</v>
      </c>
      <c r="L4" s="46"/>
      <c r="M4" s="47">
        <v>1.0</v>
      </c>
      <c r="N4" s="45">
        <f t="shared" ref="N4:N34" si="3">M4*45.3</f>
        <v>45.3</v>
      </c>
      <c r="O4" s="48"/>
      <c r="P4" s="47">
        <v>2.0</v>
      </c>
      <c r="Q4" s="45">
        <f t="shared" ref="Q4:Q34" si="4">P4*45.3</f>
        <v>90.6</v>
      </c>
      <c r="R4" s="48"/>
      <c r="S4" s="47">
        <v>5.0</v>
      </c>
      <c r="T4" s="45">
        <f t="shared" ref="T4:T34" si="5">S4*22.65</f>
        <v>113.25</v>
      </c>
      <c r="U4" s="49"/>
      <c r="V4" s="43">
        <v>150.0</v>
      </c>
      <c r="W4" s="43">
        <v>4.0</v>
      </c>
      <c r="X4" s="50">
        <f t="shared" ref="X4:X34" si="6">(W4*22.65)</f>
        <v>90.6</v>
      </c>
      <c r="Y4" s="51">
        <f t="shared" ref="Y4:Y34" si="7">IF(OR(V4=0, ISBLANK(V4)), "", (W4)/V4)
</f>
        <v>0.02666666667</v>
      </c>
      <c r="Z4" s="52"/>
      <c r="AA4" s="53">
        <f t="shared" ref="AA4:AA35" si="8">W4+P4+M4+I4</f>
        <v>8</v>
      </c>
      <c r="AB4" s="54">
        <f t="shared" ref="AB4:AB34" si="9">K4+N4+Q4+T4-F4</f>
        <v>289.15</v>
      </c>
      <c r="AC4" s="55"/>
      <c r="AE4" s="10"/>
      <c r="AF4" s="10"/>
    </row>
    <row r="5" ht="15.75" customHeight="1">
      <c r="A5" s="36"/>
      <c r="B5" s="37">
        <v>2.0</v>
      </c>
      <c r="C5" s="38"/>
      <c r="D5" s="39">
        <v>670.0</v>
      </c>
      <c r="E5" s="40"/>
      <c r="F5" s="41">
        <v>47.0</v>
      </c>
      <c r="G5" s="56"/>
      <c r="H5" s="43">
        <v>78.0</v>
      </c>
      <c r="I5" s="43">
        <v>2.0</v>
      </c>
      <c r="J5" s="44">
        <f t="shared" si="1"/>
        <v>0.02564102564</v>
      </c>
      <c r="K5" s="45">
        <f t="shared" si="2"/>
        <v>198</v>
      </c>
      <c r="L5" s="57"/>
      <c r="M5" s="47">
        <v>5.0</v>
      </c>
      <c r="N5" s="45">
        <f t="shared" si="3"/>
        <v>226.5</v>
      </c>
      <c r="O5" s="48"/>
      <c r="P5" s="47">
        <v>4.0</v>
      </c>
      <c r="Q5" s="45">
        <f t="shared" si="4"/>
        <v>181.2</v>
      </c>
      <c r="R5" s="48"/>
      <c r="S5" s="47">
        <v>5.0</v>
      </c>
      <c r="T5" s="45">
        <f t="shared" si="5"/>
        <v>113.25</v>
      </c>
      <c r="U5" s="49"/>
      <c r="V5" s="43">
        <v>97.0</v>
      </c>
      <c r="W5" s="43">
        <v>2.0</v>
      </c>
      <c r="X5" s="50">
        <f t="shared" si="6"/>
        <v>45.3</v>
      </c>
      <c r="Y5" s="51">
        <f t="shared" si="7"/>
        <v>0.0206185567</v>
      </c>
      <c r="Z5" s="52"/>
      <c r="AA5" s="53">
        <f t="shared" si="8"/>
        <v>13</v>
      </c>
      <c r="AB5" s="54">
        <f t="shared" si="9"/>
        <v>671.95</v>
      </c>
      <c r="AC5" s="10"/>
      <c r="AE5" s="10"/>
      <c r="AF5" s="10"/>
    </row>
    <row r="6" ht="15.75" customHeight="1">
      <c r="A6" s="36"/>
      <c r="B6" s="37">
        <v>3.0</v>
      </c>
      <c r="C6" s="38"/>
      <c r="D6" s="39">
        <v>250.0</v>
      </c>
      <c r="E6" s="40"/>
      <c r="F6" s="41">
        <v>254.0</v>
      </c>
      <c r="G6" s="56"/>
      <c r="H6" s="43">
        <v>89.0</v>
      </c>
      <c r="I6" s="43">
        <v>5.0</v>
      </c>
      <c r="J6" s="44">
        <f t="shared" si="1"/>
        <v>0.05617977528</v>
      </c>
      <c r="K6" s="45">
        <f t="shared" si="2"/>
        <v>495</v>
      </c>
      <c r="L6" s="57"/>
      <c r="M6" s="47">
        <v>15.0</v>
      </c>
      <c r="N6" s="45">
        <f t="shared" si="3"/>
        <v>679.5</v>
      </c>
      <c r="O6" s="48"/>
      <c r="P6" s="47">
        <v>10.0</v>
      </c>
      <c r="Q6" s="45">
        <f t="shared" si="4"/>
        <v>453</v>
      </c>
      <c r="R6" s="48"/>
      <c r="S6" s="47">
        <v>12.0</v>
      </c>
      <c r="T6" s="45">
        <f t="shared" si="5"/>
        <v>271.8</v>
      </c>
      <c r="U6" s="49"/>
      <c r="V6" s="43">
        <v>58.0</v>
      </c>
      <c r="W6" s="43">
        <v>1.0</v>
      </c>
      <c r="X6" s="50">
        <f t="shared" si="6"/>
        <v>22.65</v>
      </c>
      <c r="Y6" s="51">
        <f t="shared" si="7"/>
        <v>0.01724137931</v>
      </c>
      <c r="Z6" s="52"/>
      <c r="AA6" s="53">
        <f t="shared" si="8"/>
        <v>31</v>
      </c>
      <c r="AB6" s="54">
        <f t="shared" si="9"/>
        <v>1645.3</v>
      </c>
      <c r="AC6" s="10"/>
      <c r="AE6" s="10"/>
      <c r="AF6" s="10"/>
    </row>
    <row r="7" ht="15.75" customHeight="1">
      <c r="A7" s="36"/>
      <c r="B7" s="37">
        <v>4.0</v>
      </c>
      <c r="C7" s="38"/>
      <c r="D7" s="39">
        <v>457.0</v>
      </c>
      <c r="E7" s="40"/>
      <c r="F7" s="41">
        <v>65.0</v>
      </c>
      <c r="G7" s="56"/>
      <c r="H7" s="43">
        <v>157.0</v>
      </c>
      <c r="I7" s="43">
        <v>7.0</v>
      </c>
      <c r="J7" s="44">
        <f t="shared" si="1"/>
        <v>0.04458598726</v>
      </c>
      <c r="K7" s="45">
        <f t="shared" si="2"/>
        <v>693</v>
      </c>
      <c r="L7" s="57"/>
      <c r="M7" s="47">
        <v>2.0</v>
      </c>
      <c r="N7" s="45">
        <f t="shared" si="3"/>
        <v>90.6</v>
      </c>
      <c r="O7" s="48"/>
      <c r="P7" s="47">
        <v>4.0</v>
      </c>
      <c r="Q7" s="45">
        <f t="shared" si="4"/>
        <v>181.2</v>
      </c>
      <c r="R7" s="48"/>
      <c r="S7" s="47">
        <v>1.0</v>
      </c>
      <c r="T7" s="45">
        <f t="shared" si="5"/>
        <v>22.65</v>
      </c>
      <c r="U7" s="49"/>
      <c r="V7" s="43">
        <v>147.0</v>
      </c>
      <c r="W7" s="43">
        <v>6.0</v>
      </c>
      <c r="X7" s="50">
        <f t="shared" si="6"/>
        <v>135.9</v>
      </c>
      <c r="Y7" s="51">
        <f t="shared" si="7"/>
        <v>0.04081632653</v>
      </c>
      <c r="Z7" s="52"/>
      <c r="AA7" s="53">
        <f t="shared" si="8"/>
        <v>19</v>
      </c>
      <c r="AB7" s="54">
        <f t="shared" si="9"/>
        <v>922.45</v>
      </c>
      <c r="AC7" s="10"/>
      <c r="AE7" s="10"/>
      <c r="AF7" s="10"/>
    </row>
    <row r="8" ht="15.75" customHeight="1">
      <c r="A8" s="36"/>
      <c r="B8" s="37">
        <v>5.0</v>
      </c>
      <c r="C8" s="38"/>
      <c r="D8" s="39">
        <v>154.0</v>
      </c>
      <c r="E8" s="40"/>
      <c r="F8" s="41">
        <v>784.0</v>
      </c>
      <c r="G8" s="56"/>
      <c r="H8" s="43">
        <v>269.0</v>
      </c>
      <c r="I8" s="43">
        <v>15.0</v>
      </c>
      <c r="J8" s="44">
        <f t="shared" si="1"/>
        <v>0.05576208178</v>
      </c>
      <c r="K8" s="45">
        <f t="shared" si="2"/>
        <v>1485</v>
      </c>
      <c r="L8" s="57"/>
      <c r="M8" s="47">
        <v>6.0</v>
      </c>
      <c r="N8" s="45">
        <f t="shared" si="3"/>
        <v>271.8</v>
      </c>
      <c r="O8" s="48"/>
      <c r="P8" s="47">
        <v>5.0</v>
      </c>
      <c r="Q8" s="45">
        <f t="shared" si="4"/>
        <v>226.5</v>
      </c>
      <c r="R8" s="48"/>
      <c r="S8" s="47">
        <v>2.0</v>
      </c>
      <c r="T8" s="45">
        <f t="shared" si="5"/>
        <v>45.3</v>
      </c>
      <c r="U8" s="49"/>
      <c r="V8" s="43">
        <v>256.0</v>
      </c>
      <c r="W8" s="43">
        <v>15.0</v>
      </c>
      <c r="X8" s="50">
        <f t="shared" si="6"/>
        <v>339.75</v>
      </c>
      <c r="Y8" s="51">
        <f t="shared" si="7"/>
        <v>0.05859375</v>
      </c>
      <c r="Z8" s="52"/>
      <c r="AA8" s="53">
        <f t="shared" si="8"/>
        <v>41</v>
      </c>
      <c r="AB8" s="54">
        <f t="shared" si="9"/>
        <v>1244.6</v>
      </c>
      <c r="AC8" s="10"/>
      <c r="AE8" s="10"/>
      <c r="AF8" s="10"/>
    </row>
    <row r="9" ht="15.75" customHeight="1">
      <c r="A9" s="36"/>
      <c r="B9" s="37">
        <v>6.0</v>
      </c>
      <c r="C9" s="38"/>
      <c r="D9" s="39">
        <v>6888.0</v>
      </c>
      <c r="E9" s="40"/>
      <c r="F9" s="41">
        <v>154.0</v>
      </c>
      <c r="G9" s="56"/>
      <c r="H9" s="43">
        <v>459.0</v>
      </c>
      <c r="I9" s="43">
        <v>17.0</v>
      </c>
      <c r="J9" s="44">
        <f t="shared" si="1"/>
        <v>0.03703703704</v>
      </c>
      <c r="K9" s="45">
        <f t="shared" si="2"/>
        <v>1683</v>
      </c>
      <c r="L9" s="57"/>
      <c r="M9" s="47">
        <v>5.0</v>
      </c>
      <c r="N9" s="45">
        <f t="shared" si="3"/>
        <v>226.5</v>
      </c>
      <c r="O9" s="48"/>
      <c r="P9" s="47">
        <v>8.0</v>
      </c>
      <c r="Q9" s="45">
        <f t="shared" si="4"/>
        <v>362.4</v>
      </c>
      <c r="R9" s="48"/>
      <c r="S9" s="47">
        <v>1.0</v>
      </c>
      <c r="T9" s="45">
        <f t="shared" si="5"/>
        <v>22.65</v>
      </c>
      <c r="U9" s="49"/>
      <c r="V9" s="43">
        <v>321.0</v>
      </c>
      <c r="W9" s="43">
        <v>10.0</v>
      </c>
      <c r="X9" s="50">
        <f t="shared" si="6"/>
        <v>226.5</v>
      </c>
      <c r="Y9" s="51">
        <f t="shared" si="7"/>
        <v>0.03115264798</v>
      </c>
      <c r="Z9" s="52"/>
      <c r="AA9" s="53">
        <f t="shared" si="8"/>
        <v>40</v>
      </c>
      <c r="AB9" s="54">
        <f t="shared" si="9"/>
        <v>2140.55</v>
      </c>
      <c r="AC9" s="10"/>
      <c r="AE9" s="10"/>
      <c r="AF9" s="10"/>
    </row>
    <row r="10" ht="15.75" customHeight="1">
      <c r="A10" s="36"/>
      <c r="B10" s="37">
        <v>7.0</v>
      </c>
      <c r="C10" s="38"/>
      <c r="D10" s="39">
        <v>4565.0</v>
      </c>
      <c r="E10" s="40"/>
      <c r="F10" s="41">
        <v>254.0</v>
      </c>
      <c r="G10" s="56"/>
      <c r="H10" s="43">
        <v>35.0</v>
      </c>
      <c r="I10" s="43">
        <v>2.0</v>
      </c>
      <c r="J10" s="44">
        <f t="shared" si="1"/>
        <v>0.05714285714</v>
      </c>
      <c r="K10" s="45">
        <f t="shared" si="2"/>
        <v>198</v>
      </c>
      <c r="L10" s="57"/>
      <c r="M10" s="47">
        <v>4.0</v>
      </c>
      <c r="N10" s="45">
        <f t="shared" si="3"/>
        <v>181.2</v>
      </c>
      <c r="O10" s="48"/>
      <c r="P10" s="47">
        <v>7.0</v>
      </c>
      <c r="Q10" s="45">
        <f t="shared" si="4"/>
        <v>317.1</v>
      </c>
      <c r="R10" s="48"/>
      <c r="S10" s="47">
        <v>0.0</v>
      </c>
      <c r="T10" s="45">
        <f t="shared" si="5"/>
        <v>0</v>
      </c>
      <c r="U10" s="49"/>
      <c r="V10" s="43">
        <v>110.0</v>
      </c>
      <c r="W10" s="43">
        <v>2.0</v>
      </c>
      <c r="X10" s="50">
        <f t="shared" si="6"/>
        <v>45.3</v>
      </c>
      <c r="Y10" s="51">
        <f t="shared" si="7"/>
        <v>0.01818181818</v>
      </c>
      <c r="Z10" s="52"/>
      <c r="AA10" s="53">
        <f t="shared" si="8"/>
        <v>15</v>
      </c>
      <c r="AB10" s="54">
        <f t="shared" si="9"/>
        <v>442.3</v>
      </c>
      <c r="AC10" s="10"/>
      <c r="AE10" s="10"/>
      <c r="AF10" s="10"/>
    </row>
    <row r="11" ht="15.75" customHeight="1">
      <c r="A11" s="36"/>
      <c r="B11" s="37">
        <v>8.0</v>
      </c>
      <c r="C11" s="38"/>
      <c r="D11" s="39">
        <v>1210.0</v>
      </c>
      <c r="E11" s="40"/>
      <c r="F11" s="41">
        <v>25.0</v>
      </c>
      <c r="G11" s="56"/>
      <c r="H11" s="43">
        <v>198.0</v>
      </c>
      <c r="I11" s="43">
        <v>5.0</v>
      </c>
      <c r="J11" s="44">
        <f t="shared" si="1"/>
        <v>0.02525252525</v>
      </c>
      <c r="K11" s="45">
        <f t="shared" si="2"/>
        <v>495</v>
      </c>
      <c r="L11" s="57"/>
      <c r="M11" s="47">
        <v>5.0</v>
      </c>
      <c r="N11" s="45">
        <f t="shared" si="3"/>
        <v>226.5</v>
      </c>
      <c r="O11" s="48"/>
      <c r="P11" s="47">
        <v>4.0</v>
      </c>
      <c r="Q11" s="45">
        <f t="shared" si="4"/>
        <v>181.2</v>
      </c>
      <c r="R11" s="48"/>
      <c r="S11" s="47">
        <v>2.0</v>
      </c>
      <c r="T11" s="45">
        <f t="shared" si="5"/>
        <v>45.3</v>
      </c>
      <c r="U11" s="49"/>
      <c r="V11" s="43">
        <v>97.0</v>
      </c>
      <c r="W11" s="43">
        <v>59.0</v>
      </c>
      <c r="X11" s="50">
        <f t="shared" si="6"/>
        <v>1336.35</v>
      </c>
      <c r="Y11" s="51">
        <f t="shared" si="7"/>
        <v>0.6082474227</v>
      </c>
      <c r="Z11" s="52"/>
      <c r="AA11" s="53">
        <f t="shared" si="8"/>
        <v>73</v>
      </c>
      <c r="AB11" s="54">
        <f t="shared" si="9"/>
        <v>923</v>
      </c>
      <c r="AC11" s="10"/>
      <c r="AE11" s="10"/>
      <c r="AF11" s="10"/>
    </row>
    <row r="12" ht="15.75" customHeight="1">
      <c r="A12" s="36"/>
      <c r="B12" s="37">
        <v>9.0</v>
      </c>
      <c r="C12" s="38"/>
      <c r="D12" s="39">
        <v>1547.0</v>
      </c>
      <c r="E12" s="40"/>
      <c r="F12" s="41">
        <v>45.0</v>
      </c>
      <c r="G12" s="56"/>
      <c r="H12" s="43">
        <v>144.0</v>
      </c>
      <c r="I12" s="43">
        <v>6.0</v>
      </c>
      <c r="J12" s="44">
        <f t="shared" si="1"/>
        <v>0.04166666667</v>
      </c>
      <c r="K12" s="45">
        <f t="shared" si="2"/>
        <v>594</v>
      </c>
      <c r="L12" s="57"/>
      <c r="M12" s="47">
        <v>2.0</v>
      </c>
      <c r="N12" s="45">
        <f t="shared" si="3"/>
        <v>90.6</v>
      </c>
      <c r="O12" s="48"/>
      <c r="P12" s="47">
        <v>2.0</v>
      </c>
      <c r="Q12" s="45">
        <f t="shared" si="4"/>
        <v>90.6</v>
      </c>
      <c r="R12" s="48"/>
      <c r="S12" s="47">
        <v>5.0</v>
      </c>
      <c r="T12" s="45">
        <f t="shared" si="5"/>
        <v>113.25</v>
      </c>
      <c r="U12" s="49"/>
      <c r="V12" s="43">
        <v>56.0</v>
      </c>
      <c r="W12" s="58">
        <v>2.0</v>
      </c>
      <c r="X12" s="50">
        <f t="shared" si="6"/>
        <v>45.3</v>
      </c>
      <c r="Y12" s="51">
        <f t="shared" si="7"/>
        <v>0.03571428571</v>
      </c>
      <c r="Z12" s="52"/>
      <c r="AA12" s="53">
        <f t="shared" si="8"/>
        <v>12</v>
      </c>
      <c r="AB12" s="54">
        <f t="shared" si="9"/>
        <v>843.45</v>
      </c>
      <c r="AC12" s="10"/>
      <c r="AE12" s="10"/>
      <c r="AF12" s="10"/>
    </row>
    <row r="13" ht="15.75" customHeight="1">
      <c r="A13" s="36"/>
      <c r="B13" s="37">
        <v>10.0</v>
      </c>
      <c r="C13" s="38"/>
      <c r="D13" s="39">
        <v>0.0</v>
      </c>
      <c r="E13" s="40"/>
      <c r="F13" s="59">
        <v>0.0</v>
      </c>
      <c r="G13" s="56"/>
      <c r="H13" s="43"/>
      <c r="I13" s="43"/>
      <c r="J13" s="44" t="str">
        <f t="shared" si="1"/>
        <v/>
      </c>
      <c r="K13" s="45">
        <f t="shared" si="2"/>
        <v>0</v>
      </c>
      <c r="L13" s="57"/>
      <c r="M13" s="47"/>
      <c r="N13" s="45">
        <f t="shared" si="3"/>
        <v>0</v>
      </c>
      <c r="O13" s="48"/>
      <c r="P13" s="47"/>
      <c r="Q13" s="45">
        <f t="shared" si="4"/>
        <v>0</v>
      </c>
      <c r="R13" s="48"/>
      <c r="S13" s="47"/>
      <c r="T13" s="45">
        <f t="shared" si="5"/>
        <v>0</v>
      </c>
      <c r="U13" s="49"/>
      <c r="V13" s="43"/>
      <c r="W13" s="43"/>
      <c r="X13" s="50">
        <f t="shared" si="6"/>
        <v>0</v>
      </c>
      <c r="Y13" s="51" t="str">
        <f t="shared" si="7"/>
        <v/>
      </c>
      <c r="Z13" s="52"/>
      <c r="AA13" s="53">
        <f t="shared" si="8"/>
        <v>0</v>
      </c>
      <c r="AB13" s="54">
        <f t="shared" si="9"/>
        <v>0</v>
      </c>
      <c r="AC13" s="10"/>
      <c r="AE13" s="10"/>
      <c r="AF13" s="10"/>
    </row>
    <row r="14" ht="15.75" customHeight="1">
      <c r="A14" s="36"/>
      <c r="B14" s="37">
        <v>11.0</v>
      </c>
      <c r="C14" s="38"/>
      <c r="D14" s="39">
        <v>0.0</v>
      </c>
      <c r="E14" s="40"/>
      <c r="F14" s="59">
        <v>0.0</v>
      </c>
      <c r="G14" s="56"/>
      <c r="H14" s="43"/>
      <c r="I14" s="43"/>
      <c r="J14" s="44" t="str">
        <f t="shared" si="1"/>
        <v/>
      </c>
      <c r="K14" s="45">
        <f t="shared" si="2"/>
        <v>0</v>
      </c>
      <c r="L14" s="57"/>
      <c r="M14" s="47"/>
      <c r="N14" s="45">
        <f t="shared" si="3"/>
        <v>0</v>
      </c>
      <c r="O14" s="48"/>
      <c r="P14" s="47"/>
      <c r="Q14" s="45">
        <f t="shared" si="4"/>
        <v>0</v>
      </c>
      <c r="R14" s="48"/>
      <c r="S14" s="47"/>
      <c r="T14" s="45">
        <f t="shared" si="5"/>
        <v>0</v>
      </c>
      <c r="U14" s="49"/>
      <c r="V14" s="43"/>
      <c r="W14" s="43"/>
      <c r="X14" s="50">
        <f t="shared" si="6"/>
        <v>0</v>
      </c>
      <c r="Y14" s="51" t="str">
        <f t="shared" si="7"/>
        <v/>
      </c>
      <c r="Z14" s="52"/>
      <c r="AA14" s="53">
        <f t="shared" si="8"/>
        <v>0</v>
      </c>
      <c r="AB14" s="54">
        <f t="shared" si="9"/>
        <v>0</v>
      </c>
      <c r="AC14" s="10"/>
      <c r="AE14" s="10"/>
      <c r="AF14" s="10"/>
    </row>
    <row r="15" ht="15.75" customHeight="1">
      <c r="A15" s="36"/>
      <c r="B15" s="37">
        <v>12.0</v>
      </c>
      <c r="C15" s="38"/>
      <c r="D15" s="39">
        <v>0.0</v>
      </c>
      <c r="E15" s="40"/>
      <c r="F15" s="59">
        <v>0.0</v>
      </c>
      <c r="G15" s="56"/>
      <c r="H15" s="43"/>
      <c r="I15" s="43"/>
      <c r="J15" s="44" t="str">
        <f t="shared" si="1"/>
        <v/>
      </c>
      <c r="K15" s="45">
        <f t="shared" si="2"/>
        <v>0</v>
      </c>
      <c r="L15" s="57"/>
      <c r="M15" s="47"/>
      <c r="N15" s="45">
        <f t="shared" si="3"/>
        <v>0</v>
      </c>
      <c r="O15" s="48"/>
      <c r="P15" s="47"/>
      <c r="Q15" s="45">
        <f t="shared" si="4"/>
        <v>0</v>
      </c>
      <c r="R15" s="48"/>
      <c r="S15" s="47"/>
      <c r="T15" s="45">
        <f t="shared" si="5"/>
        <v>0</v>
      </c>
      <c r="U15" s="49"/>
      <c r="V15" s="43"/>
      <c r="W15" s="43"/>
      <c r="X15" s="50">
        <f t="shared" si="6"/>
        <v>0</v>
      </c>
      <c r="Y15" s="51" t="str">
        <f t="shared" si="7"/>
        <v/>
      </c>
      <c r="Z15" s="52"/>
      <c r="AA15" s="53">
        <f t="shared" si="8"/>
        <v>0</v>
      </c>
      <c r="AB15" s="54">
        <f t="shared" si="9"/>
        <v>0</v>
      </c>
      <c r="AC15" s="10"/>
      <c r="AE15" s="10"/>
      <c r="AF15" s="10"/>
    </row>
    <row r="16" ht="15.75" customHeight="1">
      <c r="A16" s="36"/>
      <c r="B16" s="37">
        <v>13.0</v>
      </c>
      <c r="C16" s="38"/>
      <c r="D16" s="39">
        <v>0.0</v>
      </c>
      <c r="E16" s="40"/>
      <c r="F16" s="41">
        <v>0.0</v>
      </c>
      <c r="G16" s="56"/>
      <c r="H16" s="43"/>
      <c r="I16" s="43"/>
      <c r="J16" s="44" t="str">
        <f t="shared" si="1"/>
        <v/>
      </c>
      <c r="K16" s="45">
        <f t="shared" si="2"/>
        <v>0</v>
      </c>
      <c r="L16" s="57"/>
      <c r="M16" s="47"/>
      <c r="N16" s="45">
        <f t="shared" si="3"/>
        <v>0</v>
      </c>
      <c r="O16" s="48"/>
      <c r="P16" s="47"/>
      <c r="Q16" s="45">
        <f t="shared" si="4"/>
        <v>0</v>
      </c>
      <c r="R16" s="48"/>
      <c r="S16" s="47"/>
      <c r="T16" s="45">
        <f t="shared" si="5"/>
        <v>0</v>
      </c>
      <c r="U16" s="49"/>
      <c r="V16" s="43"/>
      <c r="W16" s="43"/>
      <c r="X16" s="50">
        <f t="shared" si="6"/>
        <v>0</v>
      </c>
      <c r="Y16" s="51" t="str">
        <f t="shared" si="7"/>
        <v/>
      </c>
      <c r="Z16" s="52"/>
      <c r="AA16" s="53">
        <f t="shared" si="8"/>
        <v>0</v>
      </c>
      <c r="AB16" s="54">
        <f t="shared" si="9"/>
        <v>0</v>
      </c>
      <c r="AC16" s="10"/>
      <c r="AE16" s="10"/>
      <c r="AF16" s="10"/>
    </row>
    <row r="17" ht="15.75" customHeight="1">
      <c r="A17" s="36"/>
      <c r="B17" s="37">
        <v>14.0</v>
      </c>
      <c r="C17" s="38"/>
      <c r="D17" s="39">
        <v>0.0</v>
      </c>
      <c r="E17" s="40"/>
      <c r="F17" s="41">
        <v>0.0</v>
      </c>
      <c r="G17" s="56"/>
      <c r="H17" s="43"/>
      <c r="I17" s="43"/>
      <c r="J17" s="44" t="str">
        <f t="shared" si="1"/>
        <v/>
      </c>
      <c r="K17" s="45">
        <f t="shared" si="2"/>
        <v>0</v>
      </c>
      <c r="L17" s="57"/>
      <c r="M17" s="47"/>
      <c r="N17" s="45">
        <f t="shared" si="3"/>
        <v>0</v>
      </c>
      <c r="O17" s="48"/>
      <c r="P17" s="47"/>
      <c r="Q17" s="45">
        <f t="shared" si="4"/>
        <v>0</v>
      </c>
      <c r="R17" s="48"/>
      <c r="S17" s="47"/>
      <c r="T17" s="45">
        <f t="shared" si="5"/>
        <v>0</v>
      </c>
      <c r="U17" s="49"/>
      <c r="V17" s="43"/>
      <c r="W17" s="43"/>
      <c r="X17" s="50">
        <f t="shared" si="6"/>
        <v>0</v>
      </c>
      <c r="Y17" s="51" t="str">
        <f t="shared" si="7"/>
        <v/>
      </c>
      <c r="Z17" s="52"/>
      <c r="AA17" s="53">
        <f t="shared" si="8"/>
        <v>0</v>
      </c>
      <c r="AB17" s="54">
        <f t="shared" si="9"/>
        <v>0</v>
      </c>
      <c r="AC17" s="10"/>
      <c r="AE17" s="10"/>
      <c r="AF17" s="10"/>
    </row>
    <row r="18" ht="15.75" customHeight="1">
      <c r="A18" s="36"/>
      <c r="B18" s="37">
        <v>15.0</v>
      </c>
      <c r="C18" s="38"/>
      <c r="D18" s="39">
        <v>0.0</v>
      </c>
      <c r="E18" s="40"/>
      <c r="F18" s="41">
        <v>0.0</v>
      </c>
      <c r="G18" s="56"/>
      <c r="H18" s="43"/>
      <c r="I18" s="43"/>
      <c r="J18" s="44" t="str">
        <f t="shared" si="1"/>
        <v/>
      </c>
      <c r="K18" s="45">
        <f t="shared" si="2"/>
        <v>0</v>
      </c>
      <c r="L18" s="57"/>
      <c r="M18" s="47"/>
      <c r="N18" s="45">
        <f t="shared" si="3"/>
        <v>0</v>
      </c>
      <c r="O18" s="48"/>
      <c r="P18" s="47"/>
      <c r="Q18" s="45">
        <f t="shared" si="4"/>
        <v>0</v>
      </c>
      <c r="R18" s="48"/>
      <c r="S18" s="47"/>
      <c r="T18" s="45">
        <f t="shared" si="5"/>
        <v>0</v>
      </c>
      <c r="U18" s="49"/>
      <c r="V18" s="43"/>
      <c r="W18" s="43"/>
      <c r="X18" s="50">
        <f t="shared" si="6"/>
        <v>0</v>
      </c>
      <c r="Y18" s="51" t="str">
        <f t="shared" si="7"/>
        <v/>
      </c>
      <c r="Z18" s="52"/>
      <c r="AA18" s="53">
        <f t="shared" si="8"/>
        <v>0</v>
      </c>
      <c r="AB18" s="54">
        <f t="shared" si="9"/>
        <v>0</v>
      </c>
      <c r="AC18" s="10"/>
      <c r="AE18" s="10"/>
      <c r="AF18" s="10"/>
    </row>
    <row r="19" ht="15.75" customHeight="1">
      <c r="A19" s="36"/>
      <c r="B19" s="37">
        <v>16.0</v>
      </c>
      <c r="C19" s="38"/>
      <c r="D19" s="39">
        <v>0.0</v>
      </c>
      <c r="E19" s="40"/>
      <c r="F19" s="41">
        <v>0.0</v>
      </c>
      <c r="G19" s="56"/>
      <c r="H19" s="43"/>
      <c r="I19" s="43"/>
      <c r="J19" s="44" t="str">
        <f t="shared" si="1"/>
        <v/>
      </c>
      <c r="K19" s="45">
        <f t="shared" si="2"/>
        <v>0</v>
      </c>
      <c r="L19" s="57"/>
      <c r="M19" s="47"/>
      <c r="N19" s="45">
        <f t="shared" si="3"/>
        <v>0</v>
      </c>
      <c r="O19" s="48"/>
      <c r="P19" s="47"/>
      <c r="Q19" s="45">
        <f t="shared" si="4"/>
        <v>0</v>
      </c>
      <c r="R19" s="48"/>
      <c r="S19" s="47"/>
      <c r="T19" s="45">
        <f t="shared" si="5"/>
        <v>0</v>
      </c>
      <c r="U19" s="49"/>
      <c r="V19" s="43"/>
      <c r="W19" s="43"/>
      <c r="X19" s="50">
        <f t="shared" si="6"/>
        <v>0</v>
      </c>
      <c r="Y19" s="51" t="str">
        <f t="shared" si="7"/>
        <v/>
      </c>
      <c r="Z19" s="52"/>
      <c r="AA19" s="53">
        <f t="shared" si="8"/>
        <v>0</v>
      </c>
      <c r="AB19" s="54">
        <f t="shared" si="9"/>
        <v>0</v>
      </c>
      <c r="AC19" s="10"/>
      <c r="AE19" s="10"/>
      <c r="AF19" s="10"/>
    </row>
    <row r="20" ht="15.75" customHeight="1">
      <c r="A20" s="36"/>
      <c r="B20" s="37">
        <v>17.0</v>
      </c>
      <c r="C20" s="38"/>
      <c r="D20" s="39">
        <v>0.0</v>
      </c>
      <c r="E20" s="40"/>
      <c r="F20" s="41">
        <v>0.0</v>
      </c>
      <c r="G20" s="56"/>
      <c r="H20" s="43"/>
      <c r="I20" s="43"/>
      <c r="J20" s="44" t="str">
        <f t="shared" si="1"/>
        <v/>
      </c>
      <c r="K20" s="45">
        <f t="shared" si="2"/>
        <v>0</v>
      </c>
      <c r="L20" s="57"/>
      <c r="M20" s="47"/>
      <c r="N20" s="45">
        <f t="shared" si="3"/>
        <v>0</v>
      </c>
      <c r="O20" s="48"/>
      <c r="P20" s="47"/>
      <c r="Q20" s="45">
        <f t="shared" si="4"/>
        <v>0</v>
      </c>
      <c r="R20" s="48"/>
      <c r="S20" s="47"/>
      <c r="T20" s="45">
        <f t="shared" si="5"/>
        <v>0</v>
      </c>
      <c r="U20" s="49"/>
      <c r="V20" s="43"/>
      <c r="W20" s="43"/>
      <c r="X20" s="50">
        <f t="shared" si="6"/>
        <v>0</v>
      </c>
      <c r="Y20" s="51" t="str">
        <f t="shared" si="7"/>
        <v/>
      </c>
      <c r="Z20" s="52"/>
      <c r="AA20" s="53">
        <f t="shared" si="8"/>
        <v>0</v>
      </c>
      <c r="AB20" s="54">
        <f t="shared" si="9"/>
        <v>0</v>
      </c>
      <c r="AC20" s="10"/>
      <c r="AE20" s="10"/>
      <c r="AF20" s="10"/>
    </row>
    <row r="21" ht="15.75" customHeight="1">
      <c r="A21" s="36"/>
      <c r="B21" s="37">
        <v>18.0</v>
      </c>
      <c r="C21" s="38"/>
      <c r="D21" s="39">
        <v>0.0</v>
      </c>
      <c r="E21" s="40"/>
      <c r="F21" s="41">
        <v>0.0</v>
      </c>
      <c r="G21" s="56"/>
      <c r="H21" s="43"/>
      <c r="I21" s="43"/>
      <c r="J21" s="44" t="str">
        <f t="shared" si="1"/>
        <v/>
      </c>
      <c r="K21" s="45">
        <f t="shared" si="2"/>
        <v>0</v>
      </c>
      <c r="L21" s="57"/>
      <c r="M21" s="47"/>
      <c r="N21" s="45">
        <f t="shared" si="3"/>
        <v>0</v>
      </c>
      <c r="O21" s="48"/>
      <c r="P21" s="47"/>
      <c r="Q21" s="45">
        <f t="shared" si="4"/>
        <v>0</v>
      </c>
      <c r="R21" s="48"/>
      <c r="S21" s="47"/>
      <c r="T21" s="45">
        <f t="shared" si="5"/>
        <v>0</v>
      </c>
      <c r="U21" s="49"/>
      <c r="V21" s="43"/>
      <c r="W21" s="43"/>
      <c r="X21" s="50">
        <f t="shared" si="6"/>
        <v>0</v>
      </c>
      <c r="Y21" s="51" t="str">
        <f t="shared" si="7"/>
        <v/>
      </c>
      <c r="Z21" s="52"/>
      <c r="AA21" s="53">
        <f t="shared" si="8"/>
        <v>0</v>
      </c>
      <c r="AB21" s="54">
        <f t="shared" si="9"/>
        <v>0</v>
      </c>
      <c r="AC21" s="10"/>
      <c r="AE21" s="10"/>
      <c r="AF21" s="10"/>
    </row>
    <row r="22" ht="15.75" customHeight="1">
      <c r="A22" s="36"/>
      <c r="B22" s="37">
        <v>19.0</v>
      </c>
      <c r="C22" s="38"/>
      <c r="D22" s="39">
        <v>0.0</v>
      </c>
      <c r="E22" s="40"/>
      <c r="F22" s="41">
        <v>0.0</v>
      </c>
      <c r="G22" s="56"/>
      <c r="H22" s="43"/>
      <c r="I22" s="43"/>
      <c r="J22" s="44" t="str">
        <f t="shared" si="1"/>
        <v/>
      </c>
      <c r="K22" s="45">
        <f t="shared" si="2"/>
        <v>0</v>
      </c>
      <c r="L22" s="57"/>
      <c r="M22" s="47"/>
      <c r="N22" s="45">
        <f t="shared" si="3"/>
        <v>0</v>
      </c>
      <c r="O22" s="48"/>
      <c r="P22" s="47"/>
      <c r="Q22" s="45">
        <f t="shared" si="4"/>
        <v>0</v>
      </c>
      <c r="R22" s="48"/>
      <c r="S22" s="47"/>
      <c r="T22" s="45">
        <f t="shared" si="5"/>
        <v>0</v>
      </c>
      <c r="U22" s="49"/>
      <c r="V22" s="43"/>
      <c r="W22" s="43"/>
      <c r="X22" s="50">
        <f t="shared" si="6"/>
        <v>0</v>
      </c>
      <c r="Y22" s="51" t="str">
        <f t="shared" si="7"/>
        <v/>
      </c>
      <c r="Z22" s="52"/>
      <c r="AA22" s="53">
        <f t="shared" si="8"/>
        <v>0</v>
      </c>
      <c r="AB22" s="54">
        <f t="shared" si="9"/>
        <v>0</v>
      </c>
      <c r="AC22" s="10"/>
      <c r="AE22" s="10"/>
      <c r="AF22" s="10"/>
    </row>
    <row r="23" ht="15.75" customHeight="1">
      <c r="A23" s="36"/>
      <c r="B23" s="37">
        <v>20.0</v>
      </c>
      <c r="C23" s="38"/>
      <c r="D23" s="39">
        <v>0.0</v>
      </c>
      <c r="E23" s="40"/>
      <c r="F23" s="41">
        <v>0.0</v>
      </c>
      <c r="G23" s="56"/>
      <c r="H23" s="43"/>
      <c r="I23" s="43"/>
      <c r="J23" s="44" t="str">
        <f t="shared" si="1"/>
        <v/>
      </c>
      <c r="K23" s="45">
        <f t="shared" si="2"/>
        <v>0</v>
      </c>
      <c r="L23" s="57"/>
      <c r="M23" s="47"/>
      <c r="N23" s="45">
        <f t="shared" si="3"/>
        <v>0</v>
      </c>
      <c r="O23" s="48"/>
      <c r="P23" s="47"/>
      <c r="Q23" s="45">
        <f t="shared" si="4"/>
        <v>0</v>
      </c>
      <c r="R23" s="48"/>
      <c r="S23" s="47"/>
      <c r="T23" s="45">
        <f t="shared" si="5"/>
        <v>0</v>
      </c>
      <c r="U23" s="49"/>
      <c r="V23" s="43"/>
      <c r="W23" s="43"/>
      <c r="X23" s="50">
        <f t="shared" si="6"/>
        <v>0</v>
      </c>
      <c r="Y23" s="51" t="str">
        <f t="shared" si="7"/>
        <v/>
      </c>
      <c r="Z23" s="52"/>
      <c r="AA23" s="53">
        <f t="shared" si="8"/>
        <v>0</v>
      </c>
      <c r="AB23" s="54">
        <f t="shared" si="9"/>
        <v>0</v>
      </c>
      <c r="AC23" s="10"/>
      <c r="AE23" s="10"/>
      <c r="AF23" s="10"/>
    </row>
    <row r="24" ht="15.75" customHeight="1">
      <c r="A24" s="36"/>
      <c r="B24" s="37">
        <v>21.0</v>
      </c>
      <c r="C24" s="38"/>
      <c r="D24" s="39">
        <v>0.0</v>
      </c>
      <c r="E24" s="40"/>
      <c r="F24" s="41">
        <v>0.0</v>
      </c>
      <c r="G24" s="56"/>
      <c r="H24" s="43"/>
      <c r="I24" s="43"/>
      <c r="J24" s="44" t="str">
        <f t="shared" si="1"/>
        <v/>
      </c>
      <c r="K24" s="45">
        <f t="shared" si="2"/>
        <v>0</v>
      </c>
      <c r="L24" s="57"/>
      <c r="M24" s="47"/>
      <c r="N24" s="45">
        <f t="shared" si="3"/>
        <v>0</v>
      </c>
      <c r="O24" s="48"/>
      <c r="P24" s="47"/>
      <c r="Q24" s="45">
        <f t="shared" si="4"/>
        <v>0</v>
      </c>
      <c r="R24" s="48"/>
      <c r="S24" s="47"/>
      <c r="T24" s="45">
        <f t="shared" si="5"/>
        <v>0</v>
      </c>
      <c r="U24" s="49"/>
      <c r="V24" s="43"/>
      <c r="W24" s="43"/>
      <c r="X24" s="50">
        <f t="shared" si="6"/>
        <v>0</v>
      </c>
      <c r="Y24" s="51" t="str">
        <f t="shared" si="7"/>
        <v/>
      </c>
      <c r="Z24" s="52"/>
      <c r="AA24" s="53">
        <f t="shared" si="8"/>
        <v>0</v>
      </c>
      <c r="AB24" s="54">
        <f t="shared" si="9"/>
        <v>0</v>
      </c>
      <c r="AC24" s="10"/>
      <c r="AE24" s="10"/>
      <c r="AF24" s="10"/>
    </row>
    <row r="25" ht="15.75" customHeight="1">
      <c r="A25" s="36"/>
      <c r="B25" s="37">
        <v>22.0</v>
      </c>
      <c r="C25" s="38"/>
      <c r="D25" s="39">
        <v>0.0</v>
      </c>
      <c r="E25" s="40"/>
      <c r="F25" s="41">
        <v>0.0</v>
      </c>
      <c r="G25" s="56"/>
      <c r="H25" s="43"/>
      <c r="I25" s="43"/>
      <c r="J25" s="44" t="str">
        <f t="shared" si="1"/>
        <v/>
      </c>
      <c r="K25" s="45">
        <f t="shared" si="2"/>
        <v>0</v>
      </c>
      <c r="L25" s="57"/>
      <c r="M25" s="47"/>
      <c r="N25" s="45">
        <f t="shared" si="3"/>
        <v>0</v>
      </c>
      <c r="O25" s="48"/>
      <c r="P25" s="47"/>
      <c r="Q25" s="45">
        <f t="shared" si="4"/>
        <v>0</v>
      </c>
      <c r="R25" s="48"/>
      <c r="S25" s="47"/>
      <c r="T25" s="45">
        <f t="shared" si="5"/>
        <v>0</v>
      </c>
      <c r="U25" s="49"/>
      <c r="V25" s="43"/>
      <c r="W25" s="43"/>
      <c r="X25" s="50">
        <f t="shared" si="6"/>
        <v>0</v>
      </c>
      <c r="Y25" s="51" t="str">
        <f t="shared" si="7"/>
        <v/>
      </c>
      <c r="Z25" s="52"/>
      <c r="AA25" s="53">
        <f t="shared" si="8"/>
        <v>0</v>
      </c>
      <c r="AB25" s="54">
        <f t="shared" si="9"/>
        <v>0</v>
      </c>
      <c r="AC25" s="10"/>
      <c r="AE25" s="10"/>
      <c r="AF25" s="10"/>
    </row>
    <row r="26" ht="15.75" customHeight="1">
      <c r="A26" s="36"/>
      <c r="B26" s="37">
        <v>23.0</v>
      </c>
      <c r="C26" s="38"/>
      <c r="D26" s="39">
        <v>0.0</v>
      </c>
      <c r="E26" s="40"/>
      <c r="F26" s="41">
        <v>0.0</v>
      </c>
      <c r="G26" s="56"/>
      <c r="H26" s="43"/>
      <c r="I26" s="43"/>
      <c r="J26" s="44" t="str">
        <f t="shared" si="1"/>
        <v/>
      </c>
      <c r="K26" s="45">
        <f t="shared" si="2"/>
        <v>0</v>
      </c>
      <c r="L26" s="57"/>
      <c r="M26" s="47"/>
      <c r="N26" s="45">
        <f t="shared" si="3"/>
        <v>0</v>
      </c>
      <c r="O26" s="48"/>
      <c r="P26" s="47"/>
      <c r="Q26" s="45">
        <f t="shared" si="4"/>
        <v>0</v>
      </c>
      <c r="R26" s="48"/>
      <c r="S26" s="47"/>
      <c r="T26" s="45">
        <f t="shared" si="5"/>
        <v>0</v>
      </c>
      <c r="U26" s="49"/>
      <c r="V26" s="43"/>
      <c r="W26" s="43"/>
      <c r="X26" s="50">
        <f t="shared" si="6"/>
        <v>0</v>
      </c>
      <c r="Y26" s="51" t="str">
        <f t="shared" si="7"/>
        <v/>
      </c>
      <c r="Z26" s="52"/>
      <c r="AA26" s="53">
        <f t="shared" si="8"/>
        <v>0</v>
      </c>
      <c r="AB26" s="54">
        <f t="shared" si="9"/>
        <v>0</v>
      </c>
      <c r="AC26" s="10"/>
      <c r="AE26" s="10"/>
      <c r="AF26" s="10"/>
    </row>
    <row r="27" ht="15.75" customHeight="1">
      <c r="A27" s="36"/>
      <c r="B27" s="37">
        <v>24.0</v>
      </c>
      <c r="C27" s="38"/>
      <c r="D27" s="39">
        <v>0.0</v>
      </c>
      <c r="E27" s="40"/>
      <c r="F27" s="41">
        <v>0.0</v>
      </c>
      <c r="G27" s="56"/>
      <c r="H27" s="43"/>
      <c r="I27" s="43"/>
      <c r="J27" s="44" t="str">
        <f t="shared" si="1"/>
        <v/>
      </c>
      <c r="K27" s="45">
        <f t="shared" si="2"/>
        <v>0</v>
      </c>
      <c r="L27" s="57"/>
      <c r="M27" s="47"/>
      <c r="N27" s="45">
        <f t="shared" si="3"/>
        <v>0</v>
      </c>
      <c r="O27" s="48"/>
      <c r="P27" s="47"/>
      <c r="Q27" s="45">
        <f t="shared" si="4"/>
        <v>0</v>
      </c>
      <c r="R27" s="48"/>
      <c r="S27" s="47"/>
      <c r="T27" s="45">
        <f t="shared" si="5"/>
        <v>0</v>
      </c>
      <c r="U27" s="49"/>
      <c r="V27" s="43"/>
      <c r="W27" s="43"/>
      <c r="X27" s="50">
        <f t="shared" si="6"/>
        <v>0</v>
      </c>
      <c r="Y27" s="51" t="str">
        <f t="shared" si="7"/>
        <v/>
      </c>
      <c r="Z27" s="52"/>
      <c r="AA27" s="53">
        <f t="shared" si="8"/>
        <v>0</v>
      </c>
      <c r="AB27" s="54">
        <f t="shared" si="9"/>
        <v>0</v>
      </c>
      <c r="AC27" s="10"/>
      <c r="AE27" s="10"/>
      <c r="AF27" s="10"/>
    </row>
    <row r="28" ht="15.75" customHeight="1">
      <c r="A28" s="36"/>
      <c r="B28" s="37">
        <v>25.0</v>
      </c>
      <c r="C28" s="38"/>
      <c r="D28" s="39">
        <v>0.0</v>
      </c>
      <c r="E28" s="40"/>
      <c r="F28" s="59">
        <v>0.0</v>
      </c>
      <c r="G28" s="56"/>
      <c r="H28" s="43"/>
      <c r="I28" s="43"/>
      <c r="J28" s="44" t="str">
        <f t="shared" si="1"/>
        <v/>
      </c>
      <c r="K28" s="45">
        <f t="shared" si="2"/>
        <v>0</v>
      </c>
      <c r="L28" s="57"/>
      <c r="M28" s="47"/>
      <c r="N28" s="45">
        <f t="shared" si="3"/>
        <v>0</v>
      </c>
      <c r="O28" s="48"/>
      <c r="P28" s="47"/>
      <c r="Q28" s="45">
        <f t="shared" si="4"/>
        <v>0</v>
      </c>
      <c r="R28" s="48"/>
      <c r="S28" s="47"/>
      <c r="T28" s="45">
        <f t="shared" si="5"/>
        <v>0</v>
      </c>
      <c r="U28" s="49"/>
      <c r="V28" s="43"/>
      <c r="W28" s="43"/>
      <c r="X28" s="50">
        <f t="shared" si="6"/>
        <v>0</v>
      </c>
      <c r="Y28" s="51" t="str">
        <f t="shared" si="7"/>
        <v/>
      </c>
      <c r="Z28" s="52"/>
      <c r="AA28" s="53">
        <f t="shared" si="8"/>
        <v>0</v>
      </c>
      <c r="AB28" s="54">
        <f t="shared" si="9"/>
        <v>0</v>
      </c>
      <c r="AC28" s="10"/>
      <c r="AE28" s="10"/>
      <c r="AF28" s="10"/>
    </row>
    <row r="29" ht="15.75" customHeight="1">
      <c r="A29" s="36"/>
      <c r="B29" s="37">
        <v>26.0</v>
      </c>
      <c r="C29" s="38"/>
      <c r="D29" s="39">
        <v>0.0</v>
      </c>
      <c r="E29" s="40"/>
      <c r="F29" s="59">
        <v>0.0</v>
      </c>
      <c r="G29" s="56"/>
      <c r="H29" s="43"/>
      <c r="I29" s="43"/>
      <c r="J29" s="44" t="str">
        <f t="shared" si="1"/>
        <v/>
      </c>
      <c r="K29" s="45">
        <f t="shared" si="2"/>
        <v>0</v>
      </c>
      <c r="L29" s="57"/>
      <c r="M29" s="47"/>
      <c r="N29" s="45">
        <f t="shared" si="3"/>
        <v>0</v>
      </c>
      <c r="O29" s="48"/>
      <c r="P29" s="47"/>
      <c r="Q29" s="45">
        <f t="shared" si="4"/>
        <v>0</v>
      </c>
      <c r="R29" s="48"/>
      <c r="S29" s="47"/>
      <c r="T29" s="45">
        <f t="shared" si="5"/>
        <v>0</v>
      </c>
      <c r="U29" s="49"/>
      <c r="V29" s="43"/>
      <c r="W29" s="43"/>
      <c r="X29" s="50">
        <f t="shared" si="6"/>
        <v>0</v>
      </c>
      <c r="Y29" s="51" t="str">
        <f t="shared" si="7"/>
        <v/>
      </c>
      <c r="Z29" s="52"/>
      <c r="AA29" s="53">
        <f t="shared" si="8"/>
        <v>0</v>
      </c>
      <c r="AB29" s="54">
        <f t="shared" si="9"/>
        <v>0</v>
      </c>
      <c r="AC29" s="10"/>
      <c r="AE29" s="10"/>
      <c r="AF29" s="10"/>
    </row>
    <row r="30" ht="15.75" customHeight="1">
      <c r="A30" s="36"/>
      <c r="B30" s="37">
        <v>27.0</v>
      </c>
      <c r="C30" s="38"/>
      <c r="D30" s="39">
        <v>0.0</v>
      </c>
      <c r="E30" s="40"/>
      <c r="F30" s="59">
        <v>0.0</v>
      </c>
      <c r="G30" s="56"/>
      <c r="H30" s="43"/>
      <c r="I30" s="43"/>
      <c r="J30" s="44" t="str">
        <f t="shared" si="1"/>
        <v/>
      </c>
      <c r="K30" s="45">
        <f t="shared" si="2"/>
        <v>0</v>
      </c>
      <c r="L30" s="57"/>
      <c r="M30" s="47"/>
      <c r="N30" s="45">
        <f t="shared" si="3"/>
        <v>0</v>
      </c>
      <c r="O30" s="48"/>
      <c r="P30" s="47"/>
      <c r="Q30" s="45">
        <f t="shared" si="4"/>
        <v>0</v>
      </c>
      <c r="R30" s="48"/>
      <c r="S30" s="47"/>
      <c r="T30" s="45">
        <f t="shared" si="5"/>
        <v>0</v>
      </c>
      <c r="U30" s="49"/>
      <c r="V30" s="43"/>
      <c r="W30" s="43"/>
      <c r="X30" s="50">
        <f t="shared" si="6"/>
        <v>0</v>
      </c>
      <c r="Y30" s="51" t="str">
        <f t="shared" si="7"/>
        <v/>
      </c>
      <c r="Z30" s="52"/>
      <c r="AA30" s="53">
        <f t="shared" si="8"/>
        <v>0</v>
      </c>
      <c r="AB30" s="54">
        <f t="shared" si="9"/>
        <v>0</v>
      </c>
      <c r="AC30" s="10"/>
      <c r="AE30" s="10"/>
      <c r="AF30" s="10"/>
    </row>
    <row r="31" ht="15.75" customHeight="1">
      <c r="A31" s="36"/>
      <c r="B31" s="37">
        <v>28.0</v>
      </c>
      <c r="C31" s="38"/>
      <c r="D31" s="39">
        <v>0.0</v>
      </c>
      <c r="E31" s="40"/>
      <c r="F31" s="59">
        <v>0.0</v>
      </c>
      <c r="G31" s="56"/>
      <c r="H31" s="43"/>
      <c r="I31" s="43"/>
      <c r="J31" s="44" t="str">
        <f t="shared" si="1"/>
        <v/>
      </c>
      <c r="K31" s="45">
        <f t="shared" si="2"/>
        <v>0</v>
      </c>
      <c r="L31" s="57"/>
      <c r="M31" s="47"/>
      <c r="N31" s="45">
        <f t="shared" si="3"/>
        <v>0</v>
      </c>
      <c r="O31" s="48"/>
      <c r="P31" s="47"/>
      <c r="Q31" s="45">
        <f t="shared" si="4"/>
        <v>0</v>
      </c>
      <c r="R31" s="48"/>
      <c r="S31" s="47"/>
      <c r="T31" s="45">
        <f t="shared" si="5"/>
        <v>0</v>
      </c>
      <c r="U31" s="49"/>
      <c r="V31" s="43"/>
      <c r="W31" s="43"/>
      <c r="X31" s="50">
        <f t="shared" si="6"/>
        <v>0</v>
      </c>
      <c r="Y31" s="51" t="str">
        <f t="shared" si="7"/>
        <v/>
      </c>
      <c r="Z31" s="52"/>
      <c r="AA31" s="53">
        <f t="shared" si="8"/>
        <v>0</v>
      </c>
      <c r="AB31" s="54">
        <f t="shared" si="9"/>
        <v>0</v>
      </c>
      <c r="AC31" s="10"/>
      <c r="AE31" s="10"/>
      <c r="AF31" s="10"/>
    </row>
    <row r="32" ht="15.75" customHeight="1">
      <c r="A32" s="36"/>
      <c r="B32" s="37">
        <v>29.0</v>
      </c>
      <c r="C32" s="38"/>
      <c r="D32" s="39">
        <v>0.0</v>
      </c>
      <c r="E32" s="40"/>
      <c r="F32" s="59">
        <v>0.0</v>
      </c>
      <c r="G32" s="56"/>
      <c r="H32" s="43"/>
      <c r="I32" s="43"/>
      <c r="J32" s="44" t="str">
        <f t="shared" si="1"/>
        <v/>
      </c>
      <c r="K32" s="45">
        <f t="shared" si="2"/>
        <v>0</v>
      </c>
      <c r="L32" s="57"/>
      <c r="M32" s="47"/>
      <c r="N32" s="45">
        <f t="shared" si="3"/>
        <v>0</v>
      </c>
      <c r="O32" s="48"/>
      <c r="P32" s="47"/>
      <c r="Q32" s="45">
        <f t="shared" si="4"/>
        <v>0</v>
      </c>
      <c r="R32" s="48"/>
      <c r="S32" s="47"/>
      <c r="T32" s="45">
        <f t="shared" si="5"/>
        <v>0</v>
      </c>
      <c r="U32" s="49"/>
      <c r="V32" s="43"/>
      <c r="W32" s="43"/>
      <c r="X32" s="50">
        <f t="shared" si="6"/>
        <v>0</v>
      </c>
      <c r="Y32" s="51" t="str">
        <f t="shared" si="7"/>
        <v/>
      </c>
      <c r="Z32" s="52"/>
      <c r="AA32" s="53">
        <f t="shared" si="8"/>
        <v>0</v>
      </c>
      <c r="AB32" s="54">
        <f t="shared" si="9"/>
        <v>0</v>
      </c>
      <c r="AC32" s="10"/>
      <c r="AE32" s="10"/>
      <c r="AF32" s="10"/>
    </row>
    <row r="33" ht="15.75" customHeight="1">
      <c r="A33" s="36"/>
      <c r="B33" s="37">
        <v>30.0</v>
      </c>
      <c r="C33" s="38"/>
      <c r="D33" s="39">
        <v>0.0</v>
      </c>
      <c r="E33" s="40"/>
      <c r="F33" s="59">
        <v>0.0</v>
      </c>
      <c r="G33" s="40"/>
      <c r="H33" s="43"/>
      <c r="I33" s="43"/>
      <c r="J33" s="44" t="str">
        <f t="shared" si="1"/>
        <v/>
      </c>
      <c r="K33" s="45">
        <f t="shared" si="2"/>
        <v>0</v>
      </c>
      <c r="L33" s="57"/>
      <c r="M33" s="47"/>
      <c r="N33" s="45">
        <f t="shared" si="3"/>
        <v>0</v>
      </c>
      <c r="O33" s="48"/>
      <c r="P33" s="47"/>
      <c r="Q33" s="45">
        <f t="shared" si="4"/>
        <v>0</v>
      </c>
      <c r="R33" s="48"/>
      <c r="S33" s="47"/>
      <c r="T33" s="45">
        <f t="shared" si="5"/>
        <v>0</v>
      </c>
      <c r="U33" s="49"/>
      <c r="V33" s="43"/>
      <c r="W33" s="43"/>
      <c r="X33" s="50">
        <f t="shared" si="6"/>
        <v>0</v>
      </c>
      <c r="Y33" s="51" t="str">
        <f t="shared" si="7"/>
        <v/>
      </c>
      <c r="Z33" s="52"/>
      <c r="AA33" s="53">
        <f t="shared" si="8"/>
        <v>0</v>
      </c>
      <c r="AB33" s="54">
        <f t="shared" si="9"/>
        <v>0</v>
      </c>
      <c r="AC33" s="10"/>
      <c r="AE33" s="10"/>
      <c r="AF33" s="10"/>
    </row>
    <row r="34" ht="15.75" customHeight="1">
      <c r="A34" s="36"/>
      <c r="B34" s="37">
        <v>31.0</v>
      </c>
      <c r="C34" s="38"/>
      <c r="D34" s="39">
        <v>0.0</v>
      </c>
      <c r="E34" s="40"/>
      <c r="F34" s="41">
        <v>0.0</v>
      </c>
      <c r="G34" s="40"/>
      <c r="H34" s="43"/>
      <c r="I34" s="43"/>
      <c r="J34" s="44"/>
      <c r="K34" s="45">
        <f t="shared" si="2"/>
        <v>0</v>
      </c>
      <c r="L34" s="57"/>
      <c r="M34" s="47"/>
      <c r="N34" s="45">
        <f t="shared" si="3"/>
        <v>0</v>
      </c>
      <c r="O34" s="48"/>
      <c r="P34" s="47"/>
      <c r="Q34" s="45">
        <f t="shared" si="4"/>
        <v>0</v>
      </c>
      <c r="R34" s="48"/>
      <c r="S34" s="47"/>
      <c r="T34" s="45">
        <f t="shared" si="5"/>
        <v>0</v>
      </c>
      <c r="U34" s="49"/>
      <c r="V34" s="60"/>
      <c r="W34" s="60"/>
      <c r="X34" s="50">
        <f t="shared" si="6"/>
        <v>0</v>
      </c>
      <c r="Y34" s="51" t="str">
        <f t="shared" si="7"/>
        <v/>
      </c>
      <c r="Z34" s="52"/>
      <c r="AA34" s="53">
        <f t="shared" si="8"/>
        <v>0</v>
      </c>
      <c r="AB34" s="54">
        <f t="shared" si="9"/>
        <v>0</v>
      </c>
      <c r="AC34" s="10"/>
      <c r="AE34" s="10"/>
      <c r="AF34" s="10"/>
    </row>
    <row r="35" ht="15.75" customHeight="1">
      <c r="A35" s="61" t="s">
        <v>25</v>
      </c>
      <c r="B35" s="18"/>
      <c r="C35" s="19"/>
      <c r="D35" s="62">
        <f>SUM(D4:D34)</f>
        <v>21641</v>
      </c>
      <c r="E35" s="63"/>
      <c r="F35" s="64">
        <f>SUM(F4:F34)</f>
        <v>1687</v>
      </c>
      <c r="G35" s="65"/>
      <c r="H35" s="62">
        <f t="shared" ref="H35:I35" si="10">SUM(H4:H34)</f>
        <v>1481</v>
      </c>
      <c r="I35" s="62">
        <f t="shared" si="10"/>
        <v>60</v>
      </c>
      <c r="J35" s="66">
        <f>IFERROR(MEDIAN(J4:J34),"")</f>
        <v>0.04166666667</v>
      </c>
      <c r="K35" s="67">
        <f>SUM(K4:K34)</f>
        <v>5940</v>
      </c>
      <c r="L35" s="31"/>
      <c r="M35" s="68">
        <f t="shared" ref="M35:N35" si="11">SUM(M4:M34)</f>
        <v>45</v>
      </c>
      <c r="N35" s="67">
        <f t="shared" si="11"/>
        <v>2038.5</v>
      </c>
      <c r="O35" s="69"/>
      <c r="P35" s="68">
        <f t="shared" ref="P35:Q35" si="12">SUM(P4:P34)</f>
        <v>46</v>
      </c>
      <c r="Q35" s="67">
        <f t="shared" si="12"/>
        <v>2083.8</v>
      </c>
      <c r="R35" s="69"/>
      <c r="S35" s="68">
        <f t="shared" ref="S35:T35" si="13">SUM(S4:S34)</f>
        <v>33</v>
      </c>
      <c r="T35" s="67">
        <f t="shared" si="13"/>
        <v>747.45</v>
      </c>
      <c r="U35" s="70"/>
      <c r="V35" s="71">
        <f t="shared" ref="V35:X35" si="14">SUM(V4:V34)</f>
        <v>1292</v>
      </c>
      <c r="W35" s="71">
        <f t="shared" si="14"/>
        <v>101</v>
      </c>
      <c r="X35" s="72">
        <f t="shared" si="14"/>
        <v>2287.65</v>
      </c>
      <c r="Y35" s="73">
        <f>IFERROR(MEDIAN(Y4:Y34),"")</f>
        <v>0.03115264798</v>
      </c>
      <c r="Z35" s="70"/>
      <c r="AA35" s="53">
        <f t="shared" si="8"/>
        <v>252</v>
      </c>
      <c r="AB35" s="67">
        <f>SUM(AB4:AB34)</f>
        <v>9122.75</v>
      </c>
      <c r="AC35" s="74"/>
      <c r="AE35" s="10"/>
      <c r="AF35" s="10"/>
    </row>
    <row r="36" ht="6.75" customHeight="1">
      <c r="A36" s="24"/>
      <c r="B36" s="24"/>
      <c r="C36" s="24"/>
      <c r="D36" s="24"/>
      <c r="E36" s="75"/>
      <c r="F36" s="24"/>
      <c r="G36" s="76"/>
      <c r="H36" s="24"/>
      <c r="I36" s="24"/>
      <c r="J36" s="77"/>
      <c r="K36" s="24"/>
      <c r="L36" s="78"/>
      <c r="M36" s="24"/>
      <c r="N36" s="24"/>
      <c r="O36" s="79"/>
      <c r="P36" s="24"/>
      <c r="Q36" s="24"/>
      <c r="R36" s="24"/>
      <c r="S36" s="24"/>
      <c r="T36" s="24"/>
      <c r="U36" s="79"/>
      <c r="V36" s="24"/>
      <c r="W36" s="24"/>
      <c r="X36" s="24"/>
      <c r="Y36" s="24"/>
      <c r="Z36" s="79"/>
      <c r="AA36" s="24"/>
      <c r="AB36" s="24"/>
      <c r="AC36" s="10"/>
      <c r="AE36" s="10"/>
      <c r="AF36" s="10"/>
    </row>
  </sheetData>
  <mergeCells count="10">
    <mergeCell ref="V2:Y2"/>
    <mergeCell ref="AA2:AB2"/>
    <mergeCell ref="AD1:AD36"/>
    <mergeCell ref="A2:C3"/>
    <mergeCell ref="D2:D3"/>
    <mergeCell ref="H2:K2"/>
    <mergeCell ref="M2:N2"/>
    <mergeCell ref="P2:Q2"/>
    <mergeCell ref="S2:T2"/>
    <mergeCell ref="A35:C35"/>
  </mergeCells>
  <conditionalFormatting sqref="Y4:Y34">
    <cfRule type="cellIs" dxfId="0" priority="1" operator="between">
      <formula>"2%"</formula>
      <formula>"3%"</formula>
    </cfRule>
  </conditionalFormatting>
  <conditionalFormatting sqref="V4:V35">
    <cfRule type="cellIs" dxfId="1" priority="2" operator="lessThan">
      <formula>100</formula>
    </cfRule>
  </conditionalFormatting>
  <conditionalFormatting sqref="AB1 AB3:AB36">
    <cfRule type="cellIs" dxfId="2" priority="3" operator="greaterThanOrEqual">
      <formula>500</formula>
    </cfRule>
  </conditionalFormatting>
  <conditionalFormatting sqref="AB1 AB3:AB36">
    <cfRule type="cellIs" dxfId="1" priority="4" operator="lessThan">
      <formula>200</formula>
    </cfRule>
  </conditionalFormatting>
  <conditionalFormatting sqref="AB1 AB3:AB36">
    <cfRule type="cellIs" dxfId="0" priority="5" operator="between">
      <formula>200</formula>
      <formula>500</formula>
    </cfRule>
  </conditionalFormatting>
  <conditionalFormatting sqref="Y4:Y34">
    <cfRule type="cellIs" dxfId="2" priority="6" operator="greaterThan">
      <formula>"3%"</formula>
    </cfRule>
  </conditionalFormatting>
  <conditionalFormatting sqref="V4:V35">
    <cfRule type="cellIs" dxfId="0" priority="7" operator="between">
      <formula>100</formula>
      <formula>149</formula>
    </cfRule>
  </conditionalFormatting>
  <conditionalFormatting sqref="D1:D36">
    <cfRule type="cellIs" dxfId="3" priority="8" operator="greaterThan">
      <formula>3000</formula>
    </cfRule>
  </conditionalFormatting>
  <conditionalFormatting sqref="D1:D36">
    <cfRule type="cellIs" dxfId="1" priority="9" operator="lessThan">
      <formula>2500</formula>
    </cfRule>
  </conditionalFormatting>
  <conditionalFormatting sqref="D1:D36">
    <cfRule type="cellIs" dxfId="4" priority="10" operator="between">
      <formula>2500</formula>
      <formula>3000</formula>
    </cfRule>
  </conditionalFormatting>
  <conditionalFormatting sqref="Y4:Y34">
    <cfRule type="cellIs" dxfId="1" priority="11" operator="lessThan">
      <formula>"2%"</formula>
    </cfRule>
  </conditionalFormatting>
  <conditionalFormatting sqref="V4:V35">
    <cfRule type="cellIs" dxfId="2" priority="12" operator="greaterThan">
      <formula>149</formula>
    </cfRule>
  </conditionalFormatting>
  <conditionalFormatting sqref="J1 J3:J36">
    <cfRule type="cellIs" dxfId="2" priority="13" operator="between">
      <formula>"5%"</formula>
      <formula>"6.99%"</formula>
    </cfRule>
  </conditionalFormatting>
  <conditionalFormatting sqref="J4:J36">
    <cfRule type="cellIs" dxfId="0" priority="14" operator="between">
      <formula>"3%"</formula>
      <formula>"4.99%"</formula>
    </cfRule>
  </conditionalFormatting>
  <conditionalFormatting sqref="J4:J36">
    <cfRule type="cellIs" dxfId="1" priority="15" operator="lessThan">
      <formula>"2.99%"</formula>
    </cfRule>
  </conditionalFormatting>
  <conditionalFormatting sqref="H1:H36">
    <cfRule type="cellIs" dxfId="2" priority="16" operator="greaterThan">
      <formula>300</formula>
    </cfRule>
  </conditionalFormatting>
  <conditionalFormatting sqref="H1:H36">
    <cfRule type="cellIs" dxfId="0" priority="17" operator="between">
      <formula>200</formula>
      <formula>300</formula>
    </cfRule>
  </conditionalFormatting>
  <conditionalFormatting sqref="H1:H36">
    <cfRule type="cellIs" dxfId="1" priority="18" operator="lessThan">
      <formula>200</formula>
    </cfRule>
  </conditionalFormatting>
  <conditionalFormatting sqref="U2">
    <cfRule type="colorScale" priority="19">
      <colorScale>
        <cfvo type="min"/>
        <cfvo type="max"/>
        <color rgb="FFFFFFFF"/>
        <color rgb="FF57BB8A"/>
      </colorScale>
    </cfRule>
  </conditionalFormatting>
  <conditionalFormatting sqref="AB1 AB3:AB36">
    <cfRule type="cellIs" dxfId="1" priority="20" operator="lessThan">
      <formula>200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.0"/>
    <col customWidth="1" min="2" max="2" width="4.88"/>
    <col customWidth="1" min="3" max="3" width="1.0"/>
    <col customWidth="1" min="4" max="4" width="12.0"/>
    <col customWidth="1" min="5" max="5" width="0.5"/>
    <col customWidth="1" min="6" max="6" width="12.63"/>
    <col customWidth="1" min="7" max="7" width="0.5"/>
    <col customWidth="1" min="8" max="9" width="8.0"/>
    <col customWidth="1" min="10" max="10" width="11.75"/>
    <col customWidth="1" min="11" max="11" width="13.88"/>
    <col customWidth="1" min="12" max="12" width="0.5"/>
    <col customWidth="1" min="13" max="13" width="7.75"/>
    <col customWidth="1" min="14" max="14" width="13.88"/>
    <col customWidth="1" min="15" max="15" width="0.5"/>
    <col customWidth="1" min="16" max="16" width="8.0"/>
    <col customWidth="1" min="17" max="17" width="13.88"/>
    <col customWidth="1" min="18" max="18" width="0.38"/>
    <col customWidth="1" min="19" max="19" width="8.13"/>
    <col customWidth="1" min="20" max="20" width="13.88"/>
    <col customWidth="1" min="21" max="21" width="0.5"/>
    <col customWidth="1" min="22" max="22" width="11.75"/>
    <col customWidth="1" min="23" max="23" width="8.0"/>
    <col customWidth="1" min="24" max="24" width="11.75"/>
    <col customWidth="1" min="25" max="25" width="12.25"/>
    <col customWidth="1" min="26" max="26" width="0.5"/>
    <col customWidth="1" min="27" max="27" width="8.0"/>
    <col customWidth="1" min="28" max="28" width="10.13"/>
    <col customWidth="1" min="29" max="29" width="3.13"/>
    <col customWidth="1" min="30" max="31" width="56.88"/>
    <col customWidth="1" min="32" max="32" width="76.25"/>
  </cols>
  <sheetData>
    <row r="1" ht="7.5" customHeight="1">
      <c r="A1" s="1" t="s">
        <v>0</v>
      </c>
      <c r="B1" s="2" t="s">
        <v>1</v>
      </c>
      <c r="C1" s="3"/>
      <c r="D1" s="4" t="s">
        <v>2</v>
      </c>
      <c r="E1" s="5"/>
      <c r="F1" s="4"/>
      <c r="G1" s="4"/>
      <c r="H1" s="4"/>
      <c r="I1" s="6" t="s">
        <v>3</v>
      </c>
      <c r="J1" s="7"/>
      <c r="K1" s="4"/>
      <c r="L1" s="4"/>
      <c r="M1" s="6" t="s">
        <v>4</v>
      </c>
      <c r="N1" s="4"/>
      <c r="O1" s="4"/>
      <c r="P1" s="6" t="s">
        <v>5</v>
      </c>
      <c r="Q1" s="4"/>
      <c r="R1" s="4"/>
      <c r="S1" s="6" t="s">
        <v>6</v>
      </c>
      <c r="T1" s="4"/>
      <c r="U1" s="4"/>
      <c r="V1" s="8"/>
      <c r="W1" s="9" t="s">
        <v>7</v>
      </c>
      <c r="X1" s="8"/>
      <c r="Y1" s="8"/>
      <c r="Z1" s="8"/>
      <c r="AA1" s="8" t="s">
        <v>8</v>
      </c>
      <c r="AB1" s="8"/>
      <c r="AC1" s="10"/>
      <c r="AD1" s="10"/>
      <c r="AE1" s="10"/>
      <c r="AF1" s="10"/>
    </row>
    <row r="2" ht="15.75" customHeight="1">
      <c r="A2" s="11" t="s">
        <v>1</v>
      </c>
      <c r="C2" s="12"/>
      <c r="D2" s="13" t="s">
        <v>9</v>
      </c>
      <c r="E2" s="14"/>
      <c r="F2" s="15" t="s">
        <v>10</v>
      </c>
      <c r="G2" s="16"/>
      <c r="H2" s="17" t="s">
        <v>11</v>
      </c>
      <c r="I2" s="18"/>
      <c r="J2" s="18"/>
      <c r="K2" s="19"/>
      <c r="L2" s="16"/>
      <c r="M2" s="17" t="s">
        <v>12</v>
      </c>
      <c r="N2" s="19"/>
      <c r="O2" s="16"/>
      <c r="P2" s="17" t="s">
        <v>13</v>
      </c>
      <c r="Q2" s="19"/>
      <c r="R2" s="16"/>
      <c r="S2" s="20" t="s">
        <v>14</v>
      </c>
      <c r="T2" s="19"/>
      <c r="U2" s="16"/>
      <c r="V2" s="21" t="s">
        <v>15</v>
      </c>
      <c r="W2" s="18"/>
      <c r="X2" s="18"/>
      <c r="Y2" s="18"/>
      <c r="Z2" s="22"/>
      <c r="AA2" s="23" t="s">
        <v>16</v>
      </c>
      <c r="AB2" s="19"/>
      <c r="AC2" s="24"/>
      <c r="AE2" s="10"/>
      <c r="AF2" s="10"/>
    </row>
    <row r="3" ht="15.75" customHeight="1">
      <c r="A3" s="25"/>
      <c r="B3" s="26"/>
      <c r="C3" s="27"/>
      <c r="D3" s="28"/>
      <c r="E3" s="29"/>
      <c r="F3" s="30" t="s">
        <v>17</v>
      </c>
      <c r="G3" s="31"/>
      <c r="H3" s="32" t="s">
        <v>18</v>
      </c>
      <c r="I3" s="33" t="s">
        <v>19</v>
      </c>
      <c r="J3" s="34" t="s">
        <v>20</v>
      </c>
      <c r="K3" s="33" t="s">
        <v>21</v>
      </c>
      <c r="L3" s="31"/>
      <c r="M3" s="33" t="s">
        <v>19</v>
      </c>
      <c r="N3" s="33" t="s">
        <v>21</v>
      </c>
      <c r="O3" s="31"/>
      <c r="P3" s="33" t="s">
        <v>19</v>
      </c>
      <c r="Q3" s="33" t="s">
        <v>21</v>
      </c>
      <c r="R3" s="31"/>
      <c r="S3" s="32" t="s">
        <v>19</v>
      </c>
      <c r="T3" s="33" t="s">
        <v>21</v>
      </c>
      <c r="U3" s="31"/>
      <c r="V3" s="35" t="s">
        <v>22</v>
      </c>
      <c r="W3" s="35" t="s">
        <v>19</v>
      </c>
      <c r="X3" s="35" t="s">
        <v>23</v>
      </c>
      <c r="Y3" s="35" t="s">
        <v>20</v>
      </c>
      <c r="Z3" s="31"/>
      <c r="AA3" s="33" t="s">
        <v>19</v>
      </c>
      <c r="AB3" s="32" t="s">
        <v>24</v>
      </c>
      <c r="AC3" s="24"/>
      <c r="AE3" s="10"/>
      <c r="AF3" s="10"/>
    </row>
    <row r="4" ht="15.75" customHeight="1">
      <c r="A4" s="36"/>
      <c r="B4" s="37">
        <v>1.0</v>
      </c>
      <c r="C4" s="38"/>
      <c r="D4" s="39">
        <v>0.0</v>
      </c>
      <c r="E4" s="40"/>
      <c r="F4" s="41">
        <v>0.0</v>
      </c>
      <c r="G4" s="42"/>
      <c r="H4" s="43"/>
      <c r="I4" s="43"/>
      <c r="J4" s="44"/>
      <c r="K4" s="45">
        <f>I4*49</f>
        <v>0</v>
      </c>
      <c r="L4" s="46"/>
      <c r="M4" s="47"/>
      <c r="N4" s="45">
        <f t="shared" ref="N4:N34" si="1">M4*45.3</f>
        <v>0</v>
      </c>
      <c r="O4" s="48"/>
      <c r="P4" s="47"/>
      <c r="Q4" s="45">
        <f t="shared" ref="Q4:Q34" si="2">P4*45.3</f>
        <v>0</v>
      </c>
      <c r="R4" s="48"/>
      <c r="S4" s="47"/>
      <c r="T4" s="45">
        <f t="shared" ref="T4:T34" si="3">S4*22.65</f>
        <v>0</v>
      </c>
      <c r="U4" s="49"/>
      <c r="V4" s="43"/>
      <c r="W4" s="43"/>
      <c r="X4" s="50">
        <f t="shared" ref="X4:X34" si="4">(W4*22.65)</f>
        <v>0</v>
      </c>
      <c r="Y4" s="51" t="str">
        <f t="shared" ref="Y4:Y34" si="5">IF(OR(V4=0, ISBLANK(V4)), "", (W4)/V4)
</f>
        <v/>
      </c>
      <c r="Z4" s="52"/>
      <c r="AA4" s="53">
        <f t="shared" ref="AA4:AA34" si="6">W4+S4+P4+M4+I4</f>
        <v>0</v>
      </c>
      <c r="AB4" s="54">
        <f t="shared" ref="AB4:AB34" si="7">K4+N4+Q4+T4+X4-F4</f>
        <v>0</v>
      </c>
      <c r="AC4" s="55"/>
      <c r="AE4" s="10"/>
      <c r="AF4" s="10"/>
    </row>
    <row r="5" ht="15.75" customHeight="1">
      <c r="A5" s="36"/>
      <c r="B5" s="37">
        <v>2.0</v>
      </c>
      <c r="C5" s="38"/>
      <c r="D5" s="39">
        <v>0.0</v>
      </c>
      <c r="E5" s="40"/>
      <c r="F5" s="41">
        <v>0.0</v>
      </c>
      <c r="G5" s="56"/>
      <c r="H5" s="43"/>
      <c r="I5" s="43"/>
      <c r="J5" s="44"/>
      <c r="K5" s="45">
        <f t="shared" ref="K5:K34" si="8">I5*45.3</f>
        <v>0</v>
      </c>
      <c r="L5" s="57"/>
      <c r="M5" s="47"/>
      <c r="N5" s="45">
        <f t="shared" si="1"/>
        <v>0</v>
      </c>
      <c r="O5" s="48"/>
      <c r="P5" s="47"/>
      <c r="Q5" s="45">
        <f t="shared" si="2"/>
        <v>0</v>
      </c>
      <c r="R5" s="48"/>
      <c r="S5" s="47"/>
      <c r="T5" s="45">
        <f t="shared" si="3"/>
        <v>0</v>
      </c>
      <c r="U5" s="49"/>
      <c r="V5" s="43"/>
      <c r="W5" s="43"/>
      <c r="X5" s="50">
        <f t="shared" si="4"/>
        <v>0</v>
      </c>
      <c r="Y5" s="51" t="str">
        <f t="shared" si="5"/>
        <v/>
      </c>
      <c r="Z5" s="52"/>
      <c r="AA5" s="53">
        <f t="shared" si="6"/>
        <v>0</v>
      </c>
      <c r="AB5" s="54">
        <f t="shared" si="7"/>
        <v>0</v>
      </c>
      <c r="AC5" s="10"/>
      <c r="AE5" s="10"/>
      <c r="AF5" s="10"/>
    </row>
    <row r="6" ht="15.75" customHeight="1">
      <c r="A6" s="36"/>
      <c r="B6" s="37">
        <v>3.0</v>
      </c>
      <c r="C6" s="38"/>
      <c r="D6" s="39">
        <v>0.0</v>
      </c>
      <c r="E6" s="40"/>
      <c r="F6" s="41">
        <v>0.0</v>
      </c>
      <c r="G6" s="56"/>
      <c r="H6" s="43"/>
      <c r="I6" s="43"/>
      <c r="J6" s="44"/>
      <c r="K6" s="45">
        <f t="shared" si="8"/>
        <v>0</v>
      </c>
      <c r="L6" s="57"/>
      <c r="M6" s="47"/>
      <c r="N6" s="45">
        <f t="shared" si="1"/>
        <v>0</v>
      </c>
      <c r="O6" s="48"/>
      <c r="P6" s="47"/>
      <c r="Q6" s="45">
        <f t="shared" si="2"/>
        <v>0</v>
      </c>
      <c r="R6" s="48"/>
      <c r="S6" s="47"/>
      <c r="T6" s="45">
        <f t="shared" si="3"/>
        <v>0</v>
      </c>
      <c r="U6" s="49"/>
      <c r="V6" s="43"/>
      <c r="W6" s="43"/>
      <c r="X6" s="50">
        <f t="shared" si="4"/>
        <v>0</v>
      </c>
      <c r="Y6" s="51" t="str">
        <f t="shared" si="5"/>
        <v/>
      </c>
      <c r="Z6" s="52"/>
      <c r="AA6" s="53">
        <f t="shared" si="6"/>
        <v>0</v>
      </c>
      <c r="AB6" s="54">
        <f t="shared" si="7"/>
        <v>0</v>
      </c>
      <c r="AC6" s="10"/>
      <c r="AE6" s="10"/>
      <c r="AF6" s="10"/>
    </row>
    <row r="7" ht="15.75" customHeight="1">
      <c r="A7" s="36"/>
      <c r="B7" s="37">
        <v>4.0</v>
      </c>
      <c r="C7" s="38"/>
      <c r="D7" s="39">
        <v>0.0</v>
      </c>
      <c r="E7" s="40"/>
      <c r="F7" s="41">
        <v>0.0</v>
      </c>
      <c r="G7" s="56"/>
      <c r="H7" s="43"/>
      <c r="I7" s="43"/>
      <c r="J7" s="44"/>
      <c r="K7" s="45">
        <f t="shared" si="8"/>
        <v>0</v>
      </c>
      <c r="L7" s="57"/>
      <c r="M7" s="47"/>
      <c r="N7" s="45">
        <f t="shared" si="1"/>
        <v>0</v>
      </c>
      <c r="O7" s="48"/>
      <c r="P7" s="47"/>
      <c r="Q7" s="45">
        <f t="shared" si="2"/>
        <v>0</v>
      </c>
      <c r="R7" s="48"/>
      <c r="S7" s="47"/>
      <c r="T7" s="45">
        <f t="shared" si="3"/>
        <v>0</v>
      </c>
      <c r="U7" s="49"/>
      <c r="V7" s="43"/>
      <c r="W7" s="43"/>
      <c r="X7" s="50">
        <f t="shared" si="4"/>
        <v>0</v>
      </c>
      <c r="Y7" s="51" t="str">
        <f t="shared" si="5"/>
        <v/>
      </c>
      <c r="Z7" s="52"/>
      <c r="AA7" s="53">
        <f t="shared" si="6"/>
        <v>0</v>
      </c>
      <c r="AB7" s="54">
        <f t="shared" si="7"/>
        <v>0</v>
      </c>
      <c r="AC7" s="10"/>
      <c r="AE7" s="10"/>
      <c r="AF7" s="10"/>
    </row>
    <row r="8" ht="15.75" customHeight="1">
      <c r="A8" s="36"/>
      <c r="B8" s="37">
        <v>5.0</v>
      </c>
      <c r="C8" s="38"/>
      <c r="D8" s="39">
        <v>0.0</v>
      </c>
      <c r="E8" s="40"/>
      <c r="F8" s="41">
        <v>0.0</v>
      </c>
      <c r="G8" s="56"/>
      <c r="H8" s="43"/>
      <c r="I8" s="43"/>
      <c r="J8" s="44"/>
      <c r="K8" s="45">
        <f t="shared" si="8"/>
        <v>0</v>
      </c>
      <c r="L8" s="57"/>
      <c r="M8" s="47"/>
      <c r="N8" s="45">
        <f t="shared" si="1"/>
        <v>0</v>
      </c>
      <c r="O8" s="48"/>
      <c r="P8" s="47"/>
      <c r="Q8" s="45">
        <f t="shared" si="2"/>
        <v>0</v>
      </c>
      <c r="R8" s="48"/>
      <c r="S8" s="47"/>
      <c r="T8" s="45">
        <f t="shared" si="3"/>
        <v>0</v>
      </c>
      <c r="U8" s="49"/>
      <c r="V8" s="43"/>
      <c r="W8" s="43"/>
      <c r="X8" s="50">
        <f t="shared" si="4"/>
        <v>0</v>
      </c>
      <c r="Y8" s="51" t="str">
        <f t="shared" si="5"/>
        <v/>
      </c>
      <c r="Z8" s="52"/>
      <c r="AA8" s="53">
        <f t="shared" si="6"/>
        <v>0</v>
      </c>
      <c r="AB8" s="54">
        <f t="shared" si="7"/>
        <v>0</v>
      </c>
      <c r="AC8" s="10"/>
      <c r="AE8" s="10"/>
      <c r="AF8" s="10"/>
    </row>
    <row r="9" ht="15.75" customHeight="1">
      <c r="A9" s="36"/>
      <c r="B9" s="37">
        <v>6.0</v>
      </c>
      <c r="C9" s="38"/>
      <c r="D9" s="39">
        <v>0.0</v>
      </c>
      <c r="E9" s="40"/>
      <c r="F9" s="41">
        <v>0.0</v>
      </c>
      <c r="G9" s="56"/>
      <c r="H9" s="43"/>
      <c r="I9" s="43"/>
      <c r="J9" s="44"/>
      <c r="K9" s="45">
        <f t="shared" si="8"/>
        <v>0</v>
      </c>
      <c r="L9" s="57"/>
      <c r="M9" s="47"/>
      <c r="N9" s="45">
        <f t="shared" si="1"/>
        <v>0</v>
      </c>
      <c r="O9" s="48"/>
      <c r="P9" s="47"/>
      <c r="Q9" s="45">
        <f t="shared" si="2"/>
        <v>0</v>
      </c>
      <c r="R9" s="48"/>
      <c r="S9" s="47"/>
      <c r="T9" s="45">
        <f t="shared" si="3"/>
        <v>0</v>
      </c>
      <c r="U9" s="49"/>
      <c r="V9" s="43"/>
      <c r="W9" s="43"/>
      <c r="X9" s="50">
        <f t="shared" si="4"/>
        <v>0</v>
      </c>
      <c r="Y9" s="51" t="str">
        <f t="shared" si="5"/>
        <v/>
      </c>
      <c r="Z9" s="52"/>
      <c r="AA9" s="53">
        <f t="shared" si="6"/>
        <v>0</v>
      </c>
      <c r="AB9" s="54">
        <f t="shared" si="7"/>
        <v>0</v>
      </c>
      <c r="AC9" s="10"/>
      <c r="AE9" s="10"/>
      <c r="AF9" s="10"/>
    </row>
    <row r="10" ht="15.75" customHeight="1">
      <c r="A10" s="36"/>
      <c r="B10" s="37">
        <v>7.0</v>
      </c>
      <c r="C10" s="38"/>
      <c r="D10" s="39">
        <v>0.0</v>
      </c>
      <c r="E10" s="40"/>
      <c r="F10" s="41">
        <v>0.0</v>
      </c>
      <c r="G10" s="56"/>
      <c r="H10" s="43"/>
      <c r="I10" s="43"/>
      <c r="J10" s="44"/>
      <c r="K10" s="45">
        <f t="shared" si="8"/>
        <v>0</v>
      </c>
      <c r="L10" s="57"/>
      <c r="M10" s="47"/>
      <c r="N10" s="45">
        <f t="shared" si="1"/>
        <v>0</v>
      </c>
      <c r="O10" s="48"/>
      <c r="P10" s="47"/>
      <c r="Q10" s="45">
        <f t="shared" si="2"/>
        <v>0</v>
      </c>
      <c r="R10" s="48"/>
      <c r="S10" s="47"/>
      <c r="T10" s="45">
        <f t="shared" si="3"/>
        <v>0</v>
      </c>
      <c r="U10" s="49"/>
      <c r="V10" s="43"/>
      <c r="W10" s="43"/>
      <c r="X10" s="50">
        <f t="shared" si="4"/>
        <v>0</v>
      </c>
      <c r="Y10" s="51" t="str">
        <f t="shared" si="5"/>
        <v/>
      </c>
      <c r="Z10" s="52"/>
      <c r="AA10" s="53">
        <f t="shared" si="6"/>
        <v>0</v>
      </c>
      <c r="AB10" s="54">
        <f t="shared" si="7"/>
        <v>0</v>
      </c>
      <c r="AC10" s="10"/>
      <c r="AE10" s="10"/>
      <c r="AF10" s="10"/>
    </row>
    <row r="11" ht="15.75" customHeight="1">
      <c r="A11" s="36"/>
      <c r="B11" s="37">
        <v>8.0</v>
      </c>
      <c r="C11" s="38"/>
      <c r="D11" s="39">
        <v>0.0</v>
      </c>
      <c r="E11" s="40"/>
      <c r="F11" s="41">
        <v>0.0</v>
      </c>
      <c r="G11" s="56"/>
      <c r="H11" s="43"/>
      <c r="I11" s="43"/>
      <c r="J11" s="44"/>
      <c r="K11" s="45">
        <f t="shared" si="8"/>
        <v>0</v>
      </c>
      <c r="L11" s="57"/>
      <c r="M11" s="47"/>
      <c r="N11" s="45">
        <f t="shared" si="1"/>
        <v>0</v>
      </c>
      <c r="O11" s="48"/>
      <c r="P11" s="47"/>
      <c r="Q11" s="45">
        <f t="shared" si="2"/>
        <v>0</v>
      </c>
      <c r="R11" s="48"/>
      <c r="S11" s="47"/>
      <c r="T11" s="45">
        <f t="shared" si="3"/>
        <v>0</v>
      </c>
      <c r="U11" s="49"/>
      <c r="V11" s="43"/>
      <c r="W11" s="43"/>
      <c r="X11" s="50">
        <f t="shared" si="4"/>
        <v>0</v>
      </c>
      <c r="Y11" s="51" t="str">
        <f t="shared" si="5"/>
        <v/>
      </c>
      <c r="Z11" s="52"/>
      <c r="AA11" s="53">
        <f t="shared" si="6"/>
        <v>0</v>
      </c>
      <c r="AB11" s="54">
        <f t="shared" si="7"/>
        <v>0</v>
      </c>
      <c r="AC11" s="10"/>
      <c r="AE11" s="10"/>
      <c r="AF11" s="10"/>
    </row>
    <row r="12" ht="15.75" customHeight="1">
      <c r="A12" s="36"/>
      <c r="B12" s="37">
        <v>9.0</v>
      </c>
      <c r="C12" s="38"/>
      <c r="D12" s="39">
        <v>0.0</v>
      </c>
      <c r="E12" s="40"/>
      <c r="F12" s="41">
        <v>0.0</v>
      </c>
      <c r="G12" s="56"/>
      <c r="H12" s="43"/>
      <c r="I12" s="43"/>
      <c r="J12" s="44"/>
      <c r="K12" s="45">
        <f t="shared" si="8"/>
        <v>0</v>
      </c>
      <c r="L12" s="57"/>
      <c r="M12" s="47"/>
      <c r="N12" s="45">
        <f t="shared" si="1"/>
        <v>0</v>
      </c>
      <c r="O12" s="48"/>
      <c r="P12" s="47"/>
      <c r="Q12" s="45">
        <f t="shared" si="2"/>
        <v>0</v>
      </c>
      <c r="R12" s="48"/>
      <c r="S12" s="47"/>
      <c r="T12" s="45">
        <f t="shared" si="3"/>
        <v>0</v>
      </c>
      <c r="U12" s="49"/>
      <c r="V12" s="43"/>
      <c r="W12" s="58"/>
      <c r="X12" s="50">
        <f t="shared" si="4"/>
        <v>0</v>
      </c>
      <c r="Y12" s="51" t="str">
        <f t="shared" si="5"/>
        <v/>
      </c>
      <c r="Z12" s="52"/>
      <c r="AA12" s="53">
        <f t="shared" si="6"/>
        <v>0</v>
      </c>
      <c r="AB12" s="54">
        <f t="shared" si="7"/>
        <v>0</v>
      </c>
      <c r="AC12" s="10"/>
      <c r="AE12" s="10"/>
      <c r="AF12" s="10"/>
    </row>
    <row r="13" ht="15.75" customHeight="1">
      <c r="A13" s="36"/>
      <c r="B13" s="37">
        <v>10.0</v>
      </c>
      <c r="C13" s="38"/>
      <c r="D13" s="39">
        <v>0.0</v>
      </c>
      <c r="E13" s="40"/>
      <c r="F13" s="41">
        <v>0.0</v>
      </c>
      <c r="G13" s="56"/>
      <c r="H13" s="43"/>
      <c r="I13" s="43"/>
      <c r="J13" s="44" t="str">
        <f t="shared" ref="J13:J33" si="9">IFERROR(I13/H13, "")</f>
        <v/>
      </c>
      <c r="K13" s="45">
        <f t="shared" si="8"/>
        <v>0</v>
      </c>
      <c r="L13" s="57"/>
      <c r="M13" s="47"/>
      <c r="N13" s="45">
        <f t="shared" si="1"/>
        <v>0</v>
      </c>
      <c r="O13" s="48"/>
      <c r="P13" s="47"/>
      <c r="Q13" s="45">
        <f t="shared" si="2"/>
        <v>0</v>
      </c>
      <c r="R13" s="48"/>
      <c r="S13" s="47"/>
      <c r="T13" s="45">
        <f t="shared" si="3"/>
        <v>0</v>
      </c>
      <c r="U13" s="49"/>
      <c r="V13" s="43"/>
      <c r="W13" s="43"/>
      <c r="X13" s="50">
        <f t="shared" si="4"/>
        <v>0</v>
      </c>
      <c r="Y13" s="51" t="str">
        <f t="shared" si="5"/>
        <v/>
      </c>
      <c r="Z13" s="52"/>
      <c r="AA13" s="53">
        <f t="shared" si="6"/>
        <v>0</v>
      </c>
      <c r="AB13" s="54">
        <f t="shared" si="7"/>
        <v>0</v>
      </c>
      <c r="AC13" s="10"/>
      <c r="AE13" s="10"/>
      <c r="AF13" s="10"/>
    </row>
    <row r="14" ht="15.75" customHeight="1">
      <c r="A14" s="36"/>
      <c r="B14" s="37">
        <v>11.0</v>
      </c>
      <c r="C14" s="38"/>
      <c r="D14" s="39">
        <v>0.0</v>
      </c>
      <c r="E14" s="40"/>
      <c r="F14" s="41">
        <v>0.0</v>
      </c>
      <c r="G14" s="56"/>
      <c r="H14" s="43"/>
      <c r="I14" s="43"/>
      <c r="J14" s="44" t="str">
        <f t="shared" si="9"/>
        <v/>
      </c>
      <c r="K14" s="45">
        <f t="shared" si="8"/>
        <v>0</v>
      </c>
      <c r="L14" s="57"/>
      <c r="M14" s="47"/>
      <c r="N14" s="45">
        <f t="shared" si="1"/>
        <v>0</v>
      </c>
      <c r="O14" s="48"/>
      <c r="P14" s="47"/>
      <c r="Q14" s="45">
        <f t="shared" si="2"/>
        <v>0</v>
      </c>
      <c r="R14" s="48"/>
      <c r="S14" s="47"/>
      <c r="T14" s="45">
        <f t="shared" si="3"/>
        <v>0</v>
      </c>
      <c r="U14" s="49"/>
      <c r="V14" s="43"/>
      <c r="W14" s="43"/>
      <c r="X14" s="50">
        <f t="shared" si="4"/>
        <v>0</v>
      </c>
      <c r="Y14" s="51" t="str">
        <f t="shared" si="5"/>
        <v/>
      </c>
      <c r="Z14" s="52"/>
      <c r="AA14" s="53">
        <f t="shared" si="6"/>
        <v>0</v>
      </c>
      <c r="AB14" s="54">
        <f t="shared" si="7"/>
        <v>0</v>
      </c>
      <c r="AC14" s="10"/>
      <c r="AE14" s="10"/>
      <c r="AF14" s="10"/>
    </row>
    <row r="15" ht="15.75" customHeight="1">
      <c r="A15" s="36"/>
      <c r="B15" s="37">
        <v>12.0</v>
      </c>
      <c r="C15" s="38"/>
      <c r="D15" s="39">
        <v>0.0</v>
      </c>
      <c r="E15" s="40"/>
      <c r="F15" s="41">
        <v>0.0</v>
      </c>
      <c r="G15" s="56"/>
      <c r="H15" s="43"/>
      <c r="I15" s="43"/>
      <c r="J15" s="44" t="str">
        <f t="shared" si="9"/>
        <v/>
      </c>
      <c r="K15" s="45">
        <f t="shared" si="8"/>
        <v>0</v>
      </c>
      <c r="L15" s="57"/>
      <c r="M15" s="47"/>
      <c r="N15" s="45">
        <f t="shared" si="1"/>
        <v>0</v>
      </c>
      <c r="O15" s="48"/>
      <c r="P15" s="47"/>
      <c r="Q15" s="45">
        <f t="shared" si="2"/>
        <v>0</v>
      </c>
      <c r="R15" s="48"/>
      <c r="S15" s="47"/>
      <c r="T15" s="45">
        <f t="shared" si="3"/>
        <v>0</v>
      </c>
      <c r="U15" s="49"/>
      <c r="V15" s="43"/>
      <c r="W15" s="43"/>
      <c r="X15" s="50">
        <f t="shared" si="4"/>
        <v>0</v>
      </c>
      <c r="Y15" s="51" t="str">
        <f t="shared" si="5"/>
        <v/>
      </c>
      <c r="Z15" s="52"/>
      <c r="AA15" s="53">
        <f t="shared" si="6"/>
        <v>0</v>
      </c>
      <c r="AB15" s="54">
        <f t="shared" si="7"/>
        <v>0</v>
      </c>
      <c r="AC15" s="10"/>
      <c r="AE15" s="10"/>
      <c r="AF15" s="10"/>
    </row>
    <row r="16" ht="15.75" customHeight="1">
      <c r="A16" s="36"/>
      <c r="B16" s="37">
        <v>13.0</v>
      </c>
      <c r="C16" s="38"/>
      <c r="D16" s="39">
        <v>0.0</v>
      </c>
      <c r="E16" s="40"/>
      <c r="F16" s="41">
        <v>0.0</v>
      </c>
      <c r="G16" s="56"/>
      <c r="H16" s="43"/>
      <c r="I16" s="43"/>
      <c r="J16" s="44" t="str">
        <f t="shared" si="9"/>
        <v/>
      </c>
      <c r="K16" s="45">
        <f t="shared" si="8"/>
        <v>0</v>
      </c>
      <c r="L16" s="57"/>
      <c r="M16" s="47"/>
      <c r="N16" s="45">
        <f t="shared" si="1"/>
        <v>0</v>
      </c>
      <c r="O16" s="48"/>
      <c r="P16" s="47"/>
      <c r="Q16" s="45">
        <f t="shared" si="2"/>
        <v>0</v>
      </c>
      <c r="R16" s="48"/>
      <c r="S16" s="47"/>
      <c r="T16" s="45">
        <f t="shared" si="3"/>
        <v>0</v>
      </c>
      <c r="U16" s="49"/>
      <c r="V16" s="43"/>
      <c r="W16" s="43"/>
      <c r="X16" s="50">
        <f t="shared" si="4"/>
        <v>0</v>
      </c>
      <c r="Y16" s="51" t="str">
        <f t="shared" si="5"/>
        <v/>
      </c>
      <c r="Z16" s="52"/>
      <c r="AA16" s="53">
        <f t="shared" si="6"/>
        <v>0</v>
      </c>
      <c r="AB16" s="54">
        <f t="shared" si="7"/>
        <v>0</v>
      </c>
      <c r="AC16" s="10"/>
      <c r="AE16" s="10"/>
      <c r="AF16" s="10"/>
    </row>
    <row r="17" ht="15.75" customHeight="1">
      <c r="A17" s="36"/>
      <c r="B17" s="37">
        <v>14.0</v>
      </c>
      <c r="C17" s="38"/>
      <c r="D17" s="39">
        <v>0.0</v>
      </c>
      <c r="E17" s="40"/>
      <c r="F17" s="41">
        <v>0.0</v>
      </c>
      <c r="G17" s="56"/>
      <c r="H17" s="43"/>
      <c r="I17" s="43"/>
      <c r="J17" s="44" t="str">
        <f t="shared" si="9"/>
        <v/>
      </c>
      <c r="K17" s="45">
        <f t="shared" si="8"/>
        <v>0</v>
      </c>
      <c r="L17" s="57"/>
      <c r="M17" s="47"/>
      <c r="N17" s="45">
        <f t="shared" si="1"/>
        <v>0</v>
      </c>
      <c r="O17" s="48"/>
      <c r="P17" s="47"/>
      <c r="Q17" s="45">
        <f t="shared" si="2"/>
        <v>0</v>
      </c>
      <c r="R17" s="48"/>
      <c r="S17" s="47"/>
      <c r="T17" s="45">
        <f t="shared" si="3"/>
        <v>0</v>
      </c>
      <c r="U17" s="49"/>
      <c r="V17" s="43"/>
      <c r="W17" s="43"/>
      <c r="X17" s="50">
        <f t="shared" si="4"/>
        <v>0</v>
      </c>
      <c r="Y17" s="51" t="str">
        <f t="shared" si="5"/>
        <v/>
      </c>
      <c r="Z17" s="52"/>
      <c r="AA17" s="53">
        <f t="shared" si="6"/>
        <v>0</v>
      </c>
      <c r="AB17" s="54">
        <f t="shared" si="7"/>
        <v>0</v>
      </c>
      <c r="AC17" s="10"/>
      <c r="AE17" s="10"/>
      <c r="AF17" s="10"/>
    </row>
    <row r="18" ht="15.75" customHeight="1">
      <c r="A18" s="36"/>
      <c r="B18" s="37">
        <v>15.0</v>
      </c>
      <c r="C18" s="38"/>
      <c r="D18" s="39">
        <v>0.0</v>
      </c>
      <c r="E18" s="40"/>
      <c r="F18" s="41">
        <v>0.0</v>
      </c>
      <c r="G18" s="56"/>
      <c r="H18" s="43"/>
      <c r="I18" s="43"/>
      <c r="J18" s="44" t="str">
        <f t="shared" si="9"/>
        <v/>
      </c>
      <c r="K18" s="45">
        <f t="shared" si="8"/>
        <v>0</v>
      </c>
      <c r="L18" s="57"/>
      <c r="M18" s="47"/>
      <c r="N18" s="45">
        <f t="shared" si="1"/>
        <v>0</v>
      </c>
      <c r="O18" s="48"/>
      <c r="P18" s="47"/>
      <c r="Q18" s="45">
        <f t="shared" si="2"/>
        <v>0</v>
      </c>
      <c r="R18" s="48"/>
      <c r="S18" s="47"/>
      <c r="T18" s="45">
        <f t="shared" si="3"/>
        <v>0</v>
      </c>
      <c r="U18" s="49"/>
      <c r="V18" s="43"/>
      <c r="W18" s="43"/>
      <c r="X18" s="50">
        <f t="shared" si="4"/>
        <v>0</v>
      </c>
      <c r="Y18" s="51" t="str">
        <f t="shared" si="5"/>
        <v/>
      </c>
      <c r="Z18" s="52"/>
      <c r="AA18" s="53">
        <f t="shared" si="6"/>
        <v>0</v>
      </c>
      <c r="AB18" s="54">
        <f t="shared" si="7"/>
        <v>0</v>
      </c>
      <c r="AC18" s="10"/>
      <c r="AE18" s="10"/>
      <c r="AF18" s="10"/>
    </row>
    <row r="19" ht="15.75" customHeight="1">
      <c r="A19" s="36"/>
      <c r="B19" s="37">
        <v>16.0</v>
      </c>
      <c r="C19" s="38"/>
      <c r="D19" s="39">
        <v>0.0</v>
      </c>
      <c r="E19" s="40"/>
      <c r="F19" s="41">
        <v>0.0</v>
      </c>
      <c r="G19" s="56"/>
      <c r="H19" s="43"/>
      <c r="I19" s="43"/>
      <c r="J19" s="44" t="str">
        <f t="shared" si="9"/>
        <v/>
      </c>
      <c r="K19" s="45">
        <f t="shared" si="8"/>
        <v>0</v>
      </c>
      <c r="L19" s="57"/>
      <c r="M19" s="47"/>
      <c r="N19" s="45">
        <f t="shared" si="1"/>
        <v>0</v>
      </c>
      <c r="O19" s="48"/>
      <c r="P19" s="47"/>
      <c r="Q19" s="45">
        <f t="shared" si="2"/>
        <v>0</v>
      </c>
      <c r="R19" s="48"/>
      <c r="S19" s="47"/>
      <c r="T19" s="45">
        <f t="shared" si="3"/>
        <v>0</v>
      </c>
      <c r="U19" s="49"/>
      <c r="V19" s="43"/>
      <c r="W19" s="43"/>
      <c r="X19" s="50">
        <f t="shared" si="4"/>
        <v>0</v>
      </c>
      <c r="Y19" s="51" t="str">
        <f t="shared" si="5"/>
        <v/>
      </c>
      <c r="Z19" s="52"/>
      <c r="AA19" s="53">
        <f t="shared" si="6"/>
        <v>0</v>
      </c>
      <c r="AB19" s="54">
        <f t="shared" si="7"/>
        <v>0</v>
      </c>
      <c r="AC19" s="10"/>
      <c r="AE19" s="10"/>
      <c r="AF19" s="10"/>
    </row>
    <row r="20" ht="15.75" customHeight="1">
      <c r="A20" s="36"/>
      <c r="B20" s="37">
        <v>17.0</v>
      </c>
      <c r="C20" s="38"/>
      <c r="D20" s="39">
        <v>0.0</v>
      </c>
      <c r="E20" s="40"/>
      <c r="F20" s="41">
        <v>0.0</v>
      </c>
      <c r="G20" s="56"/>
      <c r="H20" s="43"/>
      <c r="I20" s="43"/>
      <c r="J20" s="44" t="str">
        <f t="shared" si="9"/>
        <v/>
      </c>
      <c r="K20" s="45">
        <f t="shared" si="8"/>
        <v>0</v>
      </c>
      <c r="L20" s="57"/>
      <c r="M20" s="47"/>
      <c r="N20" s="45">
        <f t="shared" si="1"/>
        <v>0</v>
      </c>
      <c r="O20" s="48"/>
      <c r="P20" s="47"/>
      <c r="Q20" s="45">
        <f t="shared" si="2"/>
        <v>0</v>
      </c>
      <c r="R20" s="48"/>
      <c r="S20" s="47"/>
      <c r="T20" s="45">
        <f t="shared" si="3"/>
        <v>0</v>
      </c>
      <c r="U20" s="49"/>
      <c r="V20" s="43"/>
      <c r="W20" s="43"/>
      <c r="X20" s="50">
        <f t="shared" si="4"/>
        <v>0</v>
      </c>
      <c r="Y20" s="51" t="str">
        <f t="shared" si="5"/>
        <v/>
      </c>
      <c r="Z20" s="52"/>
      <c r="AA20" s="53">
        <f t="shared" si="6"/>
        <v>0</v>
      </c>
      <c r="AB20" s="54">
        <f t="shared" si="7"/>
        <v>0</v>
      </c>
      <c r="AC20" s="10"/>
      <c r="AE20" s="10"/>
      <c r="AF20" s="10"/>
    </row>
    <row r="21" ht="15.75" customHeight="1">
      <c r="A21" s="36"/>
      <c r="B21" s="37">
        <v>18.0</v>
      </c>
      <c r="C21" s="38"/>
      <c r="D21" s="39">
        <v>0.0</v>
      </c>
      <c r="E21" s="40"/>
      <c r="F21" s="41">
        <v>0.0</v>
      </c>
      <c r="G21" s="56"/>
      <c r="H21" s="43"/>
      <c r="I21" s="43"/>
      <c r="J21" s="44" t="str">
        <f t="shared" si="9"/>
        <v/>
      </c>
      <c r="K21" s="45">
        <f t="shared" si="8"/>
        <v>0</v>
      </c>
      <c r="L21" s="57"/>
      <c r="M21" s="47"/>
      <c r="N21" s="45">
        <f t="shared" si="1"/>
        <v>0</v>
      </c>
      <c r="O21" s="48"/>
      <c r="P21" s="47"/>
      <c r="Q21" s="45">
        <f t="shared" si="2"/>
        <v>0</v>
      </c>
      <c r="R21" s="48"/>
      <c r="S21" s="47"/>
      <c r="T21" s="45">
        <f t="shared" si="3"/>
        <v>0</v>
      </c>
      <c r="U21" s="49"/>
      <c r="V21" s="43"/>
      <c r="W21" s="43"/>
      <c r="X21" s="50">
        <f t="shared" si="4"/>
        <v>0</v>
      </c>
      <c r="Y21" s="51" t="str">
        <f t="shared" si="5"/>
        <v/>
      </c>
      <c r="Z21" s="52"/>
      <c r="AA21" s="53">
        <f t="shared" si="6"/>
        <v>0</v>
      </c>
      <c r="AB21" s="54">
        <f t="shared" si="7"/>
        <v>0</v>
      </c>
      <c r="AC21" s="10"/>
      <c r="AE21" s="10"/>
      <c r="AF21" s="10"/>
    </row>
    <row r="22" ht="15.75" customHeight="1">
      <c r="A22" s="36"/>
      <c r="B22" s="37">
        <v>19.0</v>
      </c>
      <c r="C22" s="38"/>
      <c r="D22" s="39">
        <v>0.0</v>
      </c>
      <c r="E22" s="40"/>
      <c r="F22" s="41">
        <v>0.0</v>
      </c>
      <c r="G22" s="56"/>
      <c r="H22" s="43"/>
      <c r="I22" s="43"/>
      <c r="J22" s="44" t="str">
        <f t="shared" si="9"/>
        <v/>
      </c>
      <c r="K22" s="45">
        <f t="shared" si="8"/>
        <v>0</v>
      </c>
      <c r="L22" s="57"/>
      <c r="M22" s="47"/>
      <c r="N22" s="45">
        <f t="shared" si="1"/>
        <v>0</v>
      </c>
      <c r="O22" s="48"/>
      <c r="P22" s="47"/>
      <c r="Q22" s="45">
        <f t="shared" si="2"/>
        <v>0</v>
      </c>
      <c r="R22" s="48"/>
      <c r="S22" s="47"/>
      <c r="T22" s="45">
        <f t="shared" si="3"/>
        <v>0</v>
      </c>
      <c r="U22" s="49"/>
      <c r="V22" s="43"/>
      <c r="W22" s="43"/>
      <c r="X22" s="50">
        <f t="shared" si="4"/>
        <v>0</v>
      </c>
      <c r="Y22" s="51" t="str">
        <f t="shared" si="5"/>
        <v/>
      </c>
      <c r="Z22" s="52"/>
      <c r="AA22" s="53">
        <f t="shared" si="6"/>
        <v>0</v>
      </c>
      <c r="AB22" s="54">
        <f t="shared" si="7"/>
        <v>0</v>
      </c>
      <c r="AC22" s="10"/>
      <c r="AE22" s="10"/>
      <c r="AF22" s="10"/>
    </row>
    <row r="23" ht="15.75" customHeight="1">
      <c r="A23" s="36"/>
      <c r="B23" s="37">
        <v>20.0</v>
      </c>
      <c r="C23" s="38"/>
      <c r="D23" s="39">
        <v>0.0</v>
      </c>
      <c r="E23" s="40"/>
      <c r="F23" s="41">
        <v>0.0</v>
      </c>
      <c r="G23" s="56"/>
      <c r="H23" s="43"/>
      <c r="I23" s="43"/>
      <c r="J23" s="44" t="str">
        <f t="shared" si="9"/>
        <v/>
      </c>
      <c r="K23" s="45">
        <f t="shared" si="8"/>
        <v>0</v>
      </c>
      <c r="L23" s="57"/>
      <c r="M23" s="47"/>
      <c r="N23" s="45">
        <f t="shared" si="1"/>
        <v>0</v>
      </c>
      <c r="O23" s="48"/>
      <c r="P23" s="47"/>
      <c r="Q23" s="45">
        <f t="shared" si="2"/>
        <v>0</v>
      </c>
      <c r="R23" s="48"/>
      <c r="S23" s="47"/>
      <c r="T23" s="45">
        <f t="shared" si="3"/>
        <v>0</v>
      </c>
      <c r="U23" s="49"/>
      <c r="V23" s="43"/>
      <c r="W23" s="43"/>
      <c r="X23" s="50">
        <f t="shared" si="4"/>
        <v>0</v>
      </c>
      <c r="Y23" s="51" t="str">
        <f t="shared" si="5"/>
        <v/>
      </c>
      <c r="Z23" s="52"/>
      <c r="AA23" s="53">
        <f t="shared" si="6"/>
        <v>0</v>
      </c>
      <c r="AB23" s="54">
        <f t="shared" si="7"/>
        <v>0</v>
      </c>
      <c r="AC23" s="10"/>
      <c r="AE23" s="10"/>
      <c r="AF23" s="10"/>
    </row>
    <row r="24" ht="15.75" customHeight="1">
      <c r="A24" s="36"/>
      <c r="B24" s="37">
        <v>21.0</v>
      </c>
      <c r="C24" s="38"/>
      <c r="D24" s="39">
        <v>0.0</v>
      </c>
      <c r="E24" s="40"/>
      <c r="F24" s="41">
        <v>0.0</v>
      </c>
      <c r="G24" s="56"/>
      <c r="H24" s="43"/>
      <c r="I24" s="43"/>
      <c r="J24" s="44" t="str">
        <f t="shared" si="9"/>
        <v/>
      </c>
      <c r="K24" s="45">
        <f t="shared" si="8"/>
        <v>0</v>
      </c>
      <c r="L24" s="57"/>
      <c r="M24" s="47"/>
      <c r="N24" s="45">
        <f t="shared" si="1"/>
        <v>0</v>
      </c>
      <c r="O24" s="48"/>
      <c r="P24" s="47"/>
      <c r="Q24" s="45">
        <f t="shared" si="2"/>
        <v>0</v>
      </c>
      <c r="R24" s="48"/>
      <c r="S24" s="47"/>
      <c r="T24" s="45">
        <f t="shared" si="3"/>
        <v>0</v>
      </c>
      <c r="U24" s="49"/>
      <c r="V24" s="43"/>
      <c r="W24" s="43"/>
      <c r="X24" s="50">
        <f t="shared" si="4"/>
        <v>0</v>
      </c>
      <c r="Y24" s="51" t="str">
        <f t="shared" si="5"/>
        <v/>
      </c>
      <c r="Z24" s="52"/>
      <c r="AA24" s="53">
        <f t="shared" si="6"/>
        <v>0</v>
      </c>
      <c r="AB24" s="54">
        <f t="shared" si="7"/>
        <v>0</v>
      </c>
      <c r="AC24" s="10"/>
      <c r="AE24" s="10"/>
      <c r="AF24" s="10"/>
    </row>
    <row r="25" ht="15.75" customHeight="1">
      <c r="A25" s="36"/>
      <c r="B25" s="37">
        <v>22.0</v>
      </c>
      <c r="C25" s="38"/>
      <c r="D25" s="39">
        <v>0.0</v>
      </c>
      <c r="E25" s="40"/>
      <c r="F25" s="41">
        <v>0.0</v>
      </c>
      <c r="G25" s="56"/>
      <c r="H25" s="43"/>
      <c r="I25" s="43"/>
      <c r="J25" s="44" t="str">
        <f t="shared" si="9"/>
        <v/>
      </c>
      <c r="K25" s="45">
        <f t="shared" si="8"/>
        <v>0</v>
      </c>
      <c r="L25" s="57"/>
      <c r="M25" s="47"/>
      <c r="N25" s="45">
        <f t="shared" si="1"/>
        <v>0</v>
      </c>
      <c r="O25" s="48"/>
      <c r="P25" s="47"/>
      <c r="Q25" s="45">
        <f t="shared" si="2"/>
        <v>0</v>
      </c>
      <c r="R25" s="48"/>
      <c r="S25" s="47"/>
      <c r="T25" s="45">
        <f t="shared" si="3"/>
        <v>0</v>
      </c>
      <c r="U25" s="49"/>
      <c r="V25" s="43"/>
      <c r="W25" s="43"/>
      <c r="X25" s="50">
        <f t="shared" si="4"/>
        <v>0</v>
      </c>
      <c r="Y25" s="51" t="str">
        <f t="shared" si="5"/>
        <v/>
      </c>
      <c r="Z25" s="52"/>
      <c r="AA25" s="53">
        <f t="shared" si="6"/>
        <v>0</v>
      </c>
      <c r="AB25" s="54">
        <f t="shared" si="7"/>
        <v>0</v>
      </c>
      <c r="AC25" s="10"/>
      <c r="AE25" s="10"/>
      <c r="AF25" s="10"/>
    </row>
    <row r="26" ht="15.75" customHeight="1">
      <c r="A26" s="36"/>
      <c r="B26" s="37">
        <v>23.0</v>
      </c>
      <c r="C26" s="38"/>
      <c r="D26" s="39">
        <v>0.0</v>
      </c>
      <c r="E26" s="40"/>
      <c r="F26" s="41">
        <v>0.0</v>
      </c>
      <c r="G26" s="56"/>
      <c r="H26" s="43"/>
      <c r="I26" s="43"/>
      <c r="J26" s="44" t="str">
        <f t="shared" si="9"/>
        <v/>
      </c>
      <c r="K26" s="45">
        <f t="shared" si="8"/>
        <v>0</v>
      </c>
      <c r="L26" s="57"/>
      <c r="M26" s="47"/>
      <c r="N26" s="45">
        <f t="shared" si="1"/>
        <v>0</v>
      </c>
      <c r="O26" s="48"/>
      <c r="P26" s="47"/>
      <c r="Q26" s="45">
        <f t="shared" si="2"/>
        <v>0</v>
      </c>
      <c r="R26" s="48"/>
      <c r="S26" s="47"/>
      <c r="T26" s="45">
        <f t="shared" si="3"/>
        <v>0</v>
      </c>
      <c r="U26" s="49"/>
      <c r="V26" s="43"/>
      <c r="W26" s="43"/>
      <c r="X26" s="50">
        <f t="shared" si="4"/>
        <v>0</v>
      </c>
      <c r="Y26" s="51" t="str">
        <f t="shared" si="5"/>
        <v/>
      </c>
      <c r="Z26" s="52"/>
      <c r="AA26" s="53">
        <f t="shared" si="6"/>
        <v>0</v>
      </c>
      <c r="AB26" s="54">
        <f t="shared" si="7"/>
        <v>0</v>
      </c>
      <c r="AC26" s="10"/>
      <c r="AE26" s="10"/>
      <c r="AF26" s="10"/>
    </row>
    <row r="27" ht="15.75" customHeight="1">
      <c r="A27" s="36"/>
      <c r="B27" s="37">
        <v>24.0</v>
      </c>
      <c r="C27" s="38"/>
      <c r="D27" s="39">
        <v>0.0</v>
      </c>
      <c r="E27" s="40"/>
      <c r="F27" s="41">
        <v>0.0</v>
      </c>
      <c r="G27" s="56"/>
      <c r="H27" s="43"/>
      <c r="I27" s="43"/>
      <c r="J27" s="44" t="str">
        <f t="shared" si="9"/>
        <v/>
      </c>
      <c r="K27" s="45">
        <f t="shared" si="8"/>
        <v>0</v>
      </c>
      <c r="L27" s="57"/>
      <c r="M27" s="47"/>
      <c r="N27" s="45">
        <f t="shared" si="1"/>
        <v>0</v>
      </c>
      <c r="O27" s="48"/>
      <c r="P27" s="47"/>
      <c r="Q27" s="45">
        <f t="shared" si="2"/>
        <v>0</v>
      </c>
      <c r="R27" s="48"/>
      <c r="S27" s="47"/>
      <c r="T27" s="45">
        <f t="shared" si="3"/>
        <v>0</v>
      </c>
      <c r="U27" s="49"/>
      <c r="V27" s="43"/>
      <c r="W27" s="43"/>
      <c r="X27" s="50">
        <f t="shared" si="4"/>
        <v>0</v>
      </c>
      <c r="Y27" s="51" t="str">
        <f t="shared" si="5"/>
        <v/>
      </c>
      <c r="Z27" s="52"/>
      <c r="AA27" s="53">
        <f t="shared" si="6"/>
        <v>0</v>
      </c>
      <c r="AB27" s="54">
        <f t="shared" si="7"/>
        <v>0</v>
      </c>
      <c r="AC27" s="10"/>
      <c r="AE27" s="10"/>
      <c r="AF27" s="10"/>
    </row>
    <row r="28" ht="15.75" customHeight="1">
      <c r="A28" s="36"/>
      <c r="B28" s="37">
        <v>25.0</v>
      </c>
      <c r="C28" s="38"/>
      <c r="D28" s="39">
        <v>0.0</v>
      </c>
      <c r="E28" s="40"/>
      <c r="F28" s="59">
        <v>0.0</v>
      </c>
      <c r="G28" s="56"/>
      <c r="H28" s="43"/>
      <c r="I28" s="43"/>
      <c r="J28" s="44" t="str">
        <f t="shared" si="9"/>
        <v/>
      </c>
      <c r="K28" s="45">
        <f t="shared" si="8"/>
        <v>0</v>
      </c>
      <c r="L28" s="57"/>
      <c r="M28" s="47"/>
      <c r="N28" s="45">
        <f t="shared" si="1"/>
        <v>0</v>
      </c>
      <c r="O28" s="48"/>
      <c r="P28" s="47"/>
      <c r="Q28" s="45">
        <f t="shared" si="2"/>
        <v>0</v>
      </c>
      <c r="R28" s="48"/>
      <c r="S28" s="47"/>
      <c r="T28" s="45">
        <f t="shared" si="3"/>
        <v>0</v>
      </c>
      <c r="U28" s="49"/>
      <c r="V28" s="43"/>
      <c r="W28" s="43"/>
      <c r="X28" s="50">
        <f t="shared" si="4"/>
        <v>0</v>
      </c>
      <c r="Y28" s="51" t="str">
        <f t="shared" si="5"/>
        <v/>
      </c>
      <c r="Z28" s="52"/>
      <c r="AA28" s="53">
        <f t="shared" si="6"/>
        <v>0</v>
      </c>
      <c r="AB28" s="54">
        <f t="shared" si="7"/>
        <v>0</v>
      </c>
      <c r="AC28" s="10"/>
      <c r="AE28" s="10"/>
      <c r="AF28" s="10"/>
    </row>
    <row r="29" ht="15.75" customHeight="1">
      <c r="A29" s="36"/>
      <c r="B29" s="37">
        <v>26.0</v>
      </c>
      <c r="C29" s="38"/>
      <c r="D29" s="39">
        <v>0.0</v>
      </c>
      <c r="E29" s="40"/>
      <c r="F29" s="59">
        <v>0.0</v>
      </c>
      <c r="G29" s="56"/>
      <c r="H29" s="43"/>
      <c r="I29" s="43"/>
      <c r="J29" s="44" t="str">
        <f t="shared" si="9"/>
        <v/>
      </c>
      <c r="K29" s="45">
        <f t="shared" si="8"/>
        <v>0</v>
      </c>
      <c r="L29" s="57"/>
      <c r="M29" s="47"/>
      <c r="N29" s="45">
        <f t="shared" si="1"/>
        <v>0</v>
      </c>
      <c r="O29" s="48"/>
      <c r="P29" s="47"/>
      <c r="Q29" s="45">
        <f t="shared" si="2"/>
        <v>0</v>
      </c>
      <c r="R29" s="48"/>
      <c r="S29" s="47"/>
      <c r="T29" s="45">
        <f t="shared" si="3"/>
        <v>0</v>
      </c>
      <c r="U29" s="49"/>
      <c r="V29" s="43"/>
      <c r="W29" s="43"/>
      <c r="X29" s="50">
        <f t="shared" si="4"/>
        <v>0</v>
      </c>
      <c r="Y29" s="51" t="str">
        <f t="shared" si="5"/>
        <v/>
      </c>
      <c r="Z29" s="52"/>
      <c r="AA29" s="53">
        <f t="shared" si="6"/>
        <v>0</v>
      </c>
      <c r="AB29" s="54">
        <f t="shared" si="7"/>
        <v>0</v>
      </c>
      <c r="AC29" s="10"/>
      <c r="AE29" s="10"/>
      <c r="AF29" s="10"/>
    </row>
    <row r="30" ht="15.75" customHeight="1">
      <c r="A30" s="36"/>
      <c r="B30" s="37">
        <v>27.0</v>
      </c>
      <c r="C30" s="38"/>
      <c r="D30" s="39">
        <v>0.0</v>
      </c>
      <c r="E30" s="40"/>
      <c r="F30" s="59">
        <v>0.0</v>
      </c>
      <c r="G30" s="56"/>
      <c r="H30" s="43"/>
      <c r="I30" s="43"/>
      <c r="J30" s="44" t="str">
        <f t="shared" si="9"/>
        <v/>
      </c>
      <c r="K30" s="45">
        <f t="shared" si="8"/>
        <v>0</v>
      </c>
      <c r="L30" s="57"/>
      <c r="M30" s="47"/>
      <c r="N30" s="45">
        <f t="shared" si="1"/>
        <v>0</v>
      </c>
      <c r="O30" s="48"/>
      <c r="P30" s="47"/>
      <c r="Q30" s="45">
        <f t="shared" si="2"/>
        <v>0</v>
      </c>
      <c r="R30" s="48"/>
      <c r="S30" s="47"/>
      <c r="T30" s="45">
        <f t="shared" si="3"/>
        <v>0</v>
      </c>
      <c r="U30" s="49"/>
      <c r="V30" s="43"/>
      <c r="W30" s="43"/>
      <c r="X30" s="50">
        <f t="shared" si="4"/>
        <v>0</v>
      </c>
      <c r="Y30" s="51" t="str">
        <f t="shared" si="5"/>
        <v/>
      </c>
      <c r="Z30" s="52"/>
      <c r="AA30" s="53">
        <f t="shared" si="6"/>
        <v>0</v>
      </c>
      <c r="AB30" s="54">
        <f t="shared" si="7"/>
        <v>0</v>
      </c>
      <c r="AC30" s="10"/>
      <c r="AE30" s="10"/>
      <c r="AF30" s="10"/>
    </row>
    <row r="31" ht="15.75" customHeight="1">
      <c r="A31" s="36"/>
      <c r="B31" s="37">
        <v>28.0</v>
      </c>
      <c r="C31" s="38"/>
      <c r="D31" s="39">
        <v>0.0</v>
      </c>
      <c r="E31" s="40"/>
      <c r="F31" s="59">
        <v>0.0</v>
      </c>
      <c r="G31" s="56"/>
      <c r="H31" s="43"/>
      <c r="I31" s="43"/>
      <c r="J31" s="44" t="str">
        <f t="shared" si="9"/>
        <v/>
      </c>
      <c r="K31" s="45">
        <f t="shared" si="8"/>
        <v>0</v>
      </c>
      <c r="L31" s="57"/>
      <c r="M31" s="47"/>
      <c r="N31" s="45">
        <f t="shared" si="1"/>
        <v>0</v>
      </c>
      <c r="O31" s="48"/>
      <c r="P31" s="47"/>
      <c r="Q31" s="45">
        <f t="shared" si="2"/>
        <v>0</v>
      </c>
      <c r="R31" s="48"/>
      <c r="S31" s="47"/>
      <c r="T31" s="45">
        <f t="shared" si="3"/>
        <v>0</v>
      </c>
      <c r="U31" s="49"/>
      <c r="V31" s="43"/>
      <c r="W31" s="43"/>
      <c r="X31" s="50">
        <f t="shared" si="4"/>
        <v>0</v>
      </c>
      <c r="Y31" s="51" t="str">
        <f t="shared" si="5"/>
        <v/>
      </c>
      <c r="Z31" s="52"/>
      <c r="AA31" s="53">
        <f t="shared" si="6"/>
        <v>0</v>
      </c>
      <c r="AB31" s="54">
        <f t="shared" si="7"/>
        <v>0</v>
      </c>
      <c r="AC31" s="10"/>
      <c r="AE31" s="10"/>
      <c r="AF31" s="10"/>
    </row>
    <row r="32" ht="15.75" customHeight="1">
      <c r="A32" s="36"/>
      <c r="B32" s="37">
        <v>29.0</v>
      </c>
      <c r="C32" s="38"/>
      <c r="D32" s="39">
        <v>0.0</v>
      </c>
      <c r="E32" s="40"/>
      <c r="F32" s="59">
        <v>0.0</v>
      </c>
      <c r="G32" s="56"/>
      <c r="H32" s="43"/>
      <c r="I32" s="43"/>
      <c r="J32" s="44" t="str">
        <f t="shared" si="9"/>
        <v/>
      </c>
      <c r="K32" s="45">
        <f t="shared" si="8"/>
        <v>0</v>
      </c>
      <c r="L32" s="57"/>
      <c r="M32" s="47"/>
      <c r="N32" s="45">
        <f t="shared" si="1"/>
        <v>0</v>
      </c>
      <c r="O32" s="48"/>
      <c r="P32" s="47"/>
      <c r="Q32" s="45">
        <f t="shared" si="2"/>
        <v>0</v>
      </c>
      <c r="R32" s="48"/>
      <c r="S32" s="47"/>
      <c r="T32" s="45">
        <f t="shared" si="3"/>
        <v>0</v>
      </c>
      <c r="U32" s="49"/>
      <c r="V32" s="43"/>
      <c r="W32" s="43"/>
      <c r="X32" s="50">
        <f t="shared" si="4"/>
        <v>0</v>
      </c>
      <c r="Y32" s="51" t="str">
        <f t="shared" si="5"/>
        <v/>
      </c>
      <c r="Z32" s="52"/>
      <c r="AA32" s="53">
        <f t="shared" si="6"/>
        <v>0</v>
      </c>
      <c r="AB32" s="54">
        <f t="shared" si="7"/>
        <v>0</v>
      </c>
      <c r="AC32" s="10"/>
      <c r="AE32" s="10"/>
      <c r="AF32" s="10"/>
    </row>
    <row r="33" ht="15.75" customHeight="1">
      <c r="A33" s="36"/>
      <c r="B33" s="37">
        <v>30.0</v>
      </c>
      <c r="C33" s="38"/>
      <c r="D33" s="39">
        <v>0.0</v>
      </c>
      <c r="E33" s="40"/>
      <c r="F33" s="59">
        <v>0.0</v>
      </c>
      <c r="G33" s="40"/>
      <c r="H33" s="43"/>
      <c r="I33" s="43"/>
      <c r="J33" s="44" t="str">
        <f t="shared" si="9"/>
        <v/>
      </c>
      <c r="K33" s="45">
        <f t="shared" si="8"/>
        <v>0</v>
      </c>
      <c r="L33" s="57"/>
      <c r="M33" s="47"/>
      <c r="N33" s="45">
        <f t="shared" si="1"/>
        <v>0</v>
      </c>
      <c r="O33" s="48"/>
      <c r="P33" s="47"/>
      <c r="Q33" s="45">
        <f t="shared" si="2"/>
        <v>0</v>
      </c>
      <c r="R33" s="48"/>
      <c r="S33" s="47"/>
      <c r="T33" s="45">
        <f t="shared" si="3"/>
        <v>0</v>
      </c>
      <c r="U33" s="49"/>
      <c r="V33" s="43"/>
      <c r="W33" s="43"/>
      <c r="X33" s="50">
        <f t="shared" si="4"/>
        <v>0</v>
      </c>
      <c r="Y33" s="51" t="str">
        <f t="shared" si="5"/>
        <v/>
      </c>
      <c r="Z33" s="52"/>
      <c r="AA33" s="53">
        <f t="shared" si="6"/>
        <v>0</v>
      </c>
      <c r="AB33" s="54">
        <f t="shared" si="7"/>
        <v>0</v>
      </c>
      <c r="AC33" s="10"/>
      <c r="AE33" s="10"/>
      <c r="AF33" s="10"/>
    </row>
    <row r="34" ht="15.75" customHeight="1">
      <c r="A34" s="36"/>
      <c r="B34" s="37">
        <v>31.0</v>
      </c>
      <c r="C34" s="38"/>
      <c r="D34" s="39">
        <v>0.0</v>
      </c>
      <c r="E34" s="40"/>
      <c r="F34" s="41">
        <v>0.0</v>
      </c>
      <c r="G34" s="40"/>
      <c r="H34" s="43"/>
      <c r="I34" s="43"/>
      <c r="J34" s="44"/>
      <c r="K34" s="45">
        <f t="shared" si="8"/>
        <v>0</v>
      </c>
      <c r="L34" s="57"/>
      <c r="M34" s="47"/>
      <c r="N34" s="45">
        <f t="shared" si="1"/>
        <v>0</v>
      </c>
      <c r="O34" s="48"/>
      <c r="P34" s="47"/>
      <c r="Q34" s="45">
        <f t="shared" si="2"/>
        <v>0</v>
      </c>
      <c r="R34" s="48"/>
      <c r="S34" s="47"/>
      <c r="T34" s="45">
        <f t="shared" si="3"/>
        <v>0</v>
      </c>
      <c r="U34" s="49"/>
      <c r="V34" s="60"/>
      <c r="W34" s="60"/>
      <c r="X34" s="50">
        <f t="shared" si="4"/>
        <v>0</v>
      </c>
      <c r="Y34" s="51" t="str">
        <f t="shared" si="5"/>
        <v/>
      </c>
      <c r="Z34" s="52"/>
      <c r="AA34" s="53">
        <f t="shared" si="6"/>
        <v>0</v>
      </c>
      <c r="AB34" s="54">
        <f t="shared" si="7"/>
        <v>0</v>
      </c>
      <c r="AC34" s="10"/>
      <c r="AE34" s="10"/>
      <c r="AF34" s="10"/>
    </row>
    <row r="35" ht="15.75" customHeight="1">
      <c r="A35" s="61" t="s">
        <v>25</v>
      </c>
      <c r="B35" s="18"/>
      <c r="C35" s="19"/>
      <c r="D35" s="62">
        <f>SUM(D4:D34)</f>
        <v>0</v>
      </c>
      <c r="E35" s="63"/>
      <c r="F35" s="64">
        <f>SUM(F4:F34)</f>
        <v>0</v>
      </c>
      <c r="G35" s="65"/>
      <c r="H35" s="62">
        <f t="shared" ref="H35:I35" si="10">SUM(H4:H34)</f>
        <v>0</v>
      </c>
      <c r="I35" s="62">
        <f t="shared" si="10"/>
        <v>0</v>
      </c>
      <c r="J35" s="66" t="str">
        <f>IFERROR(MEDIAN(J4:J34),"")</f>
        <v/>
      </c>
      <c r="K35" s="67">
        <f>SUM(K4:K34)</f>
        <v>0</v>
      </c>
      <c r="L35" s="31"/>
      <c r="M35" s="68">
        <f t="shared" ref="M35:N35" si="11">SUM(M4:M34)</f>
        <v>0</v>
      </c>
      <c r="N35" s="67">
        <f t="shared" si="11"/>
        <v>0</v>
      </c>
      <c r="O35" s="69"/>
      <c r="P35" s="68">
        <f t="shared" ref="P35:Q35" si="12">SUM(P4:P34)</f>
        <v>0</v>
      </c>
      <c r="Q35" s="67">
        <f t="shared" si="12"/>
        <v>0</v>
      </c>
      <c r="R35" s="69"/>
      <c r="S35" s="68">
        <f t="shared" ref="S35:T35" si="13">SUM(S4:S34)</f>
        <v>0</v>
      </c>
      <c r="T35" s="67">
        <f t="shared" si="13"/>
        <v>0</v>
      </c>
      <c r="U35" s="70"/>
      <c r="V35" s="71">
        <f t="shared" ref="V35:X35" si="14">SUM(V4:V34)</f>
        <v>0</v>
      </c>
      <c r="W35" s="71">
        <f t="shared" si="14"/>
        <v>0</v>
      </c>
      <c r="X35" s="72">
        <f t="shared" si="14"/>
        <v>0</v>
      </c>
      <c r="Y35" s="73" t="str">
        <f>IFERROR(MEDIAN(Y4:Y34),"")</f>
        <v/>
      </c>
      <c r="Z35" s="70"/>
      <c r="AA35" s="53">
        <f>W35+P35+M35+I35</f>
        <v>0</v>
      </c>
      <c r="AB35" s="67">
        <f>SUM(AB4:AB34)</f>
        <v>0</v>
      </c>
      <c r="AC35" s="74"/>
      <c r="AE35" s="10"/>
      <c r="AF35" s="10"/>
    </row>
    <row r="36" ht="6.75" customHeight="1">
      <c r="A36" s="24"/>
      <c r="B36" s="24"/>
      <c r="C36" s="24"/>
      <c r="D36" s="24"/>
      <c r="E36" s="75"/>
      <c r="F36" s="24"/>
      <c r="G36" s="76"/>
      <c r="H36" s="24"/>
      <c r="I36" s="24"/>
      <c r="J36" s="77"/>
      <c r="K36" s="24"/>
      <c r="L36" s="78"/>
      <c r="M36" s="24"/>
      <c r="N36" s="24"/>
      <c r="O36" s="79"/>
      <c r="P36" s="24"/>
      <c r="Q36" s="24"/>
      <c r="R36" s="24"/>
      <c r="S36" s="24"/>
      <c r="T36" s="24"/>
      <c r="U36" s="79"/>
      <c r="V36" s="24"/>
      <c r="W36" s="24"/>
      <c r="X36" s="24"/>
      <c r="Y36" s="24"/>
      <c r="Z36" s="79"/>
      <c r="AA36" s="24"/>
      <c r="AB36" s="24"/>
      <c r="AC36" s="10"/>
      <c r="AE36" s="10"/>
      <c r="AF36" s="10"/>
    </row>
  </sheetData>
  <mergeCells count="10">
    <mergeCell ref="V2:Y2"/>
    <mergeCell ref="AA2:AB2"/>
    <mergeCell ref="AD1:AD36"/>
    <mergeCell ref="A2:C3"/>
    <mergeCell ref="D2:D3"/>
    <mergeCell ref="H2:K2"/>
    <mergeCell ref="M2:N2"/>
    <mergeCell ref="P2:Q2"/>
    <mergeCell ref="S2:T2"/>
    <mergeCell ref="A35:C35"/>
  </mergeCells>
  <conditionalFormatting sqref="Y4:Y34">
    <cfRule type="cellIs" dxfId="0" priority="1" operator="between">
      <formula>"2%"</formula>
      <formula>"3%"</formula>
    </cfRule>
  </conditionalFormatting>
  <conditionalFormatting sqref="V4:V35">
    <cfRule type="cellIs" dxfId="1" priority="2" operator="lessThan">
      <formula>100</formula>
    </cfRule>
  </conditionalFormatting>
  <conditionalFormatting sqref="AB1 AB3:AB36">
    <cfRule type="cellIs" dxfId="2" priority="3" operator="greaterThanOrEqual">
      <formula>500</formula>
    </cfRule>
  </conditionalFormatting>
  <conditionalFormatting sqref="AB1 AB3:AB36">
    <cfRule type="cellIs" dxfId="1" priority="4" operator="lessThan">
      <formula>200</formula>
    </cfRule>
  </conditionalFormatting>
  <conditionalFormatting sqref="AB1 AB3:AB36">
    <cfRule type="cellIs" dxfId="0" priority="5" operator="between">
      <formula>200</formula>
      <formula>500</formula>
    </cfRule>
  </conditionalFormatting>
  <conditionalFormatting sqref="Y4:Y34">
    <cfRule type="cellIs" dxfId="2" priority="6" operator="greaterThan">
      <formula>"3%"</formula>
    </cfRule>
  </conditionalFormatting>
  <conditionalFormatting sqref="V4:V35">
    <cfRule type="cellIs" dxfId="0" priority="7" operator="between">
      <formula>100</formula>
      <formula>149</formula>
    </cfRule>
  </conditionalFormatting>
  <conditionalFormatting sqref="D1:D36">
    <cfRule type="cellIs" dxfId="3" priority="8" operator="greaterThan">
      <formula>3000</formula>
    </cfRule>
  </conditionalFormatting>
  <conditionalFormatting sqref="D1:D36">
    <cfRule type="cellIs" dxfId="1" priority="9" operator="lessThan">
      <formula>2500</formula>
    </cfRule>
  </conditionalFormatting>
  <conditionalFormatting sqref="D1:D36">
    <cfRule type="cellIs" dxfId="4" priority="10" operator="between">
      <formula>2500</formula>
      <formula>3000</formula>
    </cfRule>
  </conditionalFormatting>
  <conditionalFormatting sqref="Y4:Y34">
    <cfRule type="cellIs" dxfId="1" priority="11" operator="lessThan">
      <formula>"2%"</formula>
    </cfRule>
  </conditionalFormatting>
  <conditionalFormatting sqref="V4:V35">
    <cfRule type="cellIs" dxfId="2" priority="12" operator="greaterThan">
      <formula>149</formula>
    </cfRule>
  </conditionalFormatting>
  <conditionalFormatting sqref="J1 J3:J36">
    <cfRule type="cellIs" dxfId="2" priority="13" operator="between">
      <formula>"5%"</formula>
      <formula>"6.99%"</formula>
    </cfRule>
  </conditionalFormatting>
  <conditionalFormatting sqref="J4:J36">
    <cfRule type="cellIs" dxfId="0" priority="14" operator="between">
      <formula>"3%"</formula>
      <formula>"4.99%"</formula>
    </cfRule>
  </conditionalFormatting>
  <conditionalFormatting sqref="J4:J36">
    <cfRule type="cellIs" dxfId="1" priority="15" operator="lessThan">
      <formula>"2.99%"</formula>
    </cfRule>
  </conditionalFormatting>
  <conditionalFormatting sqref="H1:H36">
    <cfRule type="cellIs" dxfId="2" priority="16" operator="greaterThan">
      <formula>300</formula>
    </cfRule>
  </conditionalFormatting>
  <conditionalFormatting sqref="H1:H36">
    <cfRule type="cellIs" dxfId="0" priority="17" operator="between">
      <formula>200</formula>
      <formula>300</formula>
    </cfRule>
  </conditionalFormatting>
  <conditionalFormatting sqref="H1:H36">
    <cfRule type="cellIs" dxfId="1" priority="18" operator="lessThan">
      <formula>200</formula>
    </cfRule>
  </conditionalFormatting>
  <conditionalFormatting sqref="U2">
    <cfRule type="colorScale" priority="19">
      <colorScale>
        <cfvo type="min"/>
        <cfvo type="max"/>
        <color rgb="FFFFFFFF"/>
        <color rgb="FF57BB8A"/>
      </colorScale>
    </cfRule>
  </conditionalFormatting>
  <conditionalFormatting sqref="AB1 AB3:AB36">
    <cfRule type="cellIs" dxfId="1" priority="20" operator="lessThan">
      <formula>200</formula>
    </cfRule>
  </conditionalFormatting>
  <drawing r:id="rId1"/>
</worksheet>
</file>